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385" activeTab="0"/>
  </bookViews>
  <sheets>
    <sheet name="1歳６ヶ月児" sheetId="1" r:id="rId1"/>
    <sheet name="２歳児" sheetId="2" r:id="rId2"/>
    <sheet name="２歳６か月児" sheetId="3" r:id="rId3"/>
    <sheet name="３歳児" sheetId="4" r:id="rId4"/>
    <sheet name="フォロー" sheetId="5" r:id="rId5"/>
  </sheets>
  <definedNames>
    <definedName name="_xlnm.Print_Area" localSheetId="0">'1歳６ヶ月児'!$A$1:$W$55,'1歳６ヶ月児'!$Y$1:$AP$49</definedName>
  </definedNames>
  <calcPr fullCalcOnLoad="1"/>
</workbook>
</file>

<file path=xl/sharedStrings.xml><?xml version="1.0" encoding="utf-8"?>
<sst xmlns="http://schemas.openxmlformats.org/spreadsheetml/2006/main" count="1213" uniqueCount="446">
  <si>
    <t>池田市</t>
  </si>
  <si>
    <t>岸和田市</t>
  </si>
  <si>
    <t>吹田市</t>
  </si>
  <si>
    <t>泉大津市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</si>
  <si>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</si>
  <si>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</si>
  <si>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</si>
  <si>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</si>
  <si>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</si>
  <si>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</si>
  <si>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</si>
  <si>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</si>
  <si>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</si>
  <si>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</si>
  <si>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</si>
  <si>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</si>
  <si>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</si>
  <si>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</si>
  <si>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</si>
  <si>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</si>
  <si>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</si>
  <si>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</si>
  <si>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</si>
  <si>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</si>
  <si>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</si>
  <si>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</si>
  <si>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</si>
  <si>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</si>
  <si>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</si>
  <si>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</si>
  <si>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</si>
  <si>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</si>
  <si>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</si>
  <si>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</si>
  <si>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</si>
  <si>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Ａ型</t>
  </si>
  <si>
    <t>Ｂ型</t>
  </si>
  <si>
    <t>Ｃ型</t>
  </si>
  <si>
    <t>総数</t>
  </si>
  <si>
    <t>カリオスタット判定結果</t>
  </si>
  <si>
    <t>一人平均
う歯数</t>
  </si>
  <si>
    <t>むし歯型別人数分布　(人)</t>
  </si>
  <si>
    <t xml:space="preserve">     むし歯型別人数分布　（％）</t>
  </si>
  <si>
    <t>保健所</t>
  </si>
  <si>
    <t>市町村名</t>
  </si>
  <si>
    <t>対象者数</t>
  </si>
  <si>
    <t>受診者数</t>
  </si>
  <si>
    <t>受診率</t>
  </si>
  <si>
    <t>むし歯
有病者</t>
  </si>
  <si>
    <t>有病率</t>
  </si>
  <si>
    <t>むし歯なし</t>
  </si>
  <si>
    <t>むし歯あり</t>
  </si>
  <si>
    <t>(a)</t>
  </si>
  <si>
    <t>(b)</t>
  </si>
  <si>
    <t>(b/a*100)</t>
  </si>
  <si>
    <t>(c)</t>
  </si>
  <si>
    <t>(c/b*100)</t>
  </si>
  <si>
    <t>(d)</t>
  </si>
  <si>
    <t>(d/b)</t>
  </si>
  <si>
    <t>Ｏ型</t>
  </si>
  <si>
    <t>Ｏ１型</t>
  </si>
  <si>
    <t>Ｏ２型</t>
  </si>
  <si>
    <t>不詳</t>
  </si>
  <si>
    <t>四條畷市</t>
  </si>
  <si>
    <t>大阪狭山市</t>
  </si>
  <si>
    <t>阪南市</t>
  </si>
  <si>
    <t>（その１）</t>
  </si>
  <si>
    <t>豊能</t>
  </si>
  <si>
    <t>三島</t>
  </si>
  <si>
    <t>北河内</t>
  </si>
  <si>
    <t>中河内</t>
  </si>
  <si>
    <t>南河内</t>
  </si>
  <si>
    <t>泉州</t>
  </si>
  <si>
    <t>医療圏</t>
  </si>
  <si>
    <t>Ｏ型：う蝕のない者</t>
  </si>
  <si>
    <t>Ａ型：上顎前歯部のみ、または、臼歯部のみにう蝕のある者</t>
  </si>
  <si>
    <t>Ｂ型：臼歯部及び上顎前歯部にう蝕のある者</t>
  </si>
  <si>
    <t>Ｃ１型：下顎前歯部のみにう蝕のある者</t>
  </si>
  <si>
    <t>Ｃ２型：下顎前歯部を含む他の部位にう蝕のある者</t>
  </si>
  <si>
    <t>大阪府</t>
  </si>
  <si>
    <r>
      <t>軟組織の異常（人）(e</t>
    </r>
    <r>
      <rPr>
        <sz val="12"/>
        <rFont val="ＭＳ Ｐゴシック"/>
        <family val="3"/>
      </rPr>
      <t>)</t>
    </r>
  </si>
  <si>
    <t>咬合異常（人）　(f)</t>
  </si>
  <si>
    <t>その他の異常（人）（ｇ）</t>
  </si>
  <si>
    <t>有病率</t>
  </si>
  <si>
    <t>カリオスタット判定結果（％）</t>
  </si>
  <si>
    <t>(e/b*100)</t>
  </si>
  <si>
    <t>(f/b*100)</t>
  </si>
  <si>
    <t>(g/b*100)</t>
  </si>
  <si>
    <t>－</t>
  </si>
  <si>
    <t>＋</t>
  </si>
  <si>
    <t>＋＋</t>
  </si>
  <si>
    <t>＋＋＋</t>
  </si>
  <si>
    <t>枚方市</t>
  </si>
  <si>
    <t>（その2）</t>
  </si>
  <si>
    <t>フッ素塗布者数</t>
  </si>
  <si>
    <r>
      <t>むし</t>
    </r>
    <r>
      <rPr>
        <sz val="12"/>
        <rFont val="ＭＳ Ｐゴシック"/>
        <family val="3"/>
      </rPr>
      <t>歯</t>
    </r>
    <r>
      <rPr>
        <sz val="12"/>
        <rFont val="ＭＳ Ｐゴシック"/>
        <family val="3"/>
      </rPr>
      <t>総本数</t>
    </r>
  </si>
  <si>
    <t>平成２４年度乳幼児歯科保健事業実施状況   １歳６か月児歯科健康診査 （市町村別）</t>
  </si>
  <si>
    <t>豊中市</t>
  </si>
  <si>
    <t>高槻市</t>
  </si>
  <si>
    <t>東大阪市</t>
  </si>
  <si>
    <t>大阪市</t>
  </si>
  <si>
    <t>堺市</t>
  </si>
  <si>
    <t>東大阪市</t>
  </si>
  <si>
    <t>平成２４年度乳幼児歯科保健事業実施状況   ２歳児歯科健康診査（市町村別）</t>
  </si>
  <si>
    <t>（その１）</t>
  </si>
  <si>
    <t>（その２）</t>
  </si>
  <si>
    <t>一人平均むし歯数（本）</t>
  </si>
  <si>
    <t>むし歯型別人数分布　(人)</t>
  </si>
  <si>
    <t>むし歯型別人数分布（％）</t>
  </si>
  <si>
    <t>軟組織の異常（人）</t>
  </si>
  <si>
    <t>咬合異常（人）</t>
  </si>
  <si>
    <t>その他の異常（人）</t>
  </si>
  <si>
    <t>事業名</t>
  </si>
  <si>
    <t>対象年齢</t>
  </si>
  <si>
    <t>むし歯
有病率</t>
  </si>
  <si>
    <t>むし歯総本数</t>
  </si>
  <si>
    <t>むし歯あり</t>
  </si>
  <si>
    <t>むし歯なし</t>
  </si>
  <si>
    <t>(a)</t>
  </si>
  <si>
    <t>(b)</t>
  </si>
  <si>
    <t>(b/a*100)</t>
  </si>
  <si>
    <t>(c)</t>
  </si>
  <si>
    <t>(c/b*100)</t>
  </si>
  <si>
    <t>(d)</t>
  </si>
  <si>
    <t>(d/b)</t>
  </si>
  <si>
    <t>Ｏ型</t>
  </si>
  <si>
    <t>Ｃ型</t>
  </si>
  <si>
    <t>Ｃ１型</t>
  </si>
  <si>
    <t>Ｃ２型</t>
  </si>
  <si>
    <t>不詳</t>
  </si>
  <si>
    <t>Ｃ型</t>
  </si>
  <si>
    <t>( e)</t>
  </si>
  <si>
    <t>(e/b*100)</t>
  </si>
  <si>
    <t>( f)</t>
  </si>
  <si>
    <t>(f/b*100)</t>
  </si>
  <si>
    <t>( g)</t>
  </si>
  <si>
    <t>(g/b*100)</t>
  </si>
  <si>
    <t>－</t>
  </si>
  <si>
    <t>＋</t>
  </si>
  <si>
    <t>＋＋</t>
  </si>
  <si>
    <t>＋＋＋</t>
  </si>
  <si>
    <t>豊能町</t>
  </si>
  <si>
    <t>豊中市</t>
  </si>
  <si>
    <t>2歳3か月児歯科健康診査</t>
  </si>
  <si>
    <t>2歳3か月</t>
  </si>
  <si>
    <t>北河内</t>
  </si>
  <si>
    <t>２歳歯科健診</t>
  </si>
  <si>
    <t>2歳0か月</t>
  </si>
  <si>
    <t>1歳10か月児健康診査</t>
  </si>
  <si>
    <t>1歳10か月</t>
  </si>
  <si>
    <t>四條畷市</t>
  </si>
  <si>
    <t>幼児歯科教室</t>
  </si>
  <si>
    <t>1歳7か月</t>
  </si>
  <si>
    <t>南河内</t>
  </si>
  <si>
    <t>2歳児歯科健診</t>
  </si>
  <si>
    <t>富田林市</t>
  </si>
  <si>
    <t>河南町</t>
  </si>
  <si>
    <t>2歳児歯科健康診査</t>
  </si>
  <si>
    <t>2歳0か月</t>
  </si>
  <si>
    <t>千早赤阪村</t>
  </si>
  <si>
    <t>2歳児歯科健診</t>
  </si>
  <si>
    <t>2歳0か月</t>
  </si>
  <si>
    <t>千早赤坂村</t>
  </si>
  <si>
    <t>よい歯を育てる会</t>
  </si>
  <si>
    <t>2歳0か月</t>
  </si>
  <si>
    <t>泉佐野市</t>
  </si>
  <si>
    <t>２歳児歯科検診</t>
  </si>
  <si>
    <t>2歳１か月</t>
  </si>
  <si>
    <t>阪南市</t>
  </si>
  <si>
    <t>Ｏ1…う蝕がなく、かつ口腔環境もよいと認められるもの。</t>
  </si>
  <si>
    <t>Ｏ2…う蝕がないが、口腔環境が良好でなく、近い将来においてむし歯にかかる不安のあるもの。</t>
  </si>
  <si>
    <t>Ａ…上顎前歯部のみ又は臼歯部のみにう蝕があるもの。</t>
  </si>
  <si>
    <t>Ｂ…臼歯部及び上顎前歯部にう蝕があるもの。</t>
  </si>
  <si>
    <t>平成２４年度乳幼児歯科保健事業実施状況   ２歳６か月児歯科健康診査実施状況（市町村別）</t>
  </si>
  <si>
    <t>（その１）</t>
  </si>
  <si>
    <t>（その２）</t>
  </si>
  <si>
    <t>むし歯型別人数分布　(人)</t>
  </si>
  <si>
    <t>むし歯型別人数分布（％）</t>
  </si>
  <si>
    <t>その他の異常（人）</t>
  </si>
  <si>
    <t>受診率</t>
  </si>
  <si>
    <t>むし歯なし</t>
  </si>
  <si>
    <t>むし歯あり</t>
  </si>
  <si>
    <t>(a)</t>
  </si>
  <si>
    <t>(b)</t>
  </si>
  <si>
    <t>(b/a*100)</t>
  </si>
  <si>
    <t>(c)</t>
  </si>
  <si>
    <t>(c/b*100)</t>
  </si>
  <si>
    <t>(d)</t>
  </si>
  <si>
    <t>(d/b)</t>
  </si>
  <si>
    <t>Ｏ型</t>
  </si>
  <si>
    <t>Ｃ型</t>
  </si>
  <si>
    <t>( e)</t>
  </si>
  <si>
    <t>(e/b*100)</t>
  </si>
  <si>
    <t>( f)</t>
  </si>
  <si>
    <t>(f/b*100)</t>
  </si>
  <si>
    <t>( g)</t>
  </si>
  <si>
    <t>2歳6か月児歯科健診</t>
  </si>
  <si>
    <t>２歳６ヶ月</t>
  </si>
  <si>
    <t>2歳半歯科健康診査</t>
  </si>
  <si>
    <t>2歳8ヶ月</t>
  </si>
  <si>
    <t>2歳6か月児歯科健康診査</t>
  </si>
  <si>
    <t>２歳６ヶ月</t>
  </si>
  <si>
    <t>２歳６か月児歯科健診</t>
  </si>
  <si>
    <t>２歳５ヶ月児歯科健康診査</t>
  </si>
  <si>
    <t>２歳５ヶ月</t>
  </si>
  <si>
    <t>２歳6ヶ月</t>
  </si>
  <si>
    <t>寝屋川市</t>
  </si>
  <si>
    <t>2歳歯の親子教室</t>
  </si>
  <si>
    <t>２歳７ヶ月</t>
  </si>
  <si>
    <t>2歳6か月児歯科健康診査</t>
  </si>
  <si>
    <t>２歳７ヶ月</t>
  </si>
  <si>
    <t>柏原市</t>
  </si>
  <si>
    <t>2歳6か月児歯科健診</t>
  </si>
  <si>
    <t>2歳6か月児歯科検診</t>
  </si>
  <si>
    <t>2歳児歯科健診</t>
  </si>
  <si>
    <t>よい歯を育てる会</t>
  </si>
  <si>
    <t>２歳6か月児歯科健診</t>
  </si>
  <si>
    <t>２歳６か月</t>
  </si>
  <si>
    <t>歯科フォロー検診</t>
  </si>
  <si>
    <t>2歳６か月児歯科健診</t>
  </si>
  <si>
    <t>２歳６ヶ月児歯科健診</t>
  </si>
  <si>
    <t>にこにこうさぎ健診</t>
  </si>
  <si>
    <t>阪南市</t>
  </si>
  <si>
    <t>歯科疾患予防事業</t>
  </si>
  <si>
    <t>２歳８か月</t>
  </si>
  <si>
    <t>i</t>
  </si>
  <si>
    <t>Ｏ1…う蝕がなく、かつ口腔環境もよいと認められる者</t>
  </si>
  <si>
    <t>Ｏ2…う蝕がないが、口腔環境が良好でなく、近い将来においてむし歯にかかる不安のある者</t>
  </si>
  <si>
    <t>Ａ…上顎前歯部のみ又は臼歯部のみにう蝕がある者</t>
  </si>
  <si>
    <t>Ｂ…臼歯部及び上顎前歯部にう蝕がある者</t>
  </si>
  <si>
    <t>平成２４年度乳幼児歯科保健事業実施状況   ３歳児歯科健康診査（市町村別）</t>
  </si>
  <si>
    <t>（その２）</t>
  </si>
  <si>
    <t>一人平均う歯数(d/b)</t>
  </si>
  <si>
    <t>むし歯型別人数分布　(人)</t>
  </si>
  <si>
    <t>むし歯型別人数分布　（％）</t>
  </si>
  <si>
    <t>その他の異常（人）（ｇ）</t>
  </si>
  <si>
    <t>受診率</t>
  </si>
  <si>
    <t>有病率</t>
  </si>
  <si>
    <t>むし歯あり</t>
  </si>
  <si>
    <t>有病率</t>
  </si>
  <si>
    <t>(c/b*100)</t>
  </si>
  <si>
    <t>Ｏ型</t>
  </si>
  <si>
    <t>－</t>
  </si>
  <si>
    <t>＋</t>
  </si>
  <si>
    <t>＋＋</t>
  </si>
  <si>
    <t>＋＋＋</t>
  </si>
  <si>
    <t>879</t>
  </si>
  <si>
    <t>豊能町</t>
  </si>
  <si>
    <t>大阪府</t>
  </si>
  <si>
    <t>平成２４年度乳幼児歯科保健事業実施状況　歯科疾患予防事業・フォロー事業（市町村別）</t>
  </si>
  <si>
    <t>医療圏</t>
  </si>
  <si>
    <t>１歳６か月児フォロー</t>
  </si>
  <si>
    <t>２歳児フォロー</t>
  </si>
  <si>
    <t>２歳６か月児フォロー</t>
  </si>
  <si>
    <t>３歳６か月児フォロー</t>
  </si>
  <si>
    <t>その他事業</t>
  </si>
  <si>
    <t>　　　フッ素塗布を受けた者</t>
  </si>
  <si>
    <t>対象者数</t>
  </si>
  <si>
    <t>受診者数</t>
  </si>
  <si>
    <t>受 診 率</t>
  </si>
  <si>
    <t>むし歯有病者数</t>
  </si>
  <si>
    <t>有病率　　　</t>
  </si>
  <si>
    <t>むし歯総本数</t>
  </si>
  <si>
    <t>１人平均
むし歯数</t>
  </si>
  <si>
    <t>むし歯有病者数</t>
  </si>
  <si>
    <t>むし歯総本数</t>
  </si>
  <si>
    <t>１歳６か月児
フォロー</t>
  </si>
  <si>
    <t>２歳児
フォロー</t>
  </si>
  <si>
    <t>２歳６か月児
フォロー</t>
  </si>
  <si>
    <t>３歳６か月児
フォロー</t>
  </si>
  <si>
    <t>その他事業</t>
  </si>
  <si>
    <t>(a)</t>
  </si>
  <si>
    <t>(b)</t>
  </si>
  <si>
    <t>(b/a*100)</t>
  </si>
  <si>
    <t>(c)</t>
  </si>
  <si>
    <t>(c/d*100)</t>
  </si>
  <si>
    <t>(d)</t>
  </si>
  <si>
    <t>(d/b)</t>
  </si>
  <si>
    <t>(c/d)</t>
  </si>
  <si>
    <t>豊能</t>
  </si>
  <si>
    <t>1歳6か月児健康診査　歯科相談</t>
  </si>
  <si>
    <t>１歳６ヶ月</t>
  </si>
  <si>
    <t>‐</t>
  </si>
  <si>
    <t>　</t>
  </si>
  <si>
    <t>3歳6か月児健康診査　歯科相談</t>
  </si>
  <si>
    <t>３歳６ヶ月</t>
  </si>
  <si>
    <t>‐</t>
  </si>
  <si>
    <t>-</t>
  </si>
  <si>
    <t>予防歯科室　よい歯の教室</t>
  </si>
  <si>
    <t>保護者</t>
  </si>
  <si>
    <t>‐</t>
  </si>
  <si>
    <t>予防歯科室　フッ素塗布</t>
  </si>
  <si>
    <t>１～７歳</t>
  </si>
  <si>
    <t>-</t>
  </si>
  <si>
    <t>個別歯科相談</t>
  </si>
  <si>
    <t>１歳９か月</t>
  </si>
  <si>
    <t xml:space="preserve"> </t>
  </si>
  <si>
    <t>２歳９か月</t>
  </si>
  <si>
    <t>幼児のフッ素塗布</t>
  </si>
  <si>
    <t>　</t>
  </si>
  <si>
    <t>　</t>
  </si>
  <si>
    <t>1歳半健康診査歯科フォロー</t>
  </si>
  <si>
    <t>１歳８か月</t>
  </si>
  <si>
    <t>２歳半歯科健康診査フォロー</t>
  </si>
  <si>
    <t>２歳８か月</t>
  </si>
  <si>
    <t>豊中市</t>
  </si>
  <si>
    <t>にこりちゃん歯科健診</t>
  </si>
  <si>
    <t>1歳10か月</t>
  </si>
  <si>
    <t>すくすくよい歯の教室</t>
  </si>
  <si>
    <t>１歳</t>
  </si>
  <si>
    <t>-</t>
  </si>
  <si>
    <t>１歳６か月児歯科健診フォロー事業</t>
  </si>
  <si>
    <t>１歳７か月</t>
  </si>
  <si>
    <t>２歳６ヶ月児歯科健診フォロー事業</t>
  </si>
  <si>
    <t>２歳7か月</t>
  </si>
  <si>
    <t>3歳児歯科健診フォロー事業</t>
  </si>
  <si>
    <t>３歳7ヶ月</t>
  </si>
  <si>
    <t>6歳臼歯健康診査</t>
  </si>
  <si>
    <t>6歳</t>
  </si>
  <si>
    <t>　</t>
  </si>
  <si>
    <t>妊婦歯科健康診査</t>
  </si>
  <si>
    <t>‐</t>
  </si>
  <si>
    <t>三島</t>
  </si>
  <si>
    <t xml:space="preserve"> </t>
  </si>
  <si>
    <t>　</t>
  </si>
  <si>
    <t>高槻市</t>
  </si>
  <si>
    <t>高槻市</t>
  </si>
  <si>
    <t>親子歯みがき教室</t>
  </si>
  <si>
    <t>２歳７か月</t>
  </si>
  <si>
    <t>島本町</t>
  </si>
  <si>
    <t>カリオフォロー</t>
  </si>
  <si>
    <t>1歳8か月</t>
  </si>
  <si>
    <t>歯科相談</t>
  </si>
  <si>
    <t>乳幼児</t>
  </si>
  <si>
    <t>-</t>
  </si>
  <si>
    <t>保護者</t>
  </si>
  <si>
    <t>カリオフォロー</t>
  </si>
  <si>
    <t>保護者</t>
  </si>
  <si>
    <t>北河内</t>
  </si>
  <si>
    <t>枚方市</t>
  </si>
  <si>
    <t>1歳6か月児健康診査　2回目</t>
  </si>
  <si>
    <t>１歳７か月</t>
  </si>
  <si>
    <t>成人歯科健康診査</t>
  </si>
  <si>
    <t>虫歯予防教室</t>
  </si>
  <si>
    <t>１歳９か月</t>
  </si>
  <si>
    <t>　</t>
  </si>
  <si>
    <t>ブラッシング教室</t>
  </si>
  <si>
    <t>１歳８ヶ月</t>
  </si>
  <si>
    <t>保護者</t>
  </si>
  <si>
    <t>2歳6か月歯科教室</t>
  </si>
  <si>
    <t>２歳6か月</t>
  </si>
  <si>
    <t>むし歯予防教室（はっぴーす）</t>
  </si>
  <si>
    <t>2歳0か月</t>
  </si>
  <si>
    <t>-</t>
  </si>
  <si>
    <t>交野市</t>
  </si>
  <si>
    <t>ピカピカ教室①</t>
  </si>
  <si>
    <t>２歳０か月</t>
  </si>
  <si>
    <t>ピカピカ教室②</t>
  </si>
  <si>
    <t>３歳０か月</t>
  </si>
  <si>
    <t>3歳6か月児健康診査</t>
  </si>
  <si>
    <t>中河内</t>
  </si>
  <si>
    <t>東大阪市</t>
  </si>
  <si>
    <t>中河内</t>
  </si>
  <si>
    <t>東大阪市</t>
  </si>
  <si>
    <t>２歳児・歯科健康相談</t>
  </si>
  <si>
    <t>２歳</t>
  </si>
  <si>
    <t>－</t>
  </si>
  <si>
    <t>幼児歯科教室</t>
  </si>
  <si>
    <t>１歳７か月</t>
  </si>
  <si>
    <t>1歳７か月児歯科フォロー教室</t>
  </si>
  <si>
    <t>1歳7か月</t>
  </si>
  <si>
    <t>２歳７か月児歯科フォロー教室</t>
  </si>
  <si>
    <t>２歳７ヶ月</t>
  </si>
  <si>
    <t>南河内</t>
  </si>
  <si>
    <t>いい歯で元気教室</t>
  </si>
  <si>
    <t>1歳8か月</t>
  </si>
  <si>
    <t xml:space="preserve"> </t>
  </si>
  <si>
    <t xml:space="preserve">  </t>
  </si>
  <si>
    <t>虫歯予防教室</t>
  </si>
  <si>
    <t>2歳7か月</t>
  </si>
  <si>
    <t>1歳7か月児歯科フォロー</t>
  </si>
  <si>
    <t>2歳7か月児歯科フォロー</t>
  </si>
  <si>
    <t>3歳7か月児歯科フォロー</t>
  </si>
  <si>
    <t>‐</t>
  </si>
  <si>
    <t xml:space="preserve"> </t>
  </si>
  <si>
    <t xml:space="preserve">  </t>
  </si>
  <si>
    <t>にこにこ歯みがき教室</t>
  </si>
  <si>
    <t>‐</t>
  </si>
  <si>
    <t>ピカピカ歯みがき教室</t>
  </si>
  <si>
    <t>3歳7か月</t>
  </si>
  <si>
    <t>幼稚園・保育所歯科指導</t>
  </si>
  <si>
    <t>歯みがきにこにこ教室</t>
  </si>
  <si>
    <t>1歳8か月</t>
  </si>
  <si>
    <t>2歳7か月</t>
  </si>
  <si>
    <t>1歳７か月児歯科フォロー健診</t>
  </si>
  <si>
    <t>２歳６か月児歯科フォロー健診</t>
  </si>
  <si>
    <t>-</t>
  </si>
  <si>
    <t>3歳６か月児フォロー健診</t>
  </si>
  <si>
    <t>1歳７か月児フォロー歯科健診</t>
  </si>
  <si>
    <t>2歳1か月児フォロー教室</t>
  </si>
  <si>
    <t>2歳１か月</t>
  </si>
  <si>
    <t>よい歯の教室</t>
  </si>
  <si>
    <t>よい歯の教室</t>
  </si>
  <si>
    <t>1歳７か月</t>
  </si>
  <si>
    <t>2歳７か月児フォロー歯科健診</t>
  </si>
  <si>
    <t>１歳６か月児歯科ﾌｫﾛｰ健診</t>
  </si>
  <si>
    <t>2歳児歯科ﾌｫﾛｰ健診</t>
  </si>
  <si>
    <t>２歳３か月</t>
  </si>
  <si>
    <t>3歳6か月児歯科ﾌｫﾛｰ健診</t>
  </si>
  <si>
    <t>３歳９か月</t>
  </si>
  <si>
    <t>泉州</t>
  </si>
  <si>
    <t>よい歯を育てる会（フォロー）</t>
  </si>
  <si>
    <t>１歳8か月</t>
  </si>
  <si>
    <t>２歳７か月</t>
  </si>
  <si>
    <t>よい歯を育てる会</t>
  </si>
  <si>
    <t>３歳</t>
  </si>
  <si>
    <t>よい歯を育てる会</t>
  </si>
  <si>
    <t>３歳</t>
  </si>
  <si>
    <t>１歳６か月児カリオフォロー</t>
  </si>
  <si>
    <t>1歳６か月</t>
  </si>
  <si>
    <t>２歳６か月児カリオフォロー</t>
  </si>
  <si>
    <t>２歳７か月</t>
  </si>
  <si>
    <t>１歳６か月児健診時の歯科健診後の
フォロー</t>
  </si>
  <si>
    <t>１歳７か月</t>
  </si>
  <si>
    <t>フォロー教室</t>
  </si>
  <si>
    <t>２歳８か月</t>
  </si>
  <si>
    <t>歯っぴー教室</t>
  </si>
  <si>
    <t>１歳０か月</t>
  </si>
  <si>
    <t>阪南市</t>
  </si>
  <si>
    <t>歯科疾患予防事業</t>
  </si>
  <si>
    <t>２歳２か月</t>
  </si>
  <si>
    <t>歯科疾患予防事業</t>
  </si>
  <si>
    <t>２歳８か月</t>
  </si>
  <si>
    <t>1歳7カ月健康診査</t>
  </si>
  <si>
    <t>1歳８カ月</t>
  </si>
  <si>
    <t>歯科疾患予防事業</t>
  </si>
  <si>
    <t>３歳２カ月</t>
  </si>
  <si>
    <t>岬町</t>
  </si>
  <si>
    <t>堺市</t>
  </si>
  <si>
    <t>２歳児の歯科相談</t>
  </si>
  <si>
    <t>２歳０か月</t>
  </si>
  <si>
    <t>子どもの歯相談室</t>
  </si>
  <si>
    <t>大阪市</t>
  </si>
  <si>
    <t>幼児歯科保健個別指導</t>
  </si>
  <si>
    <t>むし歯
総本数</t>
  </si>
  <si>
    <r>
      <t>むし</t>
    </r>
    <r>
      <rPr>
        <sz val="12"/>
        <rFont val="ＭＳ Ｐゴシック"/>
        <family val="3"/>
      </rPr>
      <t xml:space="preserve">歯
</t>
    </r>
    <r>
      <rPr>
        <sz val="12"/>
        <rFont val="ＭＳ Ｐゴシック"/>
        <family val="3"/>
      </rPr>
      <t>総本数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</si>
</sst>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#,##0.0_ "/>
    <numFmt numFmtId="179" formatCode="#,##0.0"/>
    <numFmt numFmtId="180" formatCode="0.00_);[Red]\(0.00\)"/>
    <numFmt numFmtId="181" formatCode="0.0"/>
    <numFmt numFmtId="182" formatCode="#,##0_ "/>
    <numFmt numFmtId="183" formatCode="#,##0_);[Red]\(#,##0\)"/>
    <numFmt numFmtId="184" formatCode="#,##0;[Red]#,##0"/>
    <numFmt numFmtId="185" formatCode="0.0_ "/>
    <numFmt numFmtId="186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36"/>
      <name val="明朝体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1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b/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.7"/>
      <color indexed="8"/>
      <name val="ＭＳ Ｐゴシック"/>
      <family val="3"/>
    </font>
    <font>
      <sz val="18"/>
      <name val="Arial"/>
      <family val="2"/>
    </font>
    <font>
      <b/>
      <sz val="36"/>
      <name val="ＭＳ Ｐゴシック"/>
      <family val="3"/>
    </font>
    <font>
      <sz val="7"/>
      <name val="ＭＳ Ｐ明朝"/>
      <family val="1"/>
    </font>
    <font>
      <sz val="20"/>
      <name val="ＭＳ Ｐゴシック"/>
      <family val="3"/>
    </font>
    <font>
      <b/>
      <sz val="28"/>
      <name val="ＭＳ Ｐゴシック"/>
      <family val="3"/>
    </font>
    <font>
      <sz val="20"/>
      <name val="ＭＳ 明朝"/>
      <family val="1"/>
    </font>
    <font>
      <sz val="7"/>
      <name val="ＭＳ 明朝"/>
      <family val="1"/>
    </font>
    <font>
      <sz val="26"/>
      <name val="ＭＳ Ｐゴシック"/>
      <family val="3"/>
    </font>
    <font>
      <b/>
      <sz val="10.5"/>
      <color indexed="57"/>
      <name val="明朝体"/>
      <family val="3"/>
    </font>
    <font>
      <sz val="14"/>
      <color indexed="8"/>
      <name val="ＭＳ 明朝"/>
      <family val="1"/>
    </font>
    <font>
      <sz val="16"/>
      <color indexed="8"/>
      <name val="ＭＳ Ｐゴシック"/>
      <family val="3"/>
    </font>
    <font>
      <sz val="12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2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theme="1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theme="1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medium"/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theme="1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theme="1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theme="1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theme="1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theme="1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/>
      <right style="thin">
        <color theme="1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theme="1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theme="1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theme="1"/>
      </bottom>
    </border>
    <border>
      <left style="medium">
        <color theme="1"/>
      </left>
      <right style="medium"/>
      <top style="thin">
        <color theme="1"/>
      </top>
      <bottom style="medium">
        <color theme="1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thin"/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/>
      <right style="thin"/>
      <top style="medium">
        <color theme="1"/>
      </top>
      <bottom style="thin"/>
    </border>
    <border>
      <left style="thin">
        <color indexed="8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thin">
        <color indexed="8"/>
      </right>
      <top style="medium">
        <color theme="1"/>
      </top>
      <bottom style="thin">
        <color indexed="8"/>
      </bottom>
    </border>
    <border>
      <left style="thin"/>
      <right style="medium"/>
      <top style="medium">
        <color theme="1"/>
      </top>
      <bottom style="thin"/>
    </border>
    <border>
      <left style="medium"/>
      <right style="medium"/>
      <top style="medium">
        <color theme="1"/>
      </top>
      <bottom style="thin"/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 style="thin">
        <color theme="1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1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 style="thin">
        <color theme="1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>
        <color theme="1"/>
      </right>
      <top>
        <color indexed="63"/>
      </top>
      <bottom style="medium"/>
    </border>
    <border>
      <left style="medium">
        <color theme="1"/>
      </left>
      <right style="thin"/>
      <top>
        <color indexed="63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/>
      <right style="thin">
        <color theme="1"/>
      </right>
      <top style="thin">
        <color theme="1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theme="1"/>
      </left>
      <right style="thin"/>
      <top style="thin">
        <color theme="1"/>
      </top>
      <bottom style="medium"/>
    </border>
    <border>
      <left style="thin">
        <color theme="1"/>
      </left>
      <right style="thin">
        <color indexed="8"/>
      </right>
      <top style="thin">
        <color theme="1"/>
      </top>
      <bottom style="medium"/>
    </border>
    <border>
      <left style="medium">
        <color theme="1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theme="1"/>
      </right>
      <top style="thin">
        <color indexed="8"/>
      </top>
      <bottom style="medium"/>
    </border>
    <border>
      <left style="medium"/>
      <right style="medium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>
        <color theme="1"/>
      </bottom>
    </border>
    <border>
      <left style="medium"/>
      <right style="medium"/>
      <top style="thin"/>
      <bottom style="medium">
        <color theme="1"/>
      </bottom>
    </border>
    <border>
      <left style="medium"/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thin"/>
      <right style="medium"/>
      <top>
        <color indexed="63"/>
      </top>
      <bottom style="medium">
        <color theme="1"/>
      </bottom>
    </border>
    <border>
      <left style="medium"/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>
        <color indexed="63"/>
      </left>
      <right style="medium"/>
      <top style="thin"/>
      <bottom style="medium">
        <color theme="1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theme="1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>
        <color theme="1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medium"/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/>
      <top style="medium"/>
      <bottom style="thin">
        <color theme="1"/>
      </bottom>
    </border>
    <border>
      <left style="thin">
        <color theme="1"/>
      </left>
      <right style="medium"/>
      <top style="medium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theme="1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medium"/>
      <top style="thin">
        <color indexed="8"/>
      </top>
      <bottom>
        <color indexed="63"/>
      </bottom>
    </border>
    <border>
      <left style="medium"/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theme="1"/>
      </left>
      <right style="medium"/>
      <top>
        <color indexed="63"/>
      </top>
      <bottom style="medium"/>
    </border>
    <border>
      <left style="medium"/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/>
      <top style="medium">
        <color theme="1"/>
      </top>
      <bottom style="thin">
        <color theme="1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theme="1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theme="1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theme="1"/>
      </top>
      <bottom>
        <color indexed="63"/>
      </bottom>
    </border>
    <border>
      <left style="thin"/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 style="medium"/>
      <top style="thin">
        <color theme="1"/>
      </top>
      <bottom style="medium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medium"/>
      <top>
        <color indexed="63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 style="medium"/>
      <top style="thin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>
        <color indexed="63"/>
      </bottom>
    </border>
    <border>
      <left style="thin"/>
      <right style="medium"/>
      <top style="medium"/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>
        <color indexed="63"/>
      </left>
      <right style="thin">
        <color theme="1"/>
      </right>
      <top style="thin">
        <color theme="1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theme="1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medium"/>
      <top style="thin">
        <color indexed="8"/>
      </top>
      <bottom style="medium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medium"/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>
        <color theme="1"/>
      </right>
      <top style="thin">
        <color theme="1"/>
      </top>
      <bottom style="medium"/>
    </border>
    <border>
      <left style="medium">
        <color theme="1"/>
      </left>
      <right style="thin">
        <color indexed="8"/>
      </right>
      <top style="thin">
        <color theme="1"/>
      </top>
      <bottom style="medium"/>
    </border>
    <border>
      <left style="thin">
        <color indexed="8"/>
      </left>
      <right style="thin">
        <color indexed="8"/>
      </right>
      <top style="thin">
        <color theme="1"/>
      </top>
      <bottom style="medium"/>
    </border>
    <border>
      <left style="thin">
        <color indexed="8"/>
      </left>
      <right>
        <color indexed="63"/>
      </right>
      <top style="thin">
        <color theme="1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theme="1"/>
      </right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/>
    </border>
    <border>
      <left style="thin">
        <color theme="1"/>
      </left>
      <right style="medium">
        <color theme="1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/>
      <top style="thin">
        <color indexed="8"/>
      </top>
      <bottom style="dotted"/>
    </border>
    <border>
      <left style="thin"/>
      <right>
        <color indexed="63"/>
      </right>
      <top style="thin">
        <color indexed="8"/>
      </top>
      <bottom style="dotted"/>
    </border>
    <border>
      <left>
        <color indexed="63"/>
      </left>
      <right style="medium"/>
      <top style="thin">
        <color indexed="8"/>
      </top>
      <bottom style="dotted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thin"/>
      <right style="thin">
        <color theme="1"/>
      </right>
      <top style="medium"/>
      <bottom>
        <color indexed="63"/>
      </bottom>
    </border>
    <border>
      <left style="thin">
        <color theme="1"/>
      </left>
      <right>
        <color indexed="63"/>
      </right>
      <top style="medium"/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>
        <color indexed="63"/>
      </left>
      <right style="medium"/>
      <top style="medium"/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medium"/>
      <top style="thin">
        <color indexed="8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theme="1"/>
      </top>
      <bottom>
        <color indexed="63"/>
      </bottom>
    </border>
    <border>
      <left style="medium"/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medium">
        <color theme="1"/>
      </right>
      <top style="medium"/>
      <bottom style="thin">
        <color theme="1"/>
      </bottom>
    </border>
    <border>
      <left style="medium">
        <color theme="1"/>
      </left>
      <right>
        <color indexed="63"/>
      </right>
      <top style="medium"/>
      <bottom style="thin">
        <color theme="1"/>
      </bottom>
    </border>
    <border>
      <left style="medium"/>
      <right style="thin">
        <color theme="1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96">
    <xf numFmtId="0" fontId="0" fillId="0" borderId="0" xfId="0" applyAlignment="1">
      <alignment vertical="center"/>
    </xf>
    <xf numFmtId="0" fontId="22" fillId="0" borderId="10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 wrapText="1"/>
    </xf>
    <xf numFmtId="0" fontId="22" fillId="24" borderId="12" xfId="0" applyNumberFormat="1" applyFont="1" applyFill="1" applyBorder="1" applyAlignment="1">
      <alignment horizontal="center" wrapText="1"/>
    </xf>
    <xf numFmtId="178" fontId="22" fillId="24" borderId="13" xfId="0" applyNumberFormat="1" applyFont="1" applyFill="1" applyBorder="1" applyAlignment="1">
      <alignment/>
    </xf>
    <xf numFmtId="3" fontId="22" fillId="24" borderId="13" xfId="0" applyNumberFormat="1" applyFont="1" applyFill="1" applyBorder="1" applyAlignment="1">
      <alignment/>
    </xf>
    <xf numFmtId="179" fontId="22" fillId="24" borderId="13" xfId="0" applyNumberFormat="1" applyFont="1" applyFill="1" applyBorder="1" applyAlignment="1">
      <alignment/>
    </xf>
    <xf numFmtId="180" fontId="22" fillId="24" borderId="13" xfId="0" applyNumberFormat="1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181" fontId="22" fillId="24" borderId="13" xfId="0" applyNumberFormat="1" applyFont="1" applyFill="1" applyBorder="1" applyAlignment="1" applyProtection="1">
      <alignment/>
      <protection locked="0"/>
    </xf>
    <xf numFmtId="181" fontId="22" fillId="24" borderId="14" xfId="0" applyNumberFormat="1" applyFont="1" applyFill="1" applyBorder="1" applyAlignment="1" applyProtection="1">
      <alignment/>
      <protection locked="0"/>
    </xf>
    <xf numFmtId="178" fontId="22" fillId="24" borderId="15" xfId="0" applyNumberFormat="1" applyFont="1" applyFill="1" applyBorder="1" applyAlignment="1">
      <alignment/>
    </xf>
    <xf numFmtId="3" fontId="22" fillId="24" borderId="15" xfId="0" applyNumberFormat="1" applyFont="1" applyFill="1" applyBorder="1" applyAlignment="1">
      <alignment/>
    </xf>
    <xf numFmtId="179" fontId="22" fillId="24" borderId="15" xfId="0" applyNumberFormat="1" applyFont="1" applyFill="1" applyBorder="1" applyAlignment="1">
      <alignment/>
    </xf>
    <xf numFmtId="180" fontId="22" fillId="24" borderId="15" xfId="0" applyNumberFormat="1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181" fontId="22" fillId="24" borderId="15" xfId="0" applyNumberFormat="1" applyFont="1" applyFill="1" applyBorder="1" applyAlignment="1" applyProtection="1">
      <alignment/>
      <protection locked="0"/>
    </xf>
    <xf numFmtId="181" fontId="22" fillId="24" borderId="16" xfId="0" applyNumberFormat="1" applyFont="1" applyFill="1" applyBorder="1" applyAlignment="1" applyProtection="1">
      <alignment/>
      <protection locked="0"/>
    </xf>
    <xf numFmtId="3" fontId="22" fillId="24" borderId="17" xfId="0" applyNumberFormat="1" applyFont="1" applyFill="1" applyBorder="1" applyAlignment="1">
      <alignment/>
    </xf>
    <xf numFmtId="179" fontId="22" fillId="24" borderId="17" xfId="0" applyNumberFormat="1" applyFont="1" applyFill="1" applyBorder="1" applyAlignment="1">
      <alignment/>
    </xf>
    <xf numFmtId="180" fontId="22" fillId="24" borderId="17" xfId="0" applyNumberFormat="1" applyFont="1" applyFill="1" applyBorder="1" applyAlignment="1" applyProtection="1">
      <alignment/>
      <protection locked="0"/>
    </xf>
    <xf numFmtId="3" fontId="22" fillId="24" borderId="17" xfId="0" applyNumberFormat="1" applyFont="1" applyFill="1" applyBorder="1" applyAlignment="1" applyProtection="1">
      <alignment/>
      <protection locked="0"/>
    </xf>
    <xf numFmtId="181" fontId="22" fillId="24" borderId="17" xfId="0" applyNumberFormat="1" applyFont="1" applyFill="1" applyBorder="1" applyAlignment="1" applyProtection="1">
      <alignment/>
      <protection locked="0"/>
    </xf>
    <xf numFmtId="181" fontId="22" fillId="24" borderId="18" xfId="0" applyNumberFormat="1" applyFont="1" applyFill="1" applyBorder="1" applyAlignment="1" applyProtection="1">
      <alignment/>
      <protection locked="0"/>
    </xf>
    <xf numFmtId="178" fontId="22" fillId="24" borderId="17" xfId="0" applyNumberFormat="1" applyFont="1" applyFill="1" applyBorder="1" applyAlignment="1">
      <alignment/>
    </xf>
    <xf numFmtId="0" fontId="24" fillId="0" borderId="0" xfId="61" applyNumberFormat="1" applyFont="1" applyAlignment="1">
      <alignment/>
      <protection/>
    </xf>
    <xf numFmtId="0" fontId="23" fillId="0" borderId="0" xfId="61" applyNumberFormat="1" applyFont="1">
      <alignment/>
      <protection/>
    </xf>
    <xf numFmtId="0" fontId="23" fillId="0" borderId="0" xfId="61" applyFont="1">
      <alignment/>
      <protection/>
    </xf>
    <xf numFmtId="0" fontId="22" fillId="0" borderId="0" xfId="61" applyNumberFormat="1" applyFont="1" applyAlignment="1">
      <alignment/>
      <protection/>
    </xf>
    <xf numFmtId="0" fontId="46" fillId="0" borderId="0" xfId="0" applyFont="1" applyAlignment="1">
      <alignment vertical="center"/>
    </xf>
    <xf numFmtId="0" fontId="22" fillId="0" borderId="19" xfId="0" applyNumberFormat="1" applyFont="1" applyBorder="1" applyAlignment="1">
      <alignment horizontal="center"/>
    </xf>
    <xf numFmtId="0" fontId="22" fillId="24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22" xfId="0" applyNumberFormat="1" applyFont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24" borderId="12" xfId="0" applyNumberFormat="1" applyFont="1" applyFill="1" applyBorder="1" applyAlignment="1">
      <alignment horizontal="center"/>
    </xf>
    <xf numFmtId="0" fontId="22" fillId="0" borderId="12" xfId="0" applyNumberFormat="1" applyFont="1" applyBorder="1" applyAlignment="1">
      <alignment horizontal="center" vertical="center" wrapText="1"/>
    </xf>
    <xf numFmtId="177" fontId="22" fillId="24" borderId="12" xfId="0" applyNumberFormat="1" applyFont="1" applyFill="1" applyBorder="1" applyAlignment="1">
      <alignment horizontal="center"/>
    </xf>
    <xf numFmtId="3" fontId="22" fillId="24" borderId="12" xfId="0" applyNumberFormat="1" applyFont="1" applyFill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24" borderId="0" xfId="0" applyNumberFormat="1" applyFont="1" applyFill="1" applyBorder="1" applyAlignment="1">
      <alignment horizontal="center"/>
    </xf>
    <xf numFmtId="0" fontId="22" fillId="24" borderId="26" xfId="0" applyNumberFormat="1" applyFont="1" applyFill="1" applyBorder="1" applyAlignment="1">
      <alignment horizontal="center"/>
    </xf>
    <xf numFmtId="0" fontId="22" fillId="24" borderId="27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84" fontId="22" fillId="0" borderId="15" xfId="0" applyNumberFormat="1" applyFont="1" applyBorder="1" applyAlignment="1">
      <alignment/>
    </xf>
    <xf numFmtId="57" fontId="23" fillId="0" borderId="0" xfId="61" applyNumberFormat="1" applyFont="1" applyAlignment="1">
      <alignment/>
      <protection/>
    </xf>
    <xf numFmtId="184" fontId="22" fillId="0" borderId="13" xfId="0" applyNumberFormat="1" applyFont="1" applyBorder="1" applyAlignment="1">
      <alignment/>
    </xf>
    <xf numFmtId="184" fontId="22" fillId="0" borderId="17" xfId="0" applyNumberFormat="1" applyFont="1" applyBorder="1" applyAlignment="1">
      <alignment/>
    </xf>
    <xf numFmtId="184" fontId="22" fillId="0" borderId="13" xfId="0" applyNumberFormat="1" applyFont="1" applyFill="1" applyBorder="1" applyAlignment="1">
      <alignment/>
    </xf>
    <xf numFmtId="184" fontId="22" fillId="0" borderId="17" xfId="0" applyNumberFormat="1" applyFont="1" applyFill="1" applyBorder="1" applyAlignment="1">
      <alignment/>
    </xf>
    <xf numFmtId="0" fontId="22" fillId="0" borderId="28" xfId="0" applyNumberFormat="1" applyFont="1" applyBorder="1" applyAlignment="1">
      <alignment horizontal="center"/>
    </xf>
    <xf numFmtId="3" fontId="22" fillId="24" borderId="29" xfId="0" applyNumberFormat="1" applyFont="1" applyFill="1" applyBorder="1" applyAlignment="1">
      <alignment/>
    </xf>
    <xf numFmtId="184" fontId="22" fillId="0" borderId="29" xfId="0" applyNumberFormat="1" applyFont="1" applyBorder="1" applyAlignment="1">
      <alignment/>
    </xf>
    <xf numFmtId="178" fontId="22" fillId="24" borderId="29" xfId="0" applyNumberFormat="1" applyFont="1" applyFill="1" applyBorder="1" applyAlignment="1">
      <alignment/>
    </xf>
    <xf numFmtId="179" fontId="22" fillId="24" borderId="29" xfId="0" applyNumberFormat="1" applyFont="1" applyFill="1" applyBorder="1" applyAlignment="1">
      <alignment/>
    </xf>
    <xf numFmtId="180" fontId="22" fillId="24" borderId="29" xfId="0" applyNumberFormat="1" applyFont="1" applyFill="1" applyBorder="1" applyAlignment="1" applyProtection="1">
      <alignment/>
      <protection locked="0"/>
    </xf>
    <xf numFmtId="3" fontId="22" fillId="24" borderId="29" xfId="0" applyNumberFormat="1" applyFont="1" applyFill="1" applyBorder="1" applyAlignment="1" applyProtection="1">
      <alignment/>
      <protection locked="0"/>
    </xf>
    <xf numFmtId="181" fontId="22" fillId="24" borderId="29" xfId="0" applyNumberFormat="1" applyFont="1" applyFill="1" applyBorder="1" applyAlignment="1" applyProtection="1">
      <alignment/>
      <protection locked="0"/>
    </xf>
    <xf numFmtId="181" fontId="22" fillId="24" borderId="30" xfId="0" applyNumberFormat="1" applyFont="1" applyFill="1" applyBorder="1" applyAlignment="1" applyProtection="1">
      <alignment/>
      <protection locked="0"/>
    </xf>
    <xf numFmtId="0" fontId="22" fillId="24" borderId="31" xfId="0" applyNumberFormat="1" applyFont="1" applyFill="1" applyBorder="1" applyAlignment="1">
      <alignment horizontal="center"/>
    </xf>
    <xf numFmtId="0" fontId="22" fillId="24" borderId="32" xfId="0" applyNumberFormat="1" applyFont="1" applyFill="1" applyBorder="1" applyAlignment="1">
      <alignment horizontal="center"/>
    </xf>
    <xf numFmtId="0" fontId="22" fillId="24" borderId="33" xfId="0" applyNumberFormat="1" applyFont="1" applyFill="1" applyBorder="1" applyAlignment="1">
      <alignment horizontal="center"/>
    </xf>
    <xf numFmtId="0" fontId="22" fillId="24" borderId="34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35" xfId="0" applyNumberFormat="1" applyFont="1" applyBorder="1" applyAlignment="1">
      <alignment horizontal="center"/>
    </xf>
    <xf numFmtId="0" fontId="22" fillId="0" borderId="31" xfId="0" applyNumberFormat="1" applyFont="1" applyFill="1" applyBorder="1" applyAlignment="1">
      <alignment horizontal="center"/>
    </xf>
    <xf numFmtId="0" fontId="22" fillId="0" borderId="36" xfId="0" applyNumberFormat="1" applyFont="1" applyBorder="1" applyAlignment="1">
      <alignment horizontal="center"/>
    </xf>
    <xf numFmtId="0" fontId="22" fillId="0" borderId="37" xfId="0" applyNumberFormat="1" applyFont="1" applyBorder="1" applyAlignment="1">
      <alignment horizontal="center"/>
    </xf>
    <xf numFmtId="0" fontId="22" fillId="24" borderId="38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 quotePrefix="1">
      <alignment horizontal="center"/>
    </xf>
    <xf numFmtId="0" fontId="22" fillId="0" borderId="39" xfId="0" applyNumberFormat="1" applyFont="1" applyFill="1" applyBorder="1" applyAlignment="1">
      <alignment horizontal="center"/>
    </xf>
    <xf numFmtId="0" fontId="22" fillId="24" borderId="32" xfId="0" applyNumberFormat="1" applyFont="1" applyFill="1" applyBorder="1" applyAlignment="1">
      <alignment horizontal="center"/>
    </xf>
    <xf numFmtId="0" fontId="22" fillId="24" borderId="32" xfId="0" applyNumberFormat="1" applyFont="1" applyFill="1" applyBorder="1" applyAlignment="1" quotePrefix="1">
      <alignment horizontal="center"/>
    </xf>
    <xf numFmtId="185" fontId="22" fillId="24" borderId="13" xfId="0" applyNumberFormat="1" applyFont="1" applyFill="1" applyBorder="1" applyAlignment="1">
      <alignment/>
    </xf>
    <xf numFmtId="185" fontId="22" fillId="24" borderId="15" xfId="0" applyNumberFormat="1" applyFont="1" applyFill="1" applyBorder="1" applyAlignment="1">
      <alignment/>
    </xf>
    <xf numFmtId="185" fontId="22" fillId="24" borderId="17" xfId="0" applyNumberFormat="1" applyFont="1" applyFill="1" applyBorder="1" applyAlignment="1">
      <alignment/>
    </xf>
    <xf numFmtId="185" fontId="22" fillId="24" borderId="29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22" fillId="0" borderId="0" xfId="61" applyFont="1" applyAlignment="1">
      <alignment horizontal="right"/>
      <protection/>
    </xf>
    <xf numFmtId="0" fontId="22" fillId="0" borderId="40" xfId="0" applyNumberFormat="1" applyFont="1" applyFill="1" applyBorder="1" applyAlignment="1">
      <alignment horizontal="center"/>
    </xf>
    <xf numFmtId="4" fontId="22" fillId="24" borderId="19" xfId="0" applyNumberFormat="1" applyFont="1" applyFill="1" applyBorder="1" applyAlignment="1" applyProtection="1">
      <alignment/>
      <protection locked="0"/>
    </xf>
    <xf numFmtId="180" fontId="22" fillId="24" borderId="31" xfId="0" applyNumberFormat="1" applyFont="1" applyFill="1" applyBorder="1" applyAlignment="1" applyProtection="1">
      <alignment/>
      <protection locked="0"/>
    </xf>
    <xf numFmtId="0" fontId="22" fillId="0" borderId="41" xfId="0" applyNumberFormat="1" applyFont="1" applyFill="1" applyBorder="1" applyAlignment="1">
      <alignment horizontal="center"/>
    </xf>
    <xf numFmtId="4" fontId="22" fillId="24" borderId="13" xfId="0" applyNumberFormat="1" applyFont="1" applyFill="1" applyBorder="1" applyAlignment="1" applyProtection="1">
      <alignment/>
      <protection locked="0"/>
    </xf>
    <xf numFmtId="185" fontId="22" fillId="24" borderId="42" xfId="0" applyNumberFormat="1" applyFont="1" applyFill="1" applyBorder="1" applyAlignment="1">
      <alignment/>
    </xf>
    <xf numFmtId="4" fontId="22" fillId="24" borderId="17" xfId="0" applyNumberFormat="1" applyFont="1" applyFill="1" applyBorder="1" applyAlignment="1" applyProtection="1">
      <alignment/>
      <protection locked="0"/>
    </xf>
    <xf numFmtId="4" fontId="22" fillId="24" borderId="15" xfId="0" applyNumberFormat="1" applyFont="1" applyFill="1" applyBorder="1" applyAlignment="1" applyProtection="1">
      <alignment/>
      <protection locked="0"/>
    </xf>
    <xf numFmtId="4" fontId="22" fillId="24" borderId="29" xfId="0" applyNumberFormat="1" applyFont="1" applyFill="1" applyBorder="1" applyAlignment="1" applyProtection="1">
      <alignment/>
      <protection locked="0"/>
    </xf>
    <xf numFmtId="184" fontId="22" fillId="0" borderId="43" xfId="0" applyNumberFormat="1" applyFont="1" applyBorder="1" applyAlignment="1">
      <alignment/>
    </xf>
    <xf numFmtId="180" fontId="22" fillId="24" borderId="44" xfId="0" applyNumberFormat="1" applyFont="1" applyFill="1" applyBorder="1" applyAlignment="1" applyProtection="1">
      <alignment/>
      <protection locked="0"/>
    </xf>
    <xf numFmtId="180" fontId="22" fillId="24" borderId="45" xfId="0" applyNumberFormat="1" applyFont="1" applyFill="1" applyBorder="1" applyAlignment="1" applyProtection="1">
      <alignment/>
      <protection locked="0"/>
    </xf>
    <xf numFmtId="180" fontId="22" fillId="24" borderId="46" xfId="0" applyNumberFormat="1" applyFont="1" applyFill="1" applyBorder="1" applyAlignment="1" applyProtection="1">
      <alignment/>
      <protection locked="0"/>
    </xf>
    <xf numFmtId="180" fontId="22" fillId="24" borderId="47" xfId="0" applyNumberFormat="1" applyFont="1" applyFill="1" applyBorder="1" applyAlignment="1" applyProtection="1">
      <alignment/>
      <protection locked="0"/>
    </xf>
    <xf numFmtId="0" fontId="22" fillId="0" borderId="35" xfId="0" applyNumberFormat="1" applyFont="1" applyFill="1" applyBorder="1" applyAlignment="1">
      <alignment horizontal="center"/>
    </xf>
    <xf numFmtId="0" fontId="22" fillId="0" borderId="48" xfId="0" applyNumberFormat="1" applyFont="1" applyFill="1" applyBorder="1" applyAlignment="1">
      <alignment horizontal="center"/>
    </xf>
    <xf numFmtId="3" fontId="22" fillId="0" borderId="49" xfId="0" applyNumberFormat="1" applyFont="1" applyBorder="1" applyAlignment="1">
      <alignment/>
    </xf>
    <xf numFmtId="0" fontId="22" fillId="24" borderId="33" xfId="0" applyNumberFormat="1" applyFont="1" applyFill="1" applyBorder="1" applyAlignment="1" quotePrefix="1">
      <alignment horizontal="center"/>
    </xf>
    <xf numFmtId="185" fontId="22" fillId="24" borderId="19" xfId="0" applyNumberFormat="1" applyFont="1" applyFill="1" applyBorder="1" applyAlignment="1">
      <alignment/>
    </xf>
    <xf numFmtId="185" fontId="22" fillId="24" borderId="44" xfId="0" applyNumberFormat="1" applyFont="1" applyFill="1" applyBorder="1" applyAlignment="1">
      <alignment/>
    </xf>
    <xf numFmtId="185" fontId="22" fillId="24" borderId="45" xfId="0" applyNumberFormat="1" applyFont="1" applyFill="1" applyBorder="1" applyAlignment="1">
      <alignment/>
    </xf>
    <xf numFmtId="185" fontId="22" fillId="24" borderId="46" xfId="0" applyNumberFormat="1" applyFont="1" applyFill="1" applyBorder="1" applyAlignment="1">
      <alignment/>
    </xf>
    <xf numFmtId="185" fontId="22" fillId="24" borderId="47" xfId="0" applyNumberFormat="1" applyFont="1" applyFill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50" xfId="0" applyFont="1" applyBorder="1" applyAlignment="1">
      <alignment vertical="center"/>
    </xf>
    <xf numFmtId="3" fontId="22" fillId="0" borderId="50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25" borderId="0" xfId="61" applyNumberFormat="1" applyFont="1" applyFill="1">
      <alignment/>
      <protection/>
    </xf>
    <xf numFmtId="0" fontId="23" fillId="25" borderId="0" xfId="61" applyFont="1" applyFill="1">
      <alignment/>
      <protection/>
    </xf>
    <xf numFmtId="0" fontId="22" fillId="25" borderId="52" xfId="0" applyNumberFormat="1" applyFont="1" applyFill="1" applyBorder="1" applyAlignment="1">
      <alignment horizontal="center"/>
    </xf>
    <xf numFmtId="0" fontId="22" fillId="25" borderId="53" xfId="0" applyNumberFormat="1" applyFont="1" applyFill="1" applyBorder="1" applyAlignment="1">
      <alignment horizontal="center" vertical="center"/>
    </xf>
    <xf numFmtId="0" fontId="22" fillId="25" borderId="53" xfId="0" applyNumberFormat="1" applyFont="1" applyFill="1" applyBorder="1" applyAlignment="1">
      <alignment horizontal="center"/>
    </xf>
    <xf numFmtId="0" fontId="22" fillId="25" borderId="54" xfId="0" applyNumberFormat="1" applyFont="1" applyFill="1" applyBorder="1" applyAlignment="1">
      <alignment horizontal="center"/>
    </xf>
    <xf numFmtId="0" fontId="22" fillId="25" borderId="55" xfId="0" applyNumberFormat="1" applyFont="1" applyFill="1" applyBorder="1" applyAlignment="1">
      <alignment horizontal="center"/>
    </xf>
    <xf numFmtId="0" fontId="22" fillId="25" borderId="56" xfId="0" applyNumberFormat="1" applyFont="1" applyFill="1" applyBorder="1" applyAlignment="1">
      <alignment horizontal="center"/>
    </xf>
    <xf numFmtId="0" fontId="22" fillId="25" borderId="0" xfId="0" applyNumberFormat="1" applyFont="1" applyFill="1" applyAlignment="1">
      <alignment/>
    </xf>
    <xf numFmtId="0" fontId="22" fillId="25" borderId="0" xfId="0" applyFont="1" applyFill="1" applyAlignment="1">
      <alignment vertical="center"/>
    </xf>
    <xf numFmtId="0" fontId="0" fillId="0" borderId="35" xfId="0" applyNumberFormat="1" applyFont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24" borderId="26" xfId="0" applyNumberFormat="1" applyFont="1" applyFill="1" applyBorder="1" applyAlignment="1">
      <alignment horizontal="center"/>
    </xf>
    <xf numFmtId="0" fontId="0" fillId="0" borderId="57" xfId="0" applyFont="1" applyBorder="1" applyAlignment="1">
      <alignment vertical="center"/>
    </xf>
    <xf numFmtId="184" fontId="0" fillId="0" borderId="58" xfId="0" applyNumberFormat="1" applyFont="1" applyBorder="1" applyAlignment="1">
      <alignment vertical="center"/>
    </xf>
    <xf numFmtId="184" fontId="0" fillId="0" borderId="57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4" fontId="0" fillId="0" borderId="5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22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vertical="center"/>
    </xf>
    <xf numFmtId="184" fontId="0" fillId="0" borderId="54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185" fontId="0" fillId="24" borderId="13" xfId="0" applyNumberFormat="1" applyFont="1" applyFill="1" applyBorder="1" applyAlignment="1">
      <alignment vertical="center"/>
    </xf>
    <xf numFmtId="185" fontId="0" fillId="24" borderId="44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5" borderId="0" xfId="0" applyNumberFormat="1" applyFont="1" applyFill="1" applyAlignment="1">
      <alignment/>
    </xf>
    <xf numFmtId="0" fontId="22" fillId="25" borderId="59" xfId="0" applyNumberFormat="1" applyFont="1" applyFill="1" applyBorder="1" applyAlignment="1">
      <alignment horizontal="center"/>
    </xf>
    <xf numFmtId="184" fontId="22" fillId="0" borderId="60" xfId="0" applyNumberFormat="1" applyFont="1" applyBorder="1" applyAlignment="1">
      <alignment/>
    </xf>
    <xf numFmtId="178" fontId="22" fillId="24" borderId="60" xfId="0" applyNumberFormat="1" applyFont="1" applyFill="1" applyBorder="1" applyAlignment="1">
      <alignment/>
    </xf>
    <xf numFmtId="3" fontId="22" fillId="24" borderId="60" xfId="0" applyNumberFormat="1" applyFont="1" applyFill="1" applyBorder="1" applyAlignment="1">
      <alignment/>
    </xf>
    <xf numFmtId="179" fontId="22" fillId="24" borderId="60" xfId="0" applyNumberFormat="1" applyFont="1" applyFill="1" applyBorder="1" applyAlignment="1">
      <alignment/>
    </xf>
    <xf numFmtId="180" fontId="22" fillId="24" borderId="60" xfId="0" applyNumberFormat="1" applyFont="1" applyFill="1" applyBorder="1" applyAlignment="1" applyProtection="1">
      <alignment/>
      <protection locked="0"/>
    </xf>
    <xf numFmtId="3" fontId="22" fillId="24" borderId="60" xfId="0" applyNumberFormat="1" applyFont="1" applyFill="1" applyBorder="1" applyAlignment="1" applyProtection="1">
      <alignment/>
      <protection locked="0"/>
    </xf>
    <xf numFmtId="181" fontId="22" fillId="24" borderId="60" xfId="0" applyNumberFormat="1" applyFont="1" applyFill="1" applyBorder="1" applyAlignment="1" applyProtection="1">
      <alignment/>
      <protection locked="0"/>
    </xf>
    <xf numFmtId="181" fontId="22" fillId="24" borderId="61" xfId="0" applyNumberFormat="1" applyFont="1" applyFill="1" applyBorder="1" applyAlignment="1" applyProtection="1">
      <alignment/>
      <protection locked="0"/>
    </xf>
    <xf numFmtId="0" fontId="0" fillId="0" borderId="60" xfId="0" applyFont="1" applyBorder="1" applyAlignment="1">
      <alignment vertical="center"/>
    </xf>
    <xf numFmtId="4" fontId="22" fillId="24" borderId="60" xfId="0" applyNumberFormat="1" applyFont="1" applyFill="1" applyBorder="1" applyAlignment="1" applyProtection="1">
      <alignment/>
      <protection locked="0"/>
    </xf>
    <xf numFmtId="180" fontId="22" fillId="24" borderId="34" xfId="0" applyNumberFormat="1" applyFont="1" applyFill="1" applyBorder="1" applyAlignment="1" applyProtection="1">
      <alignment/>
      <protection locked="0"/>
    </xf>
    <xf numFmtId="184" fontId="0" fillId="0" borderId="59" xfId="0" applyNumberFormat="1" applyFont="1" applyBorder="1" applyAlignment="1">
      <alignment vertical="center"/>
    </xf>
    <xf numFmtId="184" fontId="0" fillId="0" borderId="60" xfId="0" applyNumberFormat="1" applyFont="1" applyBorder="1" applyAlignment="1">
      <alignment vertical="center"/>
    </xf>
    <xf numFmtId="185" fontId="22" fillId="24" borderId="60" xfId="0" applyNumberFormat="1" applyFont="1" applyFill="1" applyBorder="1" applyAlignment="1">
      <alignment/>
    </xf>
    <xf numFmtId="185" fontId="22" fillId="24" borderId="34" xfId="0" applyNumberFormat="1" applyFont="1" applyFill="1" applyBorder="1" applyAlignment="1">
      <alignment/>
    </xf>
    <xf numFmtId="0" fontId="22" fillId="0" borderId="61" xfId="0" applyFont="1" applyBorder="1" applyAlignment="1">
      <alignment vertical="center"/>
    </xf>
    <xf numFmtId="0" fontId="22" fillId="0" borderId="59" xfId="0" applyNumberFormat="1" applyFont="1" applyBorder="1" applyAlignment="1">
      <alignment horizontal="center"/>
    </xf>
    <xf numFmtId="0" fontId="22" fillId="0" borderId="55" xfId="0" applyNumberFormat="1" applyFont="1" applyBorder="1" applyAlignment="1">
      <alignment horizontal="center"/>
    </xf>
    <xf numFmtId="0" fontId="22" fillId="0" borderId="62" xfId="0" applyNumberFormat="1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4" fontId="22" fillId="24" borderId="43" xfId="0" applyNumberFormat="1" applyFont="1" applyFill="1" applyBorder="1" applyAlignment="1" applyProtection="1">
      <alignment/>
      <protection locked="0"/>
    </xf>
    <xf numFmtId="184" fontId="0" fillId="0" borderId="43" xfId="0" applyNumberFormat="1" applyFont="1" applyBorder="1" applyAlignment="1">
      <alignment vertical="center"/>
    </xf>
    <xf numFmtId="185" fontId="22" fillId="24" borderId="43" xfId="0" applyNumberFormat="1" applyFont="1" applyFill="1" applyBorder="1" applyAlignment="1">
      <alignment/>
    </xf>
    <xf numFmtId="0" fontId="22" fillId="0" borderId="63" xfId="0" applyFont="1" applyBorder="1" applyAlignment="1">
      <alignment horizontal="center" vertical="center"/>
    </xf>
    <xf numFmtId="184" fontId="22" fillId="0" borderId="60" xfId="0" applyNumberFormat="1" applyFont="1" applyFill="1" applyBorder="1" applyAlignment="1">
      <alignment/>
    </xf>
    <xf numFmtId="184" fontId="22" fillId="0" borderId="64" xfId="0" applyNumberFormat="1" applyFont="1" applyBorder="1" applyAlignment="1">
      <alignment/>
    </xf>
    <xf numFmtId="0" fontId="22" fillId="0" borderId="65" xfId="0" applyFont="1" applyBorder="1" applyAlignment="1">
      <alignment vertical="center"/>
    </xf>
    <xf numFmtId="184" fontId="22" fillId="0" borderId="66" xfId="0" applyNumberFormat="1" applyFont="1" applyBorder="1" applyAlignment="1">
      <alignment/>
    </xf>
    <xf numFmtId="178" fontId="22" fillId="24" borderId="66" xfId="0" applyNumberFormat="1" applyFont="1" applyFill="1" applyBorder="1" applyAlignment="1">
      <alignment/>
    </xf>
    <xf numFmtId="3" fontId="22" fillId="24" borderId="66" xfId="0" applyNumberFormat="1" applyFont="1" applyFill="1" applyBorder="1" applyAlignment="1">
      <alignment/>
    </xf>
    <xf numFmtId="179" fontId="22" fillId="24" borderId="66" xfId="0" applyNumberFormat="1" applyFont="1" applyFill="1" applyBorder="1" applyAlignment="1">
      <alignment/>
    </xf>
    <xf numFmtId="180" fontId="22" fillId="24" borderId="66" xfId="0" applyNumberFormat="1" applyFont="1" applyFill="1" applyBorder="1" applyAlignment="1" applyProtection="1">
      <alignment/>
      <protection locked="0"/>
    </xf>
    <xf numFmtId="3" fontId="22" fillId="24" borderId="66" xfId="0" applyNumberFormat="1" applyFont="1" applyFill="1" applyBorder="1" applyAlignment="1" applyProtection="1">
      <alignment/>
      <protection locked="0"/>
    </xf>
    <xf numFmtId="181" fontId="22" fillId="24" borderId="66" xfId="0" applyNumberFormat="1" applyFont="1" applyFill="1" applyBorder="1" applyAlignment="1" applyProtection="1">
      <alignment/>
      <protection locked="0"/>
    </xf>
    <xf numFmtId="181" fontId="22" fillId="24" borderId="67" xfId="0" applyNumberFormat="1" applyFont="1" applyFill="1" applyBorder="1" applyAlignment="1" applyProtection="1">
      <alignment/>
      <protection locked="0"/>
    </xf>
    <xf numFmtId="0" fontId="0" fillId="0" borderId="59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4" fontId="22" fillId="24" borderId="66" xfId="0" applyNumberFormat="1" applyFont="1" applyFill="1" applyBorder="1" applyAlignment="1" applyProtection="1">
      <alignment/>
      <protection locked="0"/>
    </xf>
    <xf numFmtId="180" fontId="22" fillId="24" borderId="69" xfId="0" applyNumberFormat="1" applyFont="1" applyFill="1" applyBorder="1" applyAlignment="1" applyProtection="1">
      <alignment/>
      <protection locked="0"/>
    </xf>
    <xf numFmtId="0" fontId="0" fillId="0" borderId="70" xfId="0" applyFont="1" applyBorder="1" applyAlignment="1">
      <alignment vertical="center"/>
    </xf>
    <xf numFmtId="184" fontId="0" fillId="0" borderId="66" xfId="0" applyNumberFormat="1" applyFont="1" applyBorder="1" applyAlignment="1">
      <alignment vertical="center"/>
    </xf>
    <xf numFmtId="185" fontId="22" fillId="24" borderId="66" xfId="0" applyNumberFormat="1" applyFont="1" applyFill="1" applyBorder="1" applyAlignment="1">
      <alignment/>
    </xf>
    <xf numFmtId="185" fontId="22" fillId="24" borderId="69" xfId="0" applyNumberFormat="1" applyFont="1" applyFill="1" applyBorder="1" applyAlignment="1">
      <alignment/>
    </xf>
    <xf numFmtId="0" fontId="22" fillId="0" borderId="67" xfId="0" applyFont="1" applyBorder="1" applyAlignment="1">
      <alignment vertical="center"/>
    </xf>
    <xf numFmtId="184" fontId="22" fillId="0" borderId="71" xfId="0" applyNumberFormat="1" applyFont="1" applyBorder="1" applyAlignment="1">
      <alignment/>
    </xf>
    <xf numFmtId="178" fontId="22" fillId="24" borderId="71" xfId="0" applyNumberFormat="1" applyFont="1" applyFill="1" applyBorder="1" applyAlignment="1">
      <alignment/>
    </xf>
    <xf numFmtId="3" fontId="22" fillId="24" borderId="71" xfId="0" applyNumberFormat="1" applyFont="1" applyFill="1" applyBorder="1" applyAlignment="1">
      <alignment/>
    </xf>
    <xf numFmtId="179" fontId="22" fillId="24" borderId="71" xfId="0" applyNumberFormat="1" applyFont="1" applyFill="1" applyBorder="1" applyAlignment="1">
      <alignment/>
    </xf>
    <xf numFmtId="180" fontId="22" fillId="24" borderId="71" xfId="0" applyNumberFormat="1" applyFont="1" applyFill="1" applyBorder="1" applyAlignment="1" applyProtection="1">
      <alignment/>
      <protection locked="0"/>
    </xf>
    <xf numFmtId="3" fontId="22" fillId="24" borderId="71" xfId="0" applyNumberFormat="1" applyFont="1" applyFill="1" applyBorder="1" applyAlignment="1" applyProtection="1">
      <alignment/>
      <protection locked="0"/>
    </xf>
    <xf numFmtId="181" fontId="22" fillId="24" borderId="71" xfId="0" applyNumberFormat="1" applyFont="1" applyFill="1" applyBorder="1" applyAlignment="1" applyProtection="1">
      <alignment/>
      <protection locked="0"/>
    </xf>
    <xf numFmtId="181" fontId="22" fillId="24" borderId="72" xfId="0" applyNumberFormat="1" applyFont="1" applyFill="1" applyBorder="1" applyAlignment="1" applyProtection="1">
      <alignment/>
      <protection locked="0"/>
    </xf>
    <xf numFmtId="0" fontId="0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4" fontId="22" fillId="24" borderId="71" xfId="0" applyNumberFormat="1" applyFont="1" applyFill="1" applyBorder="1" applyAlignment="1" applyProtection="1">
      <alignment/>
      <protection locked="0"/>
    </xf>
    <xf numFmtId="180" fontId="22" fillId="24" borderId="74" xfId="0" applyNumberFormat="1" applyFont="1" applyFill="1" applyBorder="1" applyAlignment="1" applyProtection="1">
      <alignment/>
      <protection locked="0"/>
    </xf>
    <xf numFmtId="0" fontId="0" fillId="0" borderId="75" xfId="0" applyFont="1" applyBorder="1" applyAlignment="1">
      <alignment vertical="center"/>
    </xf>
    <xf numFmtId="184" fontId="0" fillId="0" borderId="71" xfId="0" applyNumberFormat="1" applyFont="1" applyBorder="1" applyAlignment="1">
      <alignment vertical="center"/>
    </xf>
    <xf numFmtId="185" fontId="22" fillId="24" borderId="71" xfId="0" applyNumberFormat="1" applyFont="1" applyFill="1" applyBorder="1" applyAlignment="1">
      <alignment/>
    </xf>
    <xf numFmtId="0" fontId="22" fillId="0" borderId="76" xfId="0" applyFont="1" applyBorder="1" applyAlignment="1">
      <alignment horizontal="center" vertical="center"/>
    </xf>
    <xf numFmtId="0" fontId="22" fillId="25" borderId="70" xfId="0" applyNumberFormat="1" applyFont="1" applyFill="1" applyBorder="1" applyAlignment="1">
      <alignment horizontal="center"/>
    </xf>
    <xf numFmtId="0" fontId="22" fillId="25" borderId="75" xfId="0" applyNumberFormat="1" applyFont="1" applyFill="1" applyBorder="1" applyAlignment="1">
      <alignment horizontal="center"/>
    </xf>
    <xf numFmtId="3" fontId="22" fillId="0" borderId="22" xfId="0" applyNumberFormat="1" applyFont="1" applyBorder="1" applyAlignment="1">
      <alignment/>
    </xf>
    <xf numFmtId="3" fontId="22" fillId="0" borderId="77" xfId="0" applyNumberFormat="1" applyFont="1" applyBorder="1" applyAlignment="1">
      <alignment/>
    </xf>
    <xf numFmtId="3" fontId="22" fillId="0" borderId="78" xfId="0" applyNumberFormat="1" applyFont="1" applyBorder="1" applyAlignment="1">
      <alignment/>
    </xf>
    <xf numFmtId="0" fontId="22" fillId="24" borderId="12" xfId="0" applyNumberFormat="1" applyFont="1" applyFill="1" applyBorder="1" applyAlignment="1">
      <alignment horizontal="center" vertical="center" wrapText="1"/>
    </xf>
    <xf numFmtId="180" fontId="22" fillId="24" borderId="14" xfId="0" applyNumberFormat="1" applyFont="1" applyFill="1" applyBorder="1" applyAlignment="1" applyProtection="1">
      <alignment/>
      <protection locked="0"/>
    </xf>
    <xf numFmtId="0" fontId="22" fillId="0" borderId="36" xfId="0" applyNumberFormat="1" applyFont="1" applyBorder="1" applyAlignment="1" applyProtection="1">
      <alignment horizontal="center"/>
      <protection locked="0"/>
    </xf>
    <xf numFmtId="0" fontId="22" fillId="0" borderId="68" xfId="0" applyNumberFormat="1" applyFont="1" applyBorder="1" applyAlignment="1">
      <alignment horizontal="center"/>
    </xf>
    <xf numFmtId="0" fontId="22" fillId="0" borderId="73" xfId="0" applyNumberFormat="1" applyFont="1" applyBorder="1" applyAlignment="1">
      <alignment horizontal="center"/>
    </xf>
    <xf numFmtId="0" fontId="22" fillId="25" borderId="55" xfId="0" applyNumberFormat="1" applyFont="1" applyFill="1" applyBorder="1" applyAlignment="1" applyProtection="1">
      <alignment horizontal="center"/>
      <protection locked="0"/>
    </xf>
    <xf numFmtId="0" fontId="22" fillId="0" borderId="35" xfId="0" applyFont="1" applyBorder="1" applyAlignment="1">
      <alignment horizontal="center" vertical="center"/>
    </xf>
    <xf numFmtId="4" fontId="22" fillId="24" borderId="57" xfId="0" applyNumberFormat="1" applyFont="1" applyFill="1" applyBorder="1" applyAlignment="1" applyProtection="1">
      <alignment/>
      <protection locked="0"/>
    </xf>
    <xf numFmtId="180" fontId="22" fillId="24" borderId="79" xfId="0" applyNumberFormat="1" applyFont="1" applyFill="1" applyBorder="1" applyAlignment="1" applyProtection="1">
      <alignment/>
      <protection locked="0"/>
    </xf>
    <xf numFmtId="184" fontId="0" fillId="24" borderId="15" xfId="0" applyNumberFormat="1" applyFont="1" applyFill="1" applyBorder="1" applyAlignment="1">
      <alignment vertical="center"/>
    </xf>
    <xf numFmtId="184" fontId="0" fillId="24" borderId="57" xfId="0" applyNumberFormat="1" applyFont="1" applyFill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0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0" fontId="27" fillId="25" borderId="81" xfId="0" applyNumberFormat="1" applyFont="1" applyFill="1" applyBorder="1" applyAlignment="1">
      <alignment horizontal="center" vertical="center"/>
    </xf>
    <xf numFmtId="0" fontId="27" fillId="0" borderId="82" xfId="0" applyNumberFormat="1" applyFont="1" applyBorder="1" applyAlignment="1">
      <alignment horizontal="center" vertical="center"/>
    </xf>
    <xf numFmtId="0" fontId="27" fillId="0" borderId="83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24" borderId="19" xfId="0" applyNumberFormat="1" applyFont="1" applyFill="1" applyBorder="1" applyAlignment="1">
      <alignment horizontal="center" vertical="center"/>
    </xf>
    <xf numFmtId="0" fontId="27" fillId="25" borderId="84" xfId="0" applyNumberFormat="1" applyFont="1" applyFill="1" applyBorder="1" applyAlignment="1">
      <alignment horizontal="center" vertical="center"/>
    </xf>
    <xf numFmtId="0" fontId="27" fillId="24" borderId="40" xfId="0" applyNumberFormat="1" applyFont="1" applyFill="1" applyBorder="1" applyAlignment="1">
      <alignment horizontal="center" vertical="center"/>
    </xf>
    <xf numFmtId="0" fontId="26" fillId="24" borderId="41" xfId="0" applyNumberFormat="1" applyFont="1" applyFill="1" applyBorder="1" applyAlignment="1">
      <alignment horizontal="center" vertical="center"/>
    </xf>
    <xf numFmtId="0" fontId="26" fillId="24" borderId="31" xfId="0" applyNumberFormat="1" applyFont="1" applyFill="1" applyBorder="1" applyAlignment="1">
      <alignment horizontal="center" vertical="center"/>
    </xf>
    <xf numFmtId="0" fontId="26" fillId="0" borderId="85" xfId="0" applyNumberFormat="1" applyFont="1" applyFill="1" applyBorder="1" applyAlignment="1">
      <alignment horizontal="center"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 vertical="center"/>
    </xf>
    <xf numFmtId="0" fontId="26" fillId="24" borderId="86" xfId="0" applyNumberFormat="1" applyFont="1" applyFill="1" applyBorder="1" applyAlignment="1">
      <alignment horizontal="center" vertical="center"/>
    </xf>
    <xf numFmtId="0" fontId="26" fillId="25" borderId="87" xfId="0" applyNumberFormat="1" applyFont="1" applyFill="1" applyBorder="1" applyAlignment="1">
      <alignment horizontal="center" vertical="center"/>
    </xf>
    <xf numFmtId="0" fontId="26" fillId="0" borderId="88" xfId="0" applyNumberFormat="1" applyFont="1" applyBorder="1" applyAlignment="1">
      <alignment horizontal="center" vertical="center"/>
    </xf>
    <xf numFmtId="0" fontId="26" fillId="0" borderId="89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24" borderId="12" xfId="0" applyNumberFormat="1" applyFont="1" applyFill="1" applyBorder="1" applyAlignment="1">
      <alignment horizontal="center" vertical="center" wrapText="1"/>
    </xf>
    <xf numFmtId="0" fontId="26" fillId="25" borderId="63" xfId="0" applyNumberFormat="1" applyFont="1" applyFill="1" applyBorder="1" applyAlignment="1">
      <alignment horizontal="center" vertical="center"/>
    </xf>
    <xf numFmtId="0" fontId="26" fillId="24" borderId="32" xfId="0" applyNumberFormat="1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 wrapText="1"/>
    </xf>
    <xf numFmtId="0" fontId="27" fillId="25" borderId="87" xfId="0" applyNumberFormat="1" applyFont="1" applyFill="1" applyBorder="1" applyAlignment="1">
      <alignment horizontal="center" vertical="center"/>
    </xf>
    <xf numFmtId="0" fontId="27" fillId="0" borderId="91" xfId="0" applyNumberFormat="1" applyFont="1" applyBorder="1" applyAlignment="1">
      <alignment horizontal="center" vertical="center"/>
    </xf>
    <xf numFmtId="0" fontId="27" fillId="0" borderId="89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24" borderId="12" xfId="0" applyNumberFormat="1" applyFont="1" applyFill="1" applyBorder="1" applyAlignment="1">
      <alignment horizontal="center" vertical="center"/>
    </xf>
    <xf numFmtId="0" fontId="47" fillId="24" borderId="92" xfId="0" applyFont="1" applyFill="1" applyBorder="1" applyAlignment="1">
      <alignment horizontal="center" vertical="center"/>
    </xf>
    <xf numFmtId="3" fontId="26" fillId="24" borderId="93" xfId="0" applyNumberFormat="1" applyFont="1" applyFill="1" applyBorder="1" applyAlignment="1">
      <alignment horizontal="center" vertical="center"/>
    </xf>
    <xf numFmtId="0" fontId="26" fillId="0" borderId="93" xfId="0" applyNumberFormat="1" applyFont="1" applyBorder="1" applyAlignment="1">
      <alignment horizontal="center" vertical="center"/>
    </xf>
    <xf numFmtId="0" fontId="26" fillId="0" borderId="94" xfId="0" applyNumberFormat="1" applyFont="1" applyBorder="1" applyAlignment="1">
      <alignment horizontal="center" vertical="center"/>
    </xf>
    <xf numFmtId="3" fontId="26" fillId="24" borderId="12" xfId="0" applyNumberFormat="1" applyFont="1" applyFill="1" applyBorder="1" applyAlignment="1">
      <alignment horizontal="center" vertical="center"/>
    </xf>
    <xf numFmtId="0" fontId="26" fillId="0" borderId="95" xfId="0" applyNumberFormat="1" applyFont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6" fillId="24" borderId="96" xfId="0" applyNumberFormat="1" applyFont="1" applyFill="1" applyBorder="1" applyAlignment="1">
      <alignment horizontal="center" vertical="center"/>
    </xf>
    <xf numFmtId="0" fontId="26" fillId="24" borderId="97" xfId="0" applyNumberFormat="1" applyFont="1" applyFill="1" applyBorder="1" applyAlignment="1">
      <alignment horizontal="center" vertical="center"/>
    </xf>
    <xf numFmtId="0" fontId="26" fillId="24" borderId="26" xfId="0" applyNumberFormat="1" applyFont="1" applyFill="1" applyBorder="1" applyAlignment="1">
      <alignment horizontal="center" vertical="center"/>
    </xf>
    <xf numFmtId="0" fontId="26" fillId="24" borderId="98" xfId="0" applyNumberFormat="1" applyFont="1" applyFill="1" applyBorder="1" applyAlignment="1">
      <alignment horizontal="center" vertical="center"/>
    </xf>
    <xf numFmtId="0" fontId="26" fillId="24" borderId="99" xfId="0" applyNumberFormat="1" applyFont="1" applyFill="1" applyBorder="1" applyAlignment="1">
      <alignment horizontal="center" vertical="center"/>
    </xf>
    <xf numFmtId="0" fontId="27" fillId="25" borderId="100" xfId="0" applyNumberFormat="1" applyFont="1" applyFill="1" applyBorder="1" applyAlignment="1">
      <alignment horizontal="center" vertical="center"/>
    </xf>
    <xf numFmtId="49" fontId="26" fillId="0" borderId="101" xfId="0" applyNumberFormat="1" applyFont="1" applyBorder="1" applyAlignment="1">
      <alignment horizontal="center" vertical="center" wrapText="1"/>
    </xf>
    <xf numFmtId="0" fontId="26" fillId="24" borderId="102" xfId="0" applyNumberFormat="1" applyFont="1" applyFill="1" applyBorder="1" applyAlignment="1">
      <alignment horizontal="center" vertical="center"/>
    </xf>
    <xf numFmtId="0" fontId="26" fillId="0" borderId="103" xfId="0" applyNumberFormat="1" applyFont="1" applyFill="1" applyBorder="1" applyAlignment="1">
      <alignment horizontal="center" vertical="center"/>
    </xf>
    <xf numFmtId="0" fontId="26" fillId="0" borderId="104" xfId="0" applyNumberFormat="1" applyFont="1" applyFill="1" applyBorder="1" applyAlignment="1">
      <alignment horizontal="center" vertical="center"/>
    </xf>
    <xf numFmtId="0" fontId="26" fillId="0" borderId="104" xfId="0" applyNumberFormat="1" applyFont="1" applyFill="1" applyBorder="1" applyAlignment="1" quotePrefix="1">
      <alignment horizontal="center" vertical="center"/>
    </xf>
    <xf numFmtId="0" fontId="26" fillId="0" borderId="105" xfId="0" applyNumberFormat="1" applyFont="1" applyFill="1" applyBorder="1" applyAlignment="1">
      <alignment horizontal="center" vertical="center"/>
    </xf>
    <xf numFmtId="0" fontId="26" fillId="24" borderId="104" xfId="0" applyNumberFormat="1" applyFont="1" applyFill="1" applyBorder="1" applyAlignment="1">
      <alignment horizontal="center" vertical="center"/>
    </xf>
    <xf numFmtId="0" fontId="26" fillId="24" borderId="104" xfId="0" applyNumberFormat="1" applyFont="1" applyFill="1" applyBorder="1" applyAlignment="1" quotePrefix="1">
      <alignment horizontal="center" vertical="center"/>
    </xf>
    <xf numFmtId="0" fontId="26" fillId="24" borderId="106" xfId="0" applyNumberFormat="1" applyFont="1" applyFill="1" applyBorder="1" applyAlignment="1" quotePrefix="1">
      <alignment horizontal="center" vertical="center"/>
    </xf>
    <xf numFmtId="0" fontId="26" fillId="0" borderId="84" xfId="0" applyNumberFormat="1" applyFont="1" applyBorder="1" applyAlignment="1">
      <alignment horizontal="center" vertical="center"/>
    </xf>
    <xf numFmtId="0" fontId="26" fillId="25" borderId="107" xfId="0" applyNumberFormat="1" applyFont="1" applyFill="1" applyBorder="1" applyAlignment="1">
      <alignment horizontal="center" vertical="center"/>
    </xf>
    <xf numFmtId="0" fontId="26" fillId="0" borderId="108" xfId="0" applyNumberFormat="1" applyFont="1" applyBorder="1" applyAlignment="1">
      <alignment horizontal="center" vertical="center"/>
    </xf>
    <xf numFmtId="0" fontId="26" fillId="0" borderId="83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/>
    </xf>
    <xf numFmtId="3" fontId="28" fillId="24" borderId="19" xfId="0" applyNumberFormat="1" applyFont="1" applyFill="1" applyBorder="1" applyAlignment="1">
      <alignment horizontal="center" vertical="center"/>
    </xf>
    <xf numFmtId="181" fontId="28" fillId="24" borderId="19" xfId="0" applyNumberFormat="1" applyFont="1" applyFill="1" applyBorder="1" applyAlignment="1">
      <alignment horizontal="center" vertical="center"/>
    </xf>
    <xf numFmtId="3" fontId="28" fillId="24" borderId="109" xfId="0" applyNumberFormat="1" applyFont="1" applyFill="1" applyBorder="1" applyAlignment="1">
      <alignment horizontal="center" vertical="center"/>
    </xf>
    <xf numFmtId="2" fontId="28" fillId="24" borderId="19" xfId="0" applyNumberFormat="1" applyFont="1" applyFill="1" applyBorder="1" applyAlignment="1">
      <alignment horizontal="center" vertical="center"/>
    </xf>
    <xf numFmtId="3" fontId="28" fillId="24" borderId="15" xfId="0" applyNumberFormat="1" applyFont="1" applyFill="1" applyBorder="1" applyAlignment="1" applyProtection="1">
      <alignment horizontal="center" vertical="center"/>
      <protection locked="0"/>
    </xf>
    <xf numFmtId="3" fontId="28" fillId="0" borderId="15" xfId="0" applyNumberFormat="1" applyFont="1" applyBorder="1" applyAlignment="1" applyProtection="1">
      <alignment horizontal="center" vertical="center"/>
      <protection locked="0"/>
    </xf>
    <xf numFmtId="3" fontId="28" fillId="0" borderId="15" xfId="0" applyNumberFormat="1" applyFont="1" applyFill="1" applyBorder="1" applyAlignment="1" applyProtection="1">
      <alignment horizontal="center" vertical="center"/>
      <protection locked="0"/>
    </xf>
    <xf numFmtId="3" fontId="28" fillId="24" borderId="110" xfId="0" applyNumberFormat="1" applyFont="1" applyFill="1" applyBorder="1" applyAlignment="1" applyProtection="1">
      <alignment horizontal="center" vertical="center"/>
      <protection locked="0"/>
    </xf>
    <xf numFmtId="3" fontId="28" fillId="24" borderId="111" xfId="0" applyNumberFormat="1" applyFont="1" applyFill="1" applyBorder="1" applyAlignment="1">
      <alignment horizontal="center" vertical="center"/>
    </xf>
    <xf numFmtId="0" fontId="26" fillId="25" borderId="84" xfId="0" applyNumberFormat="1" applyFont="1" applyFill="1" applyBorder="1" applyAlignment="1">
      <alignment horizontal="center" vertical="center"/>
    </xf>
    <xf numFmtId="0" fontId="28" fillId="0" borderId="41" xfId="0" applyNumberFormat="1" applyFont="1" applyBorder="1" applyAlignment="1">
      <alignment horizontal="center" vertical="center"/>
    </xf>
    <xf numFmtId="178" fontId="28" fillId="24" borderId="109" xfId="0" applyNumberFormat="1" applyFont="1" applyFill="1" applyBorder="1" applyAlignment="1">
      <alignment horizontal="center" vertical="center"/>
    </xf>
    <xf numFmtId="3" fontId="28" fillId="0" borderId="112" xfId="0" applyNumberFormat="1" applyFont="1" applyBorder="1" applyAlignment="1">
      <alignment horizontal="center" vertical="center"/>
    </xf>
    <xf numFmtId="179" fontId="28" fillId="24" borderId="113" xfId="0" applyNumberFormat="1" applyFont="1" applyFill="1" applyBorder="1" applyAlignment="1">
      <alignment horizontal="center" vertical="center"/>
    </xf>
    <xf numFmtId="3" fontId="28" fillId="0" borderId="114" xfId="0" applyNumberFormat="1" applyFont="1" applyFill="1" applyBorder="1" applyAlignment="1">
      <alignment horizontal="center" vertical="center"/>
    </xf>
    <xf numFmtId="3" fontId="28" fillId="0" borderId="38" xfId="0" applyNumberFormat="1" applyFont="1" applyFill="1" applyBorder="1" applyAlignment="1">
      <alignment horizontal="center" vertical="center"/>
    </xf>
    <xf numFmtId="0" fontId="28" fillId="0" borderId="115" xfId="0" applyNumberFormat="1" applyFont="1" applyFill="1" applyBorder="1" applyAlignment="1">
      <alignment horizontal="center" vertical="center"/>
    </xf>
    <xf numFmtId="185" fontId="28" fillId="24" borderId="115" xfId="0" applyNumberFormat="1" applyFont="1" applyFill="1" applyBorder="1" applyAlignment="1">
      <alignment horizontal="center" vertical="center"/>
    </xf>
    <xf numFmtId="0" fontId="28" fillId="0" borderId="116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26" fillId="25" borderId="36" xfId="0" applyNumberFormat="1" applyFont="1" applyFill="1" applyBorder="1" applyAlignment="1">
      <alignment horizontal="center" vertical="center"/>
    </xf>
    <xf numFmtId="0" fontId="26" fillId="0" borderId="117" xfId="0" applyNumberFormat="1" applyFont="1" applyBorder="1" applyAlignment="1">
      <alignment horizontal="center" vertical="center"/>
    </xf>
    <xf numFmtId="0" fontId="26" fillId="0" borderId="11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33" xfId="0" applyNumberFormat="1" applyFont="1" applyBorder="1" applyAlignment="1">
      <alignment horizontal="center" vertical="center"/>
    </xf>
    <xf numFmtId="3" fontId="28" fillId="24" borderId="33" xfId="0" applyNumberFormat="1" applyFont="1" applyFill="1" applyBorder="1" applyAlignment="1">
      <alignment horizontal="center" vertical="center"/>
    </xf>
    <xf numFmtId="181" fontId="28" fillId="24" borderId="32" xfId="0" applyNumberFormat="1" applyFont="1" applyFill="1" applyBorder="1" applyAlignment="1">
      <alignment horizontal="center" vertical="center"/>
    </xf>
    <xf numFmtId="3" fontId="28" fillId="24" borderId="119" xfId="0" applyNumberFormat="1" applyFont="1" applyFill="1" applyBorder="1" applyAlignment="1">
      <alignment horizontal="center" vertical="center"/>
    </xf>
    <xf numFmtId="181" fontId="28" fillId="24" borderId="33" xfId="0" applyNumberFormat="1" applyFont="1" applyFill="1" applyBorder="1" applyAlignment="1">
      <alignment horizontal="center" vertical="center"/>
    </xf>
    <xf numFmtId="2" fontId="28" fillId="24" borderId="33" xfId="0" applyNumberFormat="1" applyFont="1" applyFill="1" applyBorder="1" applyAlignment="1">
      <alignment horizontal="center" vertical="center"/>
    </xf>
    <xf numFmtId="3" fontId="28" fillId="24" borderId="13" xfId="0" applyNumberFormat="1" applyFont="1" applyFill="1" applyBorder="1" applyAlignment="1" applyProtection="1">
      <alignment horizontal="center" vertical="center"/>
      <protection locked="0"/>
    </xf>
    <xf numFmtId="3" fontId="28" fillId="0" borderId="13" xfId="0" applyNumberFormat="1" applyFont="1" applyBorder="1" applyAlignment="1" applyProtection="1">
      <alignment horizontal="center" vertical="center"/>
      <protection locked="0"/>
    </xf>
    <xf numFmtId="3" fontId="28" fillId="0" borderId="13" xfId="0" applyNumberFormat="1" applyFont="1" applyFill="1" applyBorder="1" applyAlignment="1" applyProtection="1">
      <alignment horizontal="center" vertical="center"/>
      <protection locked="0"/>
    </xf>
    <xf numFmtId="3" fontId="28" fillId="0" borderId="120" xfId="0" applyNumberFormat="1" applyFont="1" applyBorder="1" applyAlignment="1">
      <alignment horizontal="center" vertical="center"/>
    </xf>
    <xf numFmtId="3" fontId="28" fillId="24" borderId="43" xfId="0" applyNumberFormat="1" applyFont="1" applyFill="1" applyBorder="1" applyAlignment="1" applyProtection="1">
      <alignment horizontal="center" vertical="center"/>
      <protection locked="0"/>
    </xf>
    <xf numFmtId="3" fontId="28" fillId="24" borderId="120" xfId="0" applyNumberFormat="1" applyFont="1" applyFill="1" applyBorder="1" applyAlignment="1">
      <alignment horizontal="center" vertical="center"/>
    </xf>
    <xf numFmtId="3" fontId="28" fillId="24" borderId="121" xfId="0" applyNumberFormat="1" applyFont="1" applyFill="1" applyBorder="1" applyAlignment="1">
      <alignment horizontal="center" vertical="center"/>
    </xf>
    <xf numFmtId="0" fontId="26" fillId="25" borderId="122" xfId="0" applyNumberFormat="1" applyFont="1" applyFill="1" applyBorder="1" applyAlignment="1">
      <alignment horizontal="center" vertical="center"/>
    </xf>
    <xf numFmtId="0" fontId="28" fillId="0" borderId="123" xfId="0" applyNumberFormat="1" applyFont="1" applyBorder="1" applyAlignment="1">
      <alignment horizontal="center" vertical="center"/>
    </xf>
    <xf numFmtId="178" fontId="28" fillId="24" borderId="119" xfId="0" applyNumberFormat="1" applyFont="1" applyFill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179" fontId="28" fillId="24" borderId="14" xfId="0" applyNumberFormat="1" applyFont="1" applyFill="1" applyBorder="1" applyAlignment="1">
      <alignment horizontal="center" vertical="center"/>
    </xf>
    <xf numFmtId="3" fontId="28" fillId="0" borderId="123" xfId="0" applyNumberFormat="1" applyFont="1" applyFill="1" applyBorder="1" applyAlignment="1">
      <alignment horizontal="center" vertical="center"/>
    </xf>
    <xf numFmtId="3" fontId="28" fillId="0" borderId="119" xfId="0" applyNumberFormat="1" applyFont="1" applyFill="1" applyBorder="1" applyAlignment="1">
      <alignment horizontal="center" vertical="center"/>
    </xf>
    <xf numFmtId="0" fontId="26" fillId="0" borderId="124" xfId="0" applyNumberFormat="1" applyFont="1" applyBorder="1" applyAlignment="1">
      <alignment horizontal="center" vertical="center"/>
    </xf>
    <xf numFmtId="181" fontId="28" fillId="24" borderId="13" xfId="0" applyNumberFormat="1" applyFont="1" applyFill="1" applyBorder="1" applyAlignment="1">
      <alignment horizontal="center" vertical="center"/>
    </xf>
    <xf numFmtId="3" fontId="28" fillId="24" borderId="123" xfId="0" applyNumberFormat="1" applyFont="1" applyFill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24" borderId="12" xfId="0" applyNumberFormat="1" applyFont="1" applyFill="1" applyBorder="1" applyAlignment="1">
      <alignment horizontal="center" vertical="center"/>
    </xf>
    <xf numFmtId="3" fontId="28" fillId="24" borderId="99" xfId="0" applyNumberFormat="1" applyFont="1" applyFill="1" applyBorder="1" applyAlignment="1">
      <alignment horizontal="center" vertical="center"/>
    </xf>
    <xf numFmtId="0" fontId="26" fillId="25" borderId="124" xfId="0" applyNumberFormat="1" applyFont="1" applyFill="1" applyBorder="1" applyAlignment="1">
      <alignment horizontal="center" vertical="center"/>
    </xf>
    <xf numFmtId="0" fontId="26" fillId="25" borderId="118" xfId="0" applyNumberFormat="1" applyFont="1" applyFill="1" applyBorder="1" applyAlignment="1">
      <alignment horizontal="center" vertical="center"/>
    </xf>
    <xf numFmtId="3" fontId="28" fillId="25" borderId="39" xfId="0" applyNumberFormat="1" applyFont="1" applyFill="1" applyBorder="1" applyAlignment="1">
      <alignment horizontal="center" vertical="center"/>
    </xf>
    <xf numFmtId="3" fontId="28" fillId="25" borderId="12" xfId="0" applyNumberFormat="1" applyFont="1" applyFill="1" applyBorder="1" applyAlignment="1">
      <alignment horizontal="center" vertical="center"/>
    </xf>
    <xf numFmtId="181" fontId="28" fillId="24" borderId="12" xfId="0" applyNumberFormat="1" applyFont="1" applyFill="1" applyBorder="1" applyAlignment="1">
      <alignment horizontal="center" vertical="center"/>
    </xf>
    <xf numFmtId="3" fontId="28" fillId="24" borderId="32" xfId="0" applyNumberFormat="1" applyFont="1" applyFill="1" applyBorder="1" applyAlignment="1">
      <alignment horizontal="center" vertical="center"/>
    </xf>
    <xf numFmtId="3" fontId="28" fillId="25" borderId="33" xfId="0" applyNumberFormat="1" applyFont="1" applyFill="1" applyBorder="1" applyAlignment="1">
      <alignment horizontal="center" vertical="center"/>
    </xf>
    <xf numFmtId="3" fontId="28" fillId="24" borderId="60" xfId="0" applyNumberFormat="1" applyFont="1" applyFill="1" applyBorder="1" applyAlignment="1" applyProtection="1">
      <alignment horizontal="center" vertical="center"/>
      <protection locked="0"/>
    </xf>
    <xf numFmtId="3" fontId="28" fillId="25" borderId="60" xfId="0" applyNumberFormat="1" applyFont="1" applyFill="1" applyBorder="1" applyAlignment="1" applyProtection="1">
      <alignment horizontal="center" vertical="center"/>
      <protection locked="0"/>
    </xf>
    <xf numFmtId="3" fontId="28" fillId="24" borderId="125" xfId="0" applyNumberFormat="1" applyFont="1" applyFill="1" applyBorder="1" applyAlignment="1">
      <alignment horizontal="center" vertical="center"/>
    </xf>
    <xf numFmtId="0" fontId="28" fillId="25" borderId="118" xfId="0" applyNumberFormat="1" applyFont="1" applyFill="1" applyBorder="1" applyAlignment="1">
      <alignment horizontal="center" vertical="center"/>
    </xf>
    <xf numFmtId="178" fontId="28" fillId="24" borderId="32" xfId="0" applyNumberFormat="1" applyFont="1" applyFill="1" applyBorder="1" applyAlignment="1">
      <alignment horizontal="center" vertical="center"/>
    </xf>
    <xf numFmtId="3" fontId="28" fillId="25" borderId="60" xfId="0" applyNumberFormat="1" applyFont="1" applyFill="1" applyBorder="1" applyAlignment="1">
      <alignment horizontal="center" vertical="center"/>
    </xf>
    <xf numFmtId="179" fontId="28" fillId="24" borderId="61" xfId="0" applyNumberFormat="1" applyFont="1" applyFill="1" applyBorder="1" applyAlignment="1">
      <alignment horizontal="center" vertical="center"/>
    </xf>
    <xf numFmtId="3" fontId="28" fillId="25" borderId="126" xfId="0" applyNumberFormat="1" applyFont="1" applyFill="1" applyBorder="1" applyAlignment="1">
      <alignment horizontal="center" vertical="center"/>
    </xf>
    <xf numFmtId="3" fontId="28" fillId="25" borderId="32" xfId="0" applyNumberFormat="1" applyFont="1" applyFill="1" applyBorder="1" applyAlignment="1">
      <alignment horizontal="center" vertical="center"/>
    </xf>
    <xf numFmtId="0" fontId="28" fillId="25" borderId="38" xfId="0" applyNumberFormat="1" applyFont="1" applyFill="1" applyBorder="1" applyAlignment="1">
      <alignment horizontal="center" vertical="center"/>
    </xf>
    <xf numFmtId="185" fontId="28" fillId="24" borderId="38" xfId="0" applyNumberFormat="1" applyFont="1" applyFill="1" applyBorder="1" applyAlignment="1">
      <alignment horizontal="center" vertical="center"/>
    </xf>
    <xf numFmtId="0" fontId="28" fillId="25" borderId="63" xfId="0" applyNumberFormat="1" applyFont="1" applyFill="1" applyBorder="1" applyAlignment="1">
      <alignment horizontal="center" vertical="center"/>
    </xf>
    <xf numFmtId="0" fontId="26" fillId="25" borderId="127" xfId="0" applyNumberFormat="1" applyFont="1" applyFill="1" applyBorder="1" applyAlignment="1">
      <alignment horizontal="center" vertical="center"/>
    </xf>
    <xf numFmtId="0" fontId="26" fillId="0" borderId="55" xfId="0" applyNumberFormat="1" applyFont="1" applyBorder="1" applyAlignment="1">
      <alignment horizontal="center" vertical="center" wrapText="1"/>
    </xf>
    <xf numFmtId="0" fontId="26" fillId="0" borderId="128" xfId="0" applyNumberFormat="1" applyFont="1" applyBorder="1" applyAlignment="1">
      <alignment horizontal="center" vertical="center"/>
    </xf>
    <xf numFmtId="3" fontId="28" fillId="0" borderId="129" xfId="0" applyNumberFormat="1" applyFont="1" applyBorder="1" applyAlignment="1">
      <alignment horizontal="center" vertical="center"/>
    </xf>
    <xf numFmtId="3" fontId="28" fillId="0" borderId="130" xfId="0" applyNumberFormat="1" applyFont="1" applyBorder="1" applyAlignment="1">
      <alignment horizontal="center" vertical="center"/>
    </xf>
    <xf numFmtId="3" fontId="28" fillId="24" borderId="130" xfId="0" applyNumberFormat="1" applyFont="1" applyFill="1" applyBorder="1" applyAlignment="1">
      <alignment horizontal="center" vertical="center"/>
    </xf>
    <xf numFmtId="181" fontId="28" fillId="24" borderId="130" xfId="0" applyNumberFormat="1" applyFont="1" applyFill="1" applyBorder="1" applyAlignment="1">
      <alignment horizontal="center" vertical="center"/>
    </xf>
    <xf numFmtId="3" fontId="28" fillId="24" borderId="131" xfId="0" applyNumberFormat="1" applyFont="1" applyFill="1" applyBorder="1" applyAlignment="1">
      <alignment horizontal="center" vertical="center"/>
    </xf>
    <xf numFmtId="2" fontId="28" fillId="24" borderId="130" xfId="0" applyNumberFormat="1" applyFont="1" applyFill="1" applyBorder="1" applyAlignment="1">
      <alignment horizontal="center" vertical="center"/>
    </xf>
    <xf numFmtId="3" fontId="28" fillId="24" borderId="132" xfId="0" applyNumberFormat="1" applyFont="1" applyFill="1" applyBorder="1" applyAlignment="1">
      <alignment horizontal="center" vertical="center"/>
    </xf>
    <xf numFmtId="0" fontId="26" fillId="25" borderId="133" xfId="0" applyNumberFormat="1" applyFont="1" applyFill="1" applyBorder="1" applyAlignment="1">
      <alignment horizontal="center" vertical="center"/>
    </xf>
    <xf numFmtId="0" fontId="28" fillId="0" borderId="134" xfId="0" applyNumberFormat="1" applyFont="1" applyBorder="1" applyAlignment="1">
      <alignment horizontal="center" vertical="center"/>
    </xf>
    <xf numFmtId="3" fontId="28" fillId="0" borderId="134" xfId="0" applyNumberFormat="1" applyFont="1" applyFill="1" applyBorder="1" applyAlignment="1">
      <alignment horizontal="center" vertical="center"/>
    </xf>
    <xf numFmtId="3" fontId="28" fillId="0" borderId="131" xfId="0" applyNumberFormat="1" applyFont="1" applyFill="1" applyBorder="1" applyAlignment="1">
      <alignment horizontal="center" vertical="center"/>
    </xf>
    <xf numFmtId="0" fontId="28" fillId="0" borderId="131" xfId="0" applyNumberFormat="1" applyFont="1" applyFill="1" applyBorder="1" applyAlignment="1">
      <alignment horizontal="center" vertical="center"/>
    </xf>
    <xf numFmtId="185" fontId="28" fillId="24" borderId="131" xfId="0" applyNumberFormat="1" applyFont="1" applyFill="1" applyBorder="1" applyAlignment="1">
      <alignment horizontal="center" vertical="center"/>
    </xf>
    <xf numFmtId="0" fontId="28" fillId="0" borderId="133" xfId="0" applyNumberFormat="1" applyFont="1" applyFill="1" applyBorder="1" applyAlignment="1">
      <alignment horizontal="center" vertical="center"/>
    </xf>
    <xf numFmtId="0" fontId="26" fillId="25" borderId="22" xfId="0" applyNumberFormat="1" applyFont="1" applyFill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6" fillId="0" borderId="135" xfId="0" applyNumberFormat="1" applyFont="1" applyBorder="1" applyAlignment="1">
      <alignment horizontal="center" vertical="center"/>
    </xf>
    <xf numFmtId="3" fontId="28" fillId="0" borderId="101" xfId="0" applyNumberFormat="1" applyFont="1" applyBorder="1" applyAlignment="1">
      <alignment horizontal="center" vertical="center"/>
    </xf>
    <xf numFmtId="3" fontId="28" fillId="0" borderId="136" xfId="0" applyNumberFormat="1" applyFont="1" applyBorder="1" applyAlignment="1">
      <alignment horizontal="center" vertical="center"/>
    </xf>
    <xf numFmtId="3" fontId="28" fillId="24" borderId="136" xfId="0" applyNumberFormat="1" applyFont="1" applyFill="1" applyBorder="1" applyAlignment="1">
      <alignment horizontal="center" vertical="center"/>
    </xf>
    <xf numFmtId="181" fontId="28" fillId="24" borderId="136" xfId="0" applyNumberFormat="1" applyFont="1" applyFill="1" applyBorder="1" applyAlignment="1">
      <alignment horizontal="center" vertical="center"/>
    </xf>
    <xf numFmtId="3" fontId="28" fillId="24" borderId="102" xfId="0" applyNumberFormat="1" applyFont="1" applyFill="1" applyBorder="1" applyAlignment="1">
      <alignment horizontal="center" vertical="center"/>
    </xf>
    <xf numFmtId="2" fontId="28" fillId="24" borderId="136" xfId="0" applyNumberFormat="1" applyFont="1" applyFill="1" applyBorder="1" applyAlignment="1">
      <alignment horizontal="center" vertical="center"/>
    </xf>
    <xf numFmtId="3" fontId="28" fillId="24" borderId="64" xfId="0" applyNumberFormat="1" applyFont="1" applyFill="1" applyBorder="1" applyAlignment="1" applyProtection="1">
      <alignment horizontal="center" vertical="center"/>
      <protection locked="0"/>
    </xf>
    <xf numFmtId="3" fontId="28" fillId="0" borderId="64" xfId="0" applyNumberFormat="1" applyFont="1" applyBorder="1" applyAlignment="1" applyProtection="1">
      <alignment horizontal="center" vertical="center"/>
      <protection locked="0"/>
    </xf>
    <xf numFmtId="3" fontId="28" fillId="0" borderId="64" xfId="0" applyNumberFormat="1" applyFont="1" applyFill="1" applyBorder="1" applyAlignment="1" applyProtection="1">
      <alignment horizontal="center" vertical="center"/>
      <protection locked="0"/>
    </xf>
    <xf numFmtId="3" fontId="28" fillId="24" borderId="137" xfId="0" applyNumberFormat="1" applyFont="1" applyFill="1" applyBorder="1" applyAlignment="1">
      <alignment horizontal="center" vertical="center"/>
    </xf>
    <xf numFmtId="0" fontId="28" fillId="0" borderId="89" xfId="0" applyNumberFormat="1" applyFont="1" applyBorder="1" applyAlignment="1">
      <alignment horizontal="center" vertical="center"/>
    </xf>
    <xf numFmtId="178" fontId="28" fillId="24" borderId="138" xfId="0" applyNumberFormat="1" applyFont="1" applyFill="1" applyBorder="1" applyAlignment="1">
      <alignment horizontal="center" vertical="center"/>
    </xf>
    <xf numFmtId="181" fontId="28" fillId="24" borderId="139" xfId="0" applyNumberFormat="1" applyFont="1" applyFill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179" fontId="28" fillId="24" borderId="18" xfId="0" applyNumberFormat="1" applyFont="1" applyFill="1" applyBorder="1" applyAlignment="1">
      <alignment horizontal="center" vertical="center"/>
    </xf>
    <xf numFmtId="0" fontId="28" fillId="0" borderId="63" xfId="0" applyNumberFormat="1" applyFont="1" applyFill="1" applyBorder="1" applyAlignment="1">
      <alignment horizontal="center" vertical="center"/>
    </xf>
    <xf numFmtId="0" fontId="26" fillId="25" borderId="11" xfId="0" applyNumberFormat="1" applyFont="1" applyFill="1" applyBorder="1" applyAlignment="1">
      <alignment horizontal="center" vertical="center"/>
    </xf>
    <xf numFmtId="0" fontId="26" fillId="0" borderId="14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28" fillId="24" borderId="115" xfId="0" applyNumberFormat="1" applyFont="1" applyFill="1" applyBorder="1" applyAlignment="1">
      <alignment horizontal="center" vertical="center"/>
    </xf>
    <xf numFmtId="2" fontId="28" fillId="24" borderId="12" xfId="0" applyNumberFormat="1" applyFont="1" applyFill="1" applyBorder="1" applyAlignment="1">
      <alignment horizontal="center" vertical="center"/>
    </xf>
    <xf numFmtId="178" fontId="28" fillId="24" borderId="115" xfId="0" applyNumberFormat="1" applyFont="1" applyFill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179" fontId="28" fillId="24" borderId="50" xfId="0" applyNumberFormat="1" applyFont="1" applyFill="1" applyBorder="1" applyAlignment="1">
      <alignment horizontal="center" vertical="center"/>
    </xf>
    <xf numFmtId="3" fontId="28" fillId="0" borderId="41" xfId="0" applyNumberFormat="1" applyFont="1" applyFill="1" applyBorder="1" applyAlignment="1">
      <alignment horizontal="center" vertical="center"/>
    </xf>
    <xf numFmtId="3" fontId="28" fillId="0" borderId="109" xfId="0" applyNumberFormat="1" applyFont="1" applyFill="1" applyBorder="1" applyAlignment="1">
      <alignment horizontal="center" vertical="center"/>
    </xf>
    <xf numFmtId="0" fontId="28" fillId="0" borderId="109" xfId="0" applyNumberFormat="1" applyFont="1" applyFill="1" applyBorder="1" applyAlignment="1">
      <alignment horizontal="center" vertical="center"/>
    </xf>
    <xf numFmtId="185" fontId="28" fillId="24" borderId="109" xfId="0" applyNumberFormat="1" applyFont="1" applyFill="1" applyBorder="1" applyAlignment="1">
      <alignment horizontal="center" vertical="center"/>
    </xf>
    <xf numFmtId="0" fontId="28" fillId="0" borderId="141" xfId="0" applyNumberFormat="1" applyFont="1" applyFill="1" applyBorder="1" applyAlignment="1">
      <alignment horizontal="center" vertical="center"/>
    </xf>
    <xf numFmtId="3" fontId="28" fillId="0" borderId="60" xfId="0" applyNumberFormat="1" applyFont="1" applyBorder="1" applyAlignment="1" applyProtection="1">
      <alignment horizontal="center" vertical="center"/>
      <protection locked="0"/>
    </xf>
    <xf numFmtId="3" fontId="28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9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126" xfId="0" applyNumberFormat="1" applyFont="1" applyFill="1" applyBorder="1" applyAlignment="1">
      <alignment horizontal="center" vertical="center"/>
    </xf>
    <xf numFmtId="3" fontId="28" fillId="0" borderId="32" xfId="0" applyNumberFormat="1" applyFont="1" applyFill="1" applyBorder="1" applyAlignment="1">
      <alignment horizontal="center" vertical="center"/>
    </xf>
    <xf numFmtId="0" fontId="28" fillId="0" borderId="38" xfId="0" applyNumberFormat="1" applyFont="1" applyFill="1" applyBorder="1" applyAlignment="1">
      <alignment horizontal="center" vertical="center"/>
    </xf>
    <xf numFmtId="3" fontId="28" fillId="24" borderId="17" xfId="0" applyNumberFormat="1" applyFont="1" applyFill="1" applyBorder="1" applyAlignment="1" applyProtection="1">
      <alignment horizontal="center" vertical="center"/>
      <protection locked="0"/>
    </xf>
    <xf numFmtId="3" fontId="28" fillId="0" borderId="17" xfId="0" applyNumberFormat="1" applyFont="1" applyBorder="1" applyAlignment="1" applyProtection="1">
      <alignment horizontal="center" vertical="center"/>
      <protection locked="0"/>
    </xf>
    <xf numFmtId="3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25" borderId="142" xfId="0" applyNumberFormat="1" applyFont="1" applyFill="1" applyBorder="1" applyAlignment="1">
      <alignment horizontal="center" vertical="center"/>
    </xf>
    <xf numFmtId="0" fontId="28" fillId="0" borderId="143" xfId="0" applyNumberFormat="1" applyFont="1" applyBorder="1" applyAlignment="1">
      <alignment horizontal="center" vertical="center"/>
    </xf>
    <xf numFmtId="178" fontId="28" fillId="24" borderId="144" xfId="0" applyNumberFormat="1" applyFont="1" applyFill="1" applyBorder="1" applyAlignment="1">
      <alignment horizontal="center" vertical="center"/>
    </xf>
    <xf numFmtId="3" fontId="28" fillId="0" borderId="139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145" xfId="0" applyNumberFormat="1" applyFont="1" applyFill="1" applyBorder="1" applyAlignment="1">
      <alignment horizontal="center" vertical="center"/>
    </xf>
    <xf numFmtId="3" fontId="28" fillId="0" borderId="144" xfId="0" applyNumberFormat="1" applyFont="1" applyFill="1" applyBorder="1" applyAlignment="1">
      <alignment horizontal="center" vertical="center"/>
    </xf>
    <xf numFmtId="0" fontId="28" fillId="0" borderId="144" xfId="0" applyNumberFormat="1" applyFont="1" applyFill="1" applyBorder="1" applyAlignment="1">
      <alignment horizontal="center" vertical="center"/>
    </xf>
    <xf numFmtId="185" fontId="28" fillId="24" borderId="144" xfId="0" applyNumberFormat="1" applyFont="1" applyFill="1" applyBorder="1" applyAlignment="1">
      <alignment horizontal="center" vertical="center"/>
    </xf>
    <xf numFmtId="0" fontId="28" fillId="0" borderId="142" xfId="0" applyNumberFormat="1" applyFont="1" applyFill="1" applyBorder="1" applyAlignment="1">
      <alignment horizontal="center" vertical="center"/>
    </xf>
    <xf numFmtId="0" fontId="26" fillId="25" borderId="35" xfId="0" applyNumberFormat="1" applyFont="1" applyFill="1" applyBorder="1" applyAlignment="1">
      <alignment horizontal="center" vertical="center"/>
    </xf>
    <xf numFmtId="0" fontId="26" fillId="0" borderId="58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 vertical="center"/>
    </xf>
    <xf numFmtId="3" fontId="28" fillId="24" borderId="42" xfId="0" applyNumberFormat="1" applyFont="1" applyFill="1" applyBorder="1" applyAlignment="1">
      <alignment horizontal="center" vertical="center"/>
    </xf>
    <xf numFmtId="178" fontId="28" fillId="24" borderId="38" xfId="0" applyNumberFormat="1" applyFont="1" applyFill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179" fontId="28" fillId="24" borderId="65" xfId="0" applyNumberFormat="1" applyFont="1" applyFill="1" applyBorder="1" applyAlignment="1">
      <alignment horizontal="center" vertical="center"/>
    </xf>
    <xf numFmtId="0" fontId="26" fillId="0" borderId="55" xfId="0" applyNumberFormat="1" applyFont="1" applyBorder="1" applyAlignment="1">
      <alignment horizontal="center" vertical="center"/>
    </xf>
    <xf numFmtId="3" fontId="28" fillId="0" borderId="134" xfId="0" applyNumberFormat="1" applyFont="1" applyBorder="1" applyAlignment="1">
      <alignment horizontal="center" vertical="center"/>
    </xf>
    <xf numFmtId="3" fontId="28" fillId="0" borderId="131" xfId="0" applyNumberFormat="1" applyFont="1" applyBorder="1" applyAlignment="1">
      <alignment horizontal="center" vertical="center"/>
    </xf>
    <xf numFmtId="181" fontId="28" fillId="24" borderId="131" xfId="0" applyNumberFormat="1" applyFont="1" applyFill="1" applyBorder="1" applyAlignment="1">
      <alignment horizontal="center" vertical="center"/>
    </xf>
    <xf numFmtId="178" fontId="28" fillId="24" borderId="131" xfId="0" applyNumberFormat="1" applyFont="1" applyFill="1" applyBorder="1" applyAlignment="1">
      <alignment horizontal="center" vertical="center"/>
    </xf>
    <xf numFmtId="3" fontId="28" fillId="0" borderId="43" xfId="0" applyNumberFormat="1" applyFont="1" applyBorder="1" applyAlignment="1" applyProtection="1">
      <alignment horizontal="center" vertical="center"/>
      <protection locked="0"/>
    </xf>
    <xf numFmtId="3" fontId="28" fillId="0" borderId="43" xfId="0" applyNumberFormat="1" applyFont="1" applyFill="1" applyBorder="1" applyAlignment="1" applyProtection="1">
      <alignment horizontal="center" vertical="center"/>
      <protection locked="0"/>
    </xf>
    <xf numFmtId="0" fontId="28" fillId="0" borderId="90" xfId="0" applyNumberFormat="1" applyFont="1" applyBorder="1" applyAlignment="1">
      <alignment horizontal="center" vertical="center"/>
    </xf>
    <xf numFmtId="3" fontId="28" fillId="0" borderId="90" xfId="0" applyNumberFormat="1" applyFont="1" applyFill="1" applyBorder="1" applyAlignment="1">
      <alignment horizontal="center" vertical="center"/>
    </xf>
    <xf numFmtId="3" fontId="28" fillId="0" borderId="115" xfId="0" applyNumberFormat="1" applyFont="1" applyFill="1" applyBorder="1" applyAlignment="1">
      <alignment horizontal="center" vertical="center"/>
    </xf>
    <xf numFmtId="0" fontId="26" fillId="25" borderId="146" xfId="0" applyNumberFormat="1" applyFont="1" applyFill="1" applyBorder="1" applyAlignment="1">
      <alignment horizontal="center" vertical="center"/>
    </xf>
    <xf numFmtId="0" fontId="26" fillId="0" borderId="147" xfId="0" applyNumberFormat="1" applyFont="1" applyBorder="1" applyAlignment="1">
      <alignment horizontal="center" vertical="center"/>
    </xf>
    <xf numFmtId="3" fontId="28" fillId="0" borderId="148" xfId="0" applyNumberFormat="1" applyFont="1" applyBorder="1" applyAlignment="1">
      <alignment horizontal="center" vertical="center"/>
    </xf>
    <xf numFmtId="3" fontId="28" fillId="0" borderId="149" xfId="0" applyNumberFormat="1" applyFont="1" applyBorder="1" applyAlignment="1">
      <alignment horizontal="center" vertical="center"/>
    </xf>
    <xf numFmtId="181" fontId="28" fillId="24" borderId="149" xfId="0" applyNumberFormat="1" applyFont="1" applyFill="1" applyBorder="1" applyAlignment="1">
      <alignment horizontal="center" vertical="center"/>
    </xf>
    <xf numFmtId="2" fontId="28" fillId="24" borderId="149" xfId="0" applyNumberFormat="1" applyFont="1" applyFill="1" applyBorder="1" applyAlignment="1">
      <alignment horizontal="center" vertical="center"/>
    </xf>
    <xf numFmtId="0" fontId="28" fillId="0" borderId="150" xfId="0" applyNumberFormat="1" applyFont="1" applyBorder="1" applyAlignment="1">
      <alignment horizontal="center" vertical="center"/>
    </xf>
    <xf numFmtId="178" fontId="28" fillId="24" borderId="120" xfId="0" applyNumberFormat="1" applyFont="1" applyFill="1" applyBorder="1" applyAlignment="1">
      <alignment horizontal="center" vertical="center"/>
    </xf>
    <xf numFmtId="3" fontId="28" fillId="0" borderId="151" xfId="0" applyNumberFormat="1" applyFont="1" applyFill="1" applyBorder="1" applyAlignment="1">
      <alignment horizontal="center" vertical="center"/>
    </xf>
    <xf numFmtId="3" fontId="28" fillId="0" borderId="120" xfId="0" applyNumberFormat="1" applyFont="1" applyFill="1" applyBorder="1" applyAlignment="1">
      <alignment horizontal="center" vertical="center"/>
    </xf>
    <xf numFmtId="0" fontId="28" fillId="0" borderId="152" xfId="0" applyNumberFormat="1" applyFont="1" applyFill="1" applyBorder="1" applyAlignment="1">
      <alignment horizontal="center" vertical="center"/>
    </xf>
    <xf numFmtId="185" fontId="28" fillId="24" borderId="152" xfId="0" applyNumberFormat="1" applyFont="1" applyFill="1" applyBorder="1" applyAlignment="1">
      <alignment horizontal="center" vertical="center"/>
    </xf>
    <xf numFmtId="185" fontId="28" fillId="24" borderId="153" xfId="0" applyNumberFormat="1" applyFont="1" applyFill="1" applyBorder="1" applyAlignment="1">
      <alignment horizontal="center" vertical="center"/>
    </xf>
    <xf numFmtId="0" fontId="26" fillId="0" borderId="62" xfId="0" applyNumberFormat="1" applyFont="1" applyBorder="1" applyAlignment="1">
      <alignment horizontal="center" vertical="center"/>
    </xf>
    <xf numFmtId="3" fontId="28" fillId="0" borderId="44" xfId="0" applyNumberFormat="1" applyFont="1" applyBorder="1" applyAlignment="1">
      <alignment horizontal="center" vertical="center"/>
    </xf>
    <xf numFmtId="3" fontId="28" fillId="24" borderId="154" xfId="0" applyNumberFormat="1" applyFont="1" applyFill="1" applyBorder="1" applyAlignment="1">
      <alignment horizontal="center" vertical="center"/>
    </xf>
    <xf numFmtId="3" fontId="28" fillId="24" borderId="155" xfId="0" applyNumberFormat="1" applyFont="1" applyFill="1" applyBorder="1" applyAlignment="1">
      <alignment horizontal="center" vertical="center"/>
    </xf>
    <xf numFmtId="0" fontId="26" fillId="25" borderId="156" xfId="0" applyNumberFormat="1" applyFont="1" applyFill="1" applyBorder="1" applyAlignment="1">
      <alignment horizontal="center" vertical="center"/>
    </xf>
    <xf numFmtId="3" fontId="28" fillId="24" borderId="157" xfId="0" applyNumberFormat="1" applyFont="1" applyFill="1" applyBorder="1" applyAlignment="1">
      <alignment horizontal="center" vertical="center"/>
    </xf>
    <xf numFmtId="3" fontId="28" fillId="0" borderId="158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185" fontId="28" fillId="24" borderId="102" xfId="0" applyNumberFormat="1" applyFont="1" applyFill="1" applyBorder="1" applyAlignment="1">
      <alignment horizontal="center" vertical="center"/>
    </xf>
    <xf numFmtId="0" fontId="28" fillId="0" borderId="100" xfId="0" applyNumberFormat="1" applyFont="1" applyFill="1" applyBorder="1" applyAlignment="1">
      <alignment horizontal="center" vertical="center"/>
    </xf>
    <xf numFmtId="0" fontId="26" fillId="25" borderId="159" xfId="0" applyNumberFormat="1" applyFont="1" applyFill="1" applyBorder="1" applyAlignment="1">
      <alignment horizontal="center" vertical="center"/>
    </xf>
    <xf numFmtId="0" fontId="26" fillId="0" borderId="54" xfId="0" applyNumberFormat="1" applyFont="1" applyBorder="1" applyAlignment="1">
      <alignment horizontal="center" vertical="center"/>
    </xf>
    <xf numFmtId="0" fontId="26" fillId="0" borderId="160" xfId="0" applyNumberFormat="1" applyFont="1" applyBorder="1" applyAlignment="1">
      <alignment horizontal="center" vertical="center"/>
    </xf>
    <xf numFmtId="3" fontId="28" fillId="0" borderId="2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horizontal="center" vertical="center"/>
    </xf>
    <xf numFmtId="181" fontId="28" fillId="24" borderId="10" xfId="0" applyNumberFormat="1" applyFont="1" applyFill="1" applyBorder="1" applyAlignment="1">
      <alignment horizontal="center" vertical="center"/>
    </xf>
    <xf numFmtId="3" fontId="28" fillId="24" borderId="161" xfId="0" applyNumberFormat="1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3" fontId="28" fillId="0" borderId="162" xfId="0" applyNumberFormat="1" applyFont="1" applyBorder="1" applyAlignment="1">
      <alignment horizontal="center" vertical="center"/>
    </xf>
    <xf numFmtId="3" fontId="28" fillId="24" borderId="163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85" fontId="28" fillId="24" borderId="162" xfId="0" applyNumberFormat="1" applyFont="1" applyFill="1" applyBorder="1" applyAlignment="1">
      <alignment horizontal="center" vertical="center"/>
    </xf>
    <xf numFmtId="0" fontId="26" fillId="25" borderId="37" xfId="0" applyNumberFormat="1" applyFont="1" applyFill="1" applyBorder="1" applyAlignment="1">
      <alignment horizontal="center" vertical="center"/>
    </xf>
    <xf numFmtId="0" fontId="26" fillId="0" borderId="164" xfId="0" applyNumberFormat="1" applyFont="1" applyBorder="1" applyAlignment="1">
      <alignment horizontal="center" vertical="center"/>
    </xf>
    <xf numFmtId="0" fontId="26" fillId="0" borderId="143" xfId="0" applyNumberFormat="1" applyFont="1" applyBorder="1" applyAlignment="1">
      <alignment horizontal="center" vertical="center"/>
    </xf>
    <xf numFmtId="3" fontId="28" fillId="0" borderId="158" xfId="0" applyNumberFormat="1" applyFont="1" applyBorder="1" applyAlignment="1">
      <alignment horizontal="center" vertical="center"/>
    </xf>
    <xf numFmtId="3" fontId="28" fillId="24" borderId="139" xfId="0" applyNumberFormat="1" applyFont="1" applyFill="1" applyBorder="1" applyAlignment="1">
      <alignment horizontal="center" vertical="center"/>
    </xf>
    <xf numFmtId="3" fontId="28" fillId="24" borderId="38" xfId="0" applyNumberFormat="1" applyFont="1" applyFill="1" applyBorder="1" applyAlignment="1">
      <alignment horizontal="center" vertical="center"/>
    </xf>
    <xf numFmtId="2" fontId="28" fillId="24" borderId="139" xfId="0" applyNumberFormat="1" applyFont="1" applyFill="1" applyBorder="1" applyAlignment="1">
      <alignment horizontal="center" vertical="center"/>
    </xf>
    <xf numFmtId="3" fontId="28" fillId="24" borderId="165" xfId="0" applyNumberFormat="1" applyFont="1" applyFill="1" applyBorder="1" applyAlignment="1" applyProtection="1">
      <alignment horizontal="center" vertical="center"/>
      <protection locked="0"/>
    </xf>
    <xf numFmtId="3" fontId="28" fillId="24" borderId="166" xfId="0" applyNumberFormat="1" applyFont="1" applyFill="1" applyBorder="1" applyAlignment="1">
      <alignment horizontal="center" vertical="center"/>
    </xf>
    <xf numFmtId="185" fontId="28" fillId="24" borderId="167" xfId="0" applyNumberFormat="1" applyFont="1" applyFill="1" applyBorder="1" applyAlignment="1">
      <alignment horizontal="center" vertical="center"/>
    </xf>
    <xf numFmtId="185" fontId="28" fillId="24" borderId="168" xfId="0" applyNumberFormat="1" applyFont="1" applyFill="1" applyBorder="1" applyAlignment="1">
      <alignment horizontal="center" vertical="center"/>
    </xf>
    <xf numFmtId="3" fontId="28" fillId="24" borderId="169" xfId="0" applyNumberFormat="1" applyFont="1" applyFill="1" applyBorder="1" applyAlignment="1">
      <alignment horizontal="center" vertical="center"/>
    </xf>
    <xf numFmtId="3" fontId="28" fillId="24" borderId="57" xfId="0" applyNumberFormat="1" applyFont="1" applyFill="1" applyBorder="1" applyAlignment="1" applyProtection="1">
      <alignment horizontal="center" vertical="center"/>
      <protection locked="0"/>
    </xf>
    <xf numFmtId="178" fontId="28" fillId="24" borderId="42" xfId="0" applyNumberFormat="1" applyFont="1" applyFill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179" fontId="28" fillId="24" borderId="80" xfId="0" applyNumberFormat="1" applyFont="1" applyFill="1" applyBorder="1" applyAlignment="1">
      <alignment horizontal="center" vertical="center"/>
    </xf>
    <xf numFmtId="181" fontId="28" fillId="24" borderId="119" xfId="0" applyNumberFormat="1" applyFont="1" applyFill="1" applyBorder="1" applyAlignment="1">
      <alignment horizontal="center" vertical="center"/>
    </xf>
    <xf numFmtId="2" fontId="28" fillId="24" borderId="170" xfId="0" applyNumberFormat="1" applyFont="1" applyFill="1" applyBorder="1" applyAlignment="1">
      <alignment horizontal="center" vertical="center"/>
    </xf>
    <xf numFmtId="3" fontId="28" fillId="24" borderId="171" xfId="0" applyNumberFormat="1" applyFont="1" applyFill="1" applyBorder="1" applyAlignment="1" applyProtection="1">
      <alignment horizontal="center" vertical="center"/>
      <protection locked="0"/>
    </xf>
    <xf numFmtId="181" fontId="28" fillId="24" borderId="170" xfId="0" applyNumberFormat="1" applyFont="1" applyFill="1" applyBorder="1" applyAlignment="1">
      <alignment horizontal="center" vertical="center"/>
    </xf>
    <xf numFmtId="0" fontId="28" fillId="0" borderId="118" xfId="0" applyNumberFormat="1" applyFont="1" applyBorder="1" applyAlignment="1">
      <alignment horizontal="center" vertical="center"/>
    </xf>
    <xf numFmtId="185" fontId="22" fillId="0" borderId="0" xfId="0" applyNumberFormat="1" applyFont="1" applyFill="1" applyAlignment="1">
      <alignment/>
    </xf>
    <xf numFmtId="0" fontId="26" fillId="25" borderId="172" xfId="0" applyNumberFormat="1" applyFont="1" applyFill="1" applyBorder="1" applyAlignment="1">
      <alignment horizontal="center" vertical="center"/>
    </xf>
    <xf numFmtId="0" fontId="26" fillId="0" borderId="59" xfId="0" applyNumberFormat="1" applyFont="1" applyBorder="1" applyAlignment="1">
      <alignment horizontal="center" vertical="center"/>
    </xf>
    <xf numFmtId="0" fontId="26" fillId="0" borderId="173" xfId="0" applyNumberFormat="1" applyFont="1" applyBorder="1" applyAlignment="1">
      <alignment horizontal="center" vertical="center"/>
    </xf>
    <xf numFmtId="3" fontId="28" fillId="0" borderId="174" xfId="0" applyNumberFormat="1" applyFont="1" applyBorder="1" applyAlignment="1">
      <alignment horizontal="center" vertical="center"/>
    </xf>
    <xf numFmtId="3" fontId="28" fillId="0" borderId="175" xfId="0" applyNumberFormat="1" applyFont="1" applyBorder="1" applyAlignment="1">
      <alignment horizontal="center" vertical="center"/>
    </xf>
    <xf numFmtId="0" fontId="26" fillId="25" borderId="176" xfId="0" applyNumberFormat="1" applyFont="1" applyFill="1" applyBorder="1" applyAlignment="1">
      <alignment horizontal="center" vertical="center"/>
    </xf>
    <xf numFmtId="0" fontId="28" fillId="0" borderId="177" xfId="0" applyNumberFormat="1" applyFont="1" applyBorder="1" applyAlignment="1">
      <alignment horizontal="center" vertical="center"/>
    </xf>
    <xf numFmtId="3" fontId="28" fillId="0" borderId="177" xfId="0" applyNumberFormat="1" applyFont="1" applyFill="1" applyBorder="1" applyAlignment="1">
      <alignment horizontal="center" vertical="center"/>
    </xf>
    <xf numFmtId="3" fontId="28" fillId="0" borderId="178" xfId="0" applyNumberFormat="1" applyFont="1" applyFill="1" applyBorder="1" applyAlignment="1">
      <alignment horizontal="center" vertical="center"/>
    </xf>
    <xf numFmtId="0" fontId="26" fillId="25" borderId="39" xfId="0" applyNumberFormat="1" applyFont="1" applyFill="1" applyBorder="1" applyAlignment="1">
      <alignment horizontal="center" vertical="center"/>
    </xf>
    <xf numFmtId="3" fontId="28" fillId="24" borderId="44" xfId="0" applyNumberFormat="1" applyFont="1" applyFill="1" applyBorder="1" applyAlignment="1" applyProtection="1">
      <alignment horizontal="center" vertical="center"/>
      <protection locked="0"/>
    </xf>
    <xf numFmtId="185" fontId="28" fillId="24" borderId="179" xfId="0" applyNumberFormat="1" applyFont="1" applyFill="1" applyBorder="1" applyAlignment="1">
      <alignment horizontal="center" vertical="center"/>
    </xf>
    <xf numFmtId="3" fontId="28" fillId="0" borderId="180" xfId="0" applyNumberFormat="1" applyFont="1" applyBorder="1" applyAlignment="1" applyProtection="1">
      <alignment horizontal="center" vertical="center"/>
      <protection locked="0"/>
    </xf>
    <xf numFmtId="0" fontId="26" fillId="25" borderId="181" xfId="0" applyNumberFormat="1" applyFont="1" applyFill="1" applyBorder="1" applyAlignment="1">
      <alignment horizontal="center" vertical="center"/>
    </xf>
    <xf numFmtId="0" fontId="26" fillId="25" borderId="182" xfId="0" applyNumberFormat="1" applyFont="1" applyFill="1" applyBorder="1" applyAlignment="1">
      <alignment horizontal="center" vertical="center"/>
    </xf>
    <xf numFmtId="0" fontId="26" fillId="0" borderId="183" xfId="0" applyNumberFormat="1" applyFont="1" applyBorder="1" applyAlignment="1">
      <alignment horizontal="center" vertical="center"/>
    </xf>
    <xf numFmtId="3" fontId="28" fillId="24" borderId="175" xfId="0" applyNumberFormat="1" applyFont="1" applyFill="1" applyBorder="1" applyAlignment="1">
      <alignment horizontal="center" vertical="center"/>
    </xf>
    <xf numFmtId="181" fontId="28" fillId="24" borderId="175" xfId="0" applyNumberFormat="1" applyFont="1" applyFill="1" applyBorder="1" applyAlignment="1">
      <alignment horizontal="center" vertical="center"/>
    </xf>
    <xf numFmtId="3" fontId="28" fillId="24" borderId="184" xfId="0" applyNumberFormat="1" applyFont="1" applyFill="1" applyBorder="1" applyAlignment="1">
      <alignment horizontal="center" vertical="center"/>
    </xf>
    <xf numFmtId="2" fontId="28" fillId="24" borderId="185" xfId="0" applyNumberFormat="1" applyFont="1" applyFill="1" applyBorder="1" applyAlignment="1">
      <alignment horizontal="center" vertical="center"/>
    </xf>
    <xf numFmtId="3" fontId="28" fillId="24" borderId="186" xfId="0" applyNumberFormat="1" applyFont="1" applyFill="1" applyBorder="1" applyAlignment="1">
      <alignment horizontal="center" vertical="center"/>
    </xf>
    <xf numFmtId="3" fontId="28" fillId="0" borderId="48" xfId="0" applyNumberFormat="1" applyFont="1" applyFill="1" applyBorder="1" applyAlignment="1">
      <alignment horizontal="center" vertical="center"/>
    </xf>
    <xf numFmtId="185" fontId="28" fillId="24" borderId="99" xfId="0" applyNumberFormat="1" applyFont="1" applyFill="1" applyBorder="1" applyAlignment="1">
      <alignment horizontal="center" vertical="center"/>
    </xf>
    <xf numFmtId="0" fontId="26" fillId="25" borderId="187" xfId="0" applyNumberFormat="1" applyFont="1" applyFill="1" applyBorder="1" applyAlignment="1">
      <alignment horizontal="center" vertical="center"/>
    </xf>
    <xf numFmtId="0" fontId="26" fillId="0" borderId="188" xfId="0" applyNumberFormat="1" applyFont="1" applyBorder="1" applyAlignment="1">
      <alignment horizontal="center" vertical="center"/>
    </xf>
    <xf numFmtId="0" fontId="26" fillId="0" borderId="189" xfId="0" applyNumberFormat="1" applyFont="1" applyBorder="1" applyAlignment="1">
      <alignment horizontal="center" vertical="center"/>
    </xf>
    <xf numFmtId="3" fontId="28" fillId="0" borderId="190" xfId="0" applyNumberFormat="1" applyFont="1" applyBorder="1" applyAlignment="1">
      <alignment horizontal="center" vertical="center"/>
    </xf>
    <xf numFmtId="3" fontId="28" fillId="0" borderId="191" xfId="0" applyNumberFormat="1" applyFont="1" applyBorder="1" applyAlignment="1">
      <alignment horizontal="center" vertical="center"/>
    </xf>
    <xf numFmtId="3" fontId="28" fillId="24" borderId="191" xfId="0" applyNumberFormat="1" applyFont="1" applyFill="1" applyBorder="1" applyAlignment="1">
      <alignment horizontal="center" vertical="center"/>
    </xf>
    <xf numFmtId="181" fontId="28" fillId="24" borderId="191" xfId="0" applyNumberFormat="1" applyFont="1" applyFill="1" applyBorder="1" applyAlignment="1">
      <alignment horizontal="center" vertical="center"/>
    </xf>
    <xf numFmtId="3" fontId="28" fillId="24" borderId="192" xfId="0" applyNumberFormat="1" applyFont="1" applyFill="1" applyBorder="1" applyAlignment="1">
      <alignment horizontal="center" vertical="center"/>
    </xf>
    <xf numFmtId="2" fontId="28" fillId="24" borderId="191" xfId="0" applyNumberFormat="1" applyFont="1" applyFill="1" applyBorder="1" applyAlignment="1">
      <alignment horizontal="center" vertical="center"/>
    </xf>
    <xf numFmtId="3" fontId="28" fillId="24" borderId="193" xfId="0" applyNumberFormat="1" applyFont="1" applyFill="1" applyBorder="1" applyAlignment="1" applyProtection="1">
      <alignment horizontal="center" vertical="center"/>
      <protection locked="0"/>
    </xf>
    <xf numFmtId="3" fontId="28" fillId="0" borderId="193" xfId="0" applyNumberFormat="1" applyFont="1" applyBorder="1" applyAlignment="1" applyProtection="1">
      <alignment horizontal="center" vertical="center"/>
      <protection locked="0"/>
    </xf>
    <xf numFmtId="3" fontId="28" fillId="0" borderId="193" xfId="0" applyNumberFormat="1" applyFont="1" applyFill="1" applyBorder="1" applyAlignment="1" applyProtection="1">
      <alignment horizontal="center" vertical="center"/>
      <protection locked="0"/>
    </xf>
    <xf numFmtId="3" fontId="28" fillId="24" borderId="194" xfId="0" applyNumberFormat="1" applyFont="1" applyFill="1" applyBorder="1" applyAlignment="1">
      <alignment horizontal="center" vertical="center"/>
    </xf>
    <xf numFmtId="0" fontId="28" fillId="0" borderId="195" xfId="0" applyNumberFormat="1" applyFont="1" applyBorder="1" applyAlignment="1">
      <alignment horizontal="center" vertical="center"/>
    </xf>
    <xf numFmtId="178" fontId="28" fillId="24" borderId="192" xfId="0" applyNumberFormat="1" applyFont="1" applyFill="1" applyBorder="1" applyAlignment="1">
      <alignment horizontal="center" vertical="center"/>
    </xf>
    <xf numFmtId="3" fontId="28" fillId="0" borderId="193" xfId="0" applyNumberFormat="1" applyFont="1" applyBorder="1" applyAlignment="1">
      <alignment horizontal="center" vertical="center"/>
    </xf>
    <xf numFmtId="179" fontId="28" fillId="24" borderId="196" xfId="0" applyNumberFormat="1" applyFont="1" applyFill="1" applyBorder="1" applyAlignment="1">
      <alignment horizontal="center" vertical="center"/>
    </xf>
    <xf numFmtId="3" fontId="28" fillId="0" borderId="195" xfId="0" applyNumberFormat="1" applyFont="1" applyFill="1" applyBorder="1" applyAlignment="1">
      <alignment horizontal="center" vertical="center"/>
    </xf>
    <xf numFmtId="3" fontId="28" fillId="0" borderId="192" xfId="0" applyNumberFormat="1" applyFont="1" applyFill="1" applyBorder="1" applyAlignment="1">
      <alignment horizontal="center" vertical="center"/>
    </xf>
    <xf numFmtId="0" fontId="28" fillId="0" borderId="192" xfId="0" applyNumberFormat="1" applyFont="1" applyFill="1" applyBorder="1" applyAlignment="1">
      <alignment horizontal="center" vertical="center"/>
    </xf>
    <xf numFmtId="185" fontId="28" fillId="24" borderId="192" xfId="0" applyNumberFormat="1" applyFont="1" applyFill="1" applyBorder="1" applyAlignment="1">
      <alignment horizontal="center" vertical="center"/>
    </xf>
    <xf numFmtId="0" fontId="28" fillId="0" borderId="197" xfId="0" applyNumberFormat="1" applyFont="1" applyFill="1" applyBorder="1" applyAlignment="1">
      <alignment horizontal="center" vertical="center"/>
    </xf>
    <xf numFmtId="0" fontId="28" fillId="0" borderId="128" xfId="0" applyNumberFormat="1" applyFont="1" applyBorder="1" applyAlignment="1">
      <alignment horizontal="center" vertical="center"/>
    </xf>
    <xf numFmtId="2" fontId="28" fillId="24" borderId="198" xfId="0" applyNumberFormat="1" applyFont="1" applyFill="1" applyBorder="1" applyAlignment="1">
      <alignment horizontal="center" vertical="center"/>
    </xf>
    <xf numFmtId="3" fontId="28" fillId="24" borderId="199" xfId="0" applyNumberFormat="1" applyFont="1" applyFill="1" applyBorder="1" applyAlignment="1" applyProtection="1">
      <alignment horizontal="center" vertical="center"/>
      <protection locked="0"/>
    </xf>
    <xf numFmtId="3" fontId="28" fillId="0" borderId="198" xfId="0" applyNumberFormat="1" applyFont="1" applyBorder="1" applyAlignment="1" applyProtection="1">
      <alignment horizontal="center" vertical="center"/>
      <protection locked="0"/>
    </xf>
    <xf numFmtId="3" fontId="28" fillId="0" borderId="198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3" fontId="28" fillId="0" borderId="199" xfId="0" applyNumberFormat="1" applyFont="1" applyBorder="1" applyAlignment="1">
      <alignment horizontal="center" vertical="center"/>
    </xf>
    <xf numFmtId="3" fontId="28" fillId="0" borderId="198" xfId="0" applyNumberFormat="1" applyFont="1" applyBorder="1" applyAlignment="1">
      <alignment horizontal="center" vertical="center"/>
    </xf>
    <xf numFmtId="3" fontId="28" fillId="24" borderId="198" xfId="0" applyNumberFormat="1" applyFont="1" applyFill="1" applyBorder="1" applyAlignment="1" applyProtection="1">
      <alignment horizontal="center" vertical="center"/>
      <protection locked="0"/>
    </xf>
    <xf numFmtId="3" fontId="28" fillId="24" borderId="0" xfId="0" applyNumberFormat="1" applyFont="1" applyFill="1" applyBorder="1" applyAlignment="1" applyProtection="1">
      <alignment horizontal="center" vertical="center"/>
      <protection locked="0"/>
    </xf>
    <xf numFmtId="3" fontId="28" fillId="24" borderId="0" xfId="0" applyNumberFormat="1" applyFont="1" applyFill="1" applyBorder="1" applyAlignment="1">
      <alignment horizontal="center" vertical="center"/>
    </xf>
    <xf numFmtId="3" fontId="28" fillId="24" borderId="199" xfId="0" applyNumberFormat="1" applyFont="1" applyFill="1" applyBorder="1" applyAlignment="1">
      <alignment horizontal="center" vertical="center"/>
    </xf>
    <xf numFmtId="3" fontId="28" fillId="24" borderId="200" xfId="0" applyNumberFormat="1" applyFont="1" applyFill="1" applyBorder="1" applyAlignment="1">
      <alignment horizontal="center" vertical="center"/>
    </xf>
    <xf numFmtId="181" fontId="28" fillId="24" borderId="154" xfId="0" applyNumberFormat="1" applyFont="1" applyFill="1" applyBorder="1" applyAlignment="1">
      <alignment horizontal="center" vertical="center"/>
    </xf>
    <xf numFmtId="2" fontId="28" fillId="24" borderId="201" xfId="0" applyNumberFormat="1" applyFont="1" applyFill="1" applyBorder="1" applyAlignment="1">
      <alignment horizontal="center" vertical="center"/>
    </xf>
    <xf numFmtId="3" fontId="28" fillId="24" borderId="201" xfId="0" applyNumberFormat="1" applyFont="1" applyFill="1" applyBorder="1" applyAlignment="1" applyProtection="1">
      <alignment horizontal="center" vertical="center"/>
      <protection locked="0"/>
    </xf>
    <xf numFmtId="3" fontId="28" fillId="0" borderId="202" xfId="0" applyNumberFormat="1" applyFont="1" applyBorder="1" applyAlignment="1" applyProtection="1">
      <alignment horizontal="center" vertical="center"/>
      <protection locked="0"/>
    </xf>
    <xf numFmtId="3" fontId="28" fillId="0" borderId="201" xfId="0" applyNumberFormat="1" applyFont="1" applyBorder="1" applyAlignment="1" applyProtection="1">
      <alignment horizontal="center" vertical="center"/>
      <protection locked="0"/>
    </xf>
    <xf numFmtId="3" fontId="28" fillId="0" borderId="201" xfId="0" applyNumberFormat="1" applyFont="1" applyFill="1" applyBorder="1" applyAlignment="1" applyProtection="1">
      <alignment horizontal="center" vertical="center"/>
      <protection locked="0"/>
    </xf>
    <xf numFmtId="3" fontId="28" fillId="0" borderId="201" xfId="0" applyNumberFormat="1" applyFont="1" applyBorder="1" applyAlignment="1">
      <alignment horizontal="center" vertical="center"/>
    </xf>
    <xf numFmtId="3" fontId="28" fillId="24" borderId="201" xfId="0" applyNumberFormat="1" applyFont="1" applyFill="1" applyBorder="1" applyAlignment="1">
      <alignment horizontal="center" vertical="center"/>
    </xf>
    <xf numFmtId="3" fontId="28" fillId="24" borderId="203" xfId="0" applyNumberFormat="1" applyFont="1" applyFill="1" applyBorder="1" applyAlignment="1">
      <alignment horizontal="center" vertical="center"/>
    </xf>
    <xf numFmtId="3" fontId="28" fillId="0" borderId="130" xfId="0" applyNumberFormat="1" applyFont="1" applyFill="1" applyBorder="1" applyAlignment="1">
      <alignment horizontal="center" vertical="center"/>
    </xf>
    <xf numFmtId="0" fontId="28" fillId="0" borderId="204" xfId="0" applyNumberFormat="1" applyFont="1" applyFill="1" applyBorder="1" applyAlignment="1">
      <alignment horizontal="center" vertical="center"/>
    </xf>
    <xf numFmtId="185" fontId="28" fillId="24" borderId="204" xfId="0" applyNumberFormat="1" applyFont="1" applyFill="1" applyBorder="1" applyAlignment="1">
      <alignment horizontal="center" vertical="center"/>
    </xf>
    <xf numFmtId="185" fontId="28" fillId="24" borderId="134" xfId="0" applyNumberFormat="1" applyFont="1" applyFill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3" fontId="28" fillId="24" borderId="12" xfId="0" applyNumberFormat="1" applyFont="1" applyFill="1" applyBorder="1" applyAlignment="1" applyProtection="1">
      <alignment horizontal="center" vertical="center"/>
      <protection locked="0"/>
    </xf>
    <xf numFmtId="3" fontId="28" fillId="0" borderId="12" xfId="0" applyNumberFormat="1" applyFont="1" applyBorder="1" applyAlignment="1" applyProtection="1">
      <alignment horizontal="center" vertical="center"/>
      <protection locked="0"/>
    </xf>
    <xf numFmtId="3" fontId="28" fillId="0" borderId="38" xfId="0" applyNumberFormat="1" applyFont="1" applyFill="1" applyBorder="1" applyAlignment="1" applyProtection="1">
      <alignment horizontal="center" vertical="center"/>
      <protection locked="0"/>
    </xf>
    <xf numFmtId="3" fontId="28" fillId="24" borderId="38" xfId="0" applyNumberFormat="1" applyFont="1" applyFill="1" applyBorder="1" applyAlignment="1" applyProtection="1">
      <alignment horizontal="center" vertical="center"/>
      <protection locked="0"/>
    </xf>
    <xf numFmtId="0" fontId="26" fillId="25" borderId="100" xfId="0" applyNumberFormat="1" applyFont="1" applyFill="1" applyBorder="1" applyAlignment="1">
      <alignment horizontal="center" vertical="center"/>
    </xf>
    <xf numFmtId="3" fontId="28" fillId="0" borderId="114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0" fontId="28" fillId="0" borderId="38" xfId="0" applyNumberFormat="1" applyFont="1" applyBorder="1" applyAlignment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6" fillId="0" borderId="68" xfId="0" applyNumberFormat="1" applyFont="1" applyBorder="1" applyAlignment="1">
      <alignment horizontal="center" vertical="center"/>
    </xf>
    <xf numFmtId="0" fontId="26" fillId="25" borderId="76" xfId="0" applyNumberFormat="1" applyFont="1" applyFill="1" applyBorder="1" applyAlignment="1">
      <alignment horizontal="center" vertical="center"/>
    </xf>
    <xf numFmtId="0" fontId="26" fillId="0" borderId="70" xfId="0" applyNumberFormat="1" applyFont="1" applyBorder="1" applyAlignment="1">
      <alignment horizontal="center" vertical="center"/>
    </xf>
    <xf numFmtId="0" fontId="26" fillId="0" borderId="205" xfId="0" applyNumberFormat="1" applyFont="1" applyBorder="1" applyAlignment="1">
      <alignment horizontal="center" vertical="center"/>
    </xf>
    <xf numFmtId="3" fontId="28" fillId="0" borderId="206" xfId="0" applyNumberFormat="1" applyFont="1" applyBorder="1" applyAlignment="1">
      <alignment horizontal="center" vertical="center"/>
    </xf>
    <xf numFmtId="3" fontId="28" fillId="0" borderId="207" xfId="0" applyNumberFormat="1" applyFont="1" applyBorder="1" applyAlignment="1">
      <alignment horizontal="center" vertical="center"/>
    </xf>
    <xf numFmtId="3" fontId="28" fillId="24" borderId="208" xfId="0" applyNumberFormat="1" applyFont="1" applyFill="1" applyBorder="1" applyAlignment="1">
      <alignment horizontal="center" vertical="center"/>
    </xf>
    <xf numFmtId="181" fontId="28" fillId="24" borderId="208" xfId="0" applyNumberFormat="1" applyFont="1" applyFill="1" applyBorder="1" applyAlignment="1">
      <alignment horizontal="center" vertical="center"/>
    </xf>
    <xf numFmtId="3" fontId="28" fillId="24" borderId="207" xfId="0" applyNumberFormat="1" applyFont="1" applyFill="1" applyBorder="1" applyAlignment="1">
      <alignment horizontal="center" vertical="center"/>
    </xf>
    <xf numFmtId="3" fontId="28" fillId="0" borderId="208" xfId="0" applyNumberFormat="1" applyFont="1" applyBorder="1" applyAlignment="1">
      <alignment horizontal="center" vertical="center"/>
    </xf>
    <xf numFmtId="2" fontId="28" fillId="24" borderId="208" xfId="0" applyNumberFormat="1" applyFont="1" applyFill="1" applyBorder="1" applyAlignment="1">
      <alignment horizontal="center" vertical="center"/>
    </xf>
    <xf numFmtId="3" fontId="28" fillId="24" borderId="208" xfId="0" applyNumberFormat="1" applyFont="1" applyFill="1" applyBorder="1" applyAlignment="1" applyProtection="1">
      <alignment horizontal="center" vertical="center"/>
      <protection locked="0"/>
    </xf>
    <xf numFmtId="3" fontId="28" fillId="0" borderId="208" xfId="0" applyNumberFormat="1" applyFont="1" applyBorder="1" applyAlignment="1" applyProtection="1">
      <alignment horizontal="center" vertical="center"/>
      <protection locked="0"/>
    </xf>
    <xf numFmtId="3" fontId="28" fillId="0" borderId="208" xfId="0" applyNumberFormat="1" applyFont="1" applyFill="1" applyBorder="1" applyAlignment="1" applyProtection="1">
      <alignment horizontal="center" vertical="center"/>
      <protection locked="0"/>
    </xf>
    <xf numFmtId="3" fontId="28" fillId="24" borderId="209" xfId="0" applyNumberFormat="1" applyFont="1" applyFill="1" applyBorder="1" applyAlignment="1">
      <alignment horizontal="center" vertical="center"/>
    </xf>
    <xf numFmtId="0" fontId="28" fillId="0" borderId="210" xfId="0" applyNumberFormat="1" applyFont="1" applyBorder="1" applyAlignment="1">
      <alignment horizontal="center" vertical="center"/>
    </xf>
    <xf numFmtId="178" fontId="28" fillId="24" borderId="208" xfId="0" applyNumberFormat="1" applyFont="1" applyFill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179" fontId="28" fillId="24" borderId="211" xfId="0" applyNumberFormat="1" applyFont="1" applyFill="1" applyBorder="1" applyAlignment="1">
      <alignment horizontal="center" vertical="center"/>
    </xf>
    <xf numFmtId="0" fontId="28" fillId="0" borderId="207" xfId="0" applyNumberFormat="1" applyFont="1" applyBorder="1" applyAlignment="1">
      <alignment horizontal="center" vertical="center"/>
    </xf>
    <xf numFmtId="185" fontId="28" fillId="24" borderId="207" xfId="0" applyNumberFormat="1" applyFont="1" applyFill="1" applyBorder="1" applyAlignment="1">
      <alignment horizontal="center" vertical="center"/>
    </xf>
    <xf numFmtId="185" fontId="28" fillId="24" borderId="208" xfId="0" applyNumberFormat="1" applyFont="1" applyFill="1" applyBorder="1" applyAlignment="1">
      <alignment horizontal="center" vertical="center"/>
    </xf>
    <xf numFmtId="0" fontId="28" fillId="0" borderId="76" xfId="0" applyNumberFormat="1" applyFont="1" applyBorder="1" applyAlignment="1">
      <alignment horizontal="center" vertical="center"/>
    </xf>
    <xf numFmtId="0" fontId="26" fillId="0" borderId="75" xfId="0" applyNumberFormat="1" applyFont="1" applyBorder="1" applyAlignment="1">
      <alignment horizontal="center" vertical="center"/>
    </xf>
    <xf numFmtId="0" fontId="26" fillId="0" borderId="212" xfId="0" applyNumberFormat="1" applyFont="1" applyBorder="1" applyAlignment="1">
      <alignment horizontal="center" vertical="center"/>
    </xf>
    <xf numFmtId="3" fontId="28" fillId="0" borderId="213" xfId="0" applyNumberFormat="1" applyFont="1" applyBorder="1" applyAlignment="1">
      <alignment horizontal="center" vertical="center"/>
    </xf>
    <xf numFmtId="3" fontId="28" fillId="0" borderId="214" xfId="0" applyNumberFormat="1" applyFont="1" applyBorder="1" applyAlignment="1">
      <alignment horizontal="center" vertical="center"/>
    </xf>
    <xf numFmtId="181" fontId="28" fillId="24" borderId="215" xfId="0" applyNumberFormat="1" applyFont="1" applyFill="1" applyBorder="1" applyAlignment="1">
      <alignment horizontal="center" vertical="center"/>
    </xf>
    <xf numFmtId="3" fontId="28" fillId="24" borderId="214" xfId="0" applyNumberFormat="1" applyFont="1" applyFill="1" applyBorder="1" applyAlignment="1">
      <alignment horizontal="center" vertical="center"/>
    </xf>
    <xf numFmtId="3" fontId="28" fillId="0" borderId="215" xfId="0" applyNumberFormat="1" applyFont="1" applyBorder="1" applyAlignment="1">
      <alignment horizontal="center" vertical="center"/>
    </xf>
    <xf numFmtId="2" fontId="28" fillId="24" borderId="215" xfId="0" applyNumberFormat="1" applyFont="1" applyFill="1" applyBorder="1" applyAlignment="1">
      <alignment horizontal="center" vertical="center"/>
    </xf>
    <xf numFmtId="3" fontId="28" fillId="24" borderId="215" xfId="0" applyNumberFormat="1" applyFont="1" applyFill="1" applyBorder="1" applyAlignment="1" applyProtection="1">
      <alignment horizontal="center" vertical="center"/>
      <protection locked="0"/>
    </xf>
    <xf numFmtId="3" fontId="28" fillId="0" borderId="215" xfId="0" applyNumberFormat="1" applyFont="1" applyBorder="1" applyAlignment="1" applyProtection="1">
      <alignment horizontal="center" vertical="center"/>
      <protection locked="0"/>
    </xf>
    <xf numFmtId="3" fontId="28" fillId="0" borderId="215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Border="1" applyAlignment="1">
      <alignment horizontal="center" vertical="center"/>
    </xf>
    <xf numFmtId="178" fontId="28" fillId="24" borderId="12" xfId="0" applyNumberFormat="1" applyFont="1" applyFill="1" applyBorder="1" applyAlignment="1">
      <alignment horizontal="center" vertical="center"/>
    </xf>
    <xf numFmtId="3" fontId="28" fillId="0" borderId="71" xfId="0" applyNumberFormat="1" applyFont="1" applyBorder="1" applyAlignment="1">
      <alignment horizontal="center" vertical="center"/>
    </xf>
    <xf numFmtId="179" fontId="28" fillId="24" borderId="27" xfId="0" applyNumberFormat="1" applyFont="1" applyFill="1" applyBorder="1" applyAlignment="1">
      <alignment horizontal="center" vertical="center"/>
    </xf>
    <xf numFmtId="0" fontId="28" fillId="0" borderId="214" xfId="0" applyNumberFormat="1" applyFont="1" applyBorder="1" applyAlignment="1">
      <alignment horizontal="center" vertical="center"/>
    </xf>
    <xf numFmtId="185" fontId="28" fillId="24" borderId="12" xfId="0" applyNumberFormat="1" applyFont="1" applyFill="1" applyBorder="1" applyAlignment="1">
      <alignment horizontal="center" vertical="center"/>
    </xf>
    <xf numFmtId="0" fontId="27" fillId="0" borderId="49" xfId="0" applyNumberFormat="1" applyFont="1" applyBorder="1" applyAlignment="1">
      <alignment horizontal="center" vertical="center"/>
    </xf>
    <xf numFmtId="0" fontId="27" fillId="0" borderId="216" xfId="0" applyNumberFormat="1" applyFont="1" applyBorder="1" applyAlignment="1">
      <alignment horizontal="center" vertical="center"/>
    </xf>
    <xf numFmtId="3" fontId="28" fillId="0" borderId="102" xfId="0" applyNumberFormat="1" applyFont="1" applyBorder="1" applyAlignment="1">
      <alignment horizontal="center" vertical="center"/>
    </xf>
    <xf numFmtId="2" fontId="28" fillId="24" borderId="102" xfId="0" applyNumberFormat="1" applyFont="1" applyFill="1" applyBorder="1" applyAlignment="1">
      <alignment horizontal="center" vertical="center"/>
    </xf>
    <xf numFmtId="3" fontId="28" fillId="24" borderId="136" xfId="0" applyNumberFormat="1" applyFont="1" applyFill="1" applyBorder="1" applyAlignment="1" applyProtection="1">
      <alignment horizontal="center" vertical="center"/>
      <protection locked="0"/>
    </xf>
    <xf numFmtId="3" fontId="28" fillId="0" borderId="136" xfId="0" applyNumberFormat="1" applyFont="1" applyBorder="1" applyAlignment="1" applyProtection="1">
      <alignment horizontal="center" vertical="center"/>
      <protection locked="0"/>
    </xf>
    <xf numFmtId="3" fontId="28" fillId="24" borderId="217" xfId="0" applyNumberFormat="1" applyFont="1" applyFill="1" applyBorder="1" applyAlignment="1" applyProtection="1">
      <alignment horizontal="center" vertical="center"/>
      <protection locked="0"/>
    </xf>
    <xf numFmtId="3" fontId="28" fillId="24" borderId="217" xfId="0" applyNumberFormat="1" applyFont="1" applyFill="1" applyBorder="1" applyAlignment="1">
      <alignment horizontal="center" vertical="center"/>
    </xf>
    <xf numFmtId="3" fontId="28" fillId="24" borderId="218" xfId="0" applyNumberFormat="1" applyFont="1" applyFill="1" applyBorder="1" applyAlignment="1">
      <alignment horizontal="center" vertical="center"/>
    </xf>
    <xf numFmtId="0" fontId="28" fillId="0" borderId="219" xfId="0" applyNumberFormat="1" applyFont="1" applyBorder="1" applyAlignment="1">
      <alignment horizontal="center" vertical="center"/>
    </xf>
    <xf numFmtId="178" fontId="28" fillId="24" borderId="217" xfId="0" applyNumberFormat="1" applyFont="1" applyFill="1" applyBorder="1" applyAlignment="1">
      <alignment horizontal="center" vertical="center"/>
    </xf>
    <xf numFmtId="181" fontId="28" fillId="24" borderId="217" xfId="0" applyNumberFormat="1" applyFont="1" applyFill="1" applyBorder="1" applyAlignment="1">
      <alignment horizontal="center" vertical="center"/>
    </xf>
    <xf numFmtId="3" fontId="28" fillId="0" borderId="220" xfId="0" applyNumberFormat="1" applyFont="1" applyBorder="1" applyAlignment="1">
      <alignment horizontal="center" vertical="center"/>
    </xf>
    <xf numFmtId="179" fontId="28" fillId="24" borderId="51" xfId="0" applyNumberFormat="1" applyFont="1" applyFill="1" applyBorder="1" applyAlignment="1">
      <alignment horizontal="center" vertical="center"/>
    </xf>
    <xf numFmtId="3" fontId="28" fillId="0" borderId="219" xfId="0" applyNumberFormat="1" applyFont="1" applyBorder="1" applyAlignment="1">
      <alignment horizontal="center" vertical="center"/>
    </xf>
    <xf numFmtId="3" fontId="28" fillId="0" borderId="217" xfId="0" applyNumberFormat="1" applyFont="1" applyBorder="1" applyAlignment="1">
      <alignment horizontal="center" vertical="center"/>
    </xf>
    <xf numFmtId="185" fontId="28" fillId="24" borderId="217" xfId="0" applyNumberFormat="1" applyFont="1" applyFill="1" applyBorder="1" applyAlignment="1">
      <alignment horizontal="center" vertical="center"/>
    </xf>
    <xf numFmtId="185" fontId="28" fillId="24" borderId="218" xfId="0" applyNumberFormat="1" applyFont="1" applyFill="1" applyBorder="1" applyAlignment="1">
      <alignment horizontal="center" vertical="center"/>
    </xf>
    <xf numFmtId="182" fontId="28" fillId="0" borderId="221" xfId="0" applyNumberFormat="1" applyFont="1" applyBorder="1" applyAlignment="1">
      <alignment horizontal="center" vertical="center"/>
    </xf>
    <xf numFmtId="0" fontId="0" fillId="25" borderId="0" xfId="0" applyNumberFormat="1" applyFont="1" applyFill="1" applyBorder="1" applyAlignment="1">
      <alignment/>
    </xf>
    <xf numFmtId="0" fontId="29" fillId="0" borderId="0" xfId="0" applyFont="1" applyAlignment="1">
      <alignment vertical="center"/>
    </xf>
    <xf numFmtId="0" fontId="30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25" borderId="81" xfId="0" applyNumberFormat="1" applyFont="1" applyFill="1" applyBorder="1" applyAlignment="1">
      <alignment/>
    </xf>
    <xf numFmtId="0" fontId="0" fillId="0" borderId="82" xfId="0" applyNumberFormat="1" applyFont="1" applyBorder="1" applyAlignment="1">
      <alignment/>
    </xf>
    <xf numFmtId="0" fontId="0" fillId="0" borderId="83" xfId="0" applyNumberFormat="1" applyFont="1" applyBorder="1" applyAlignment="1">
      <alignment/>
    </xf>
    <xf numFmtId="0" fontId="0" fillId="0" borderId="3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/>
    </xf>
    <xf numFmtId="0" fontId="0" fillId="25" borderId="84" xfId="0" applyNumberFormat="1" applyFont="1" applyFill="1" applyBorder="1" applyAlignment="1">
      <alignment/>
    </xf>
    <xf numFmtId="0" fontId="0" fillId="24" borderId="40" xfId="0" applyNumberFormat="1" applyFont="1" applyFill="1" applyBorder="1" applyAlignment="1">
      <alignment horizontal="center" vertical="center"/>
    </xf>
    <xf numFmtId="0" fontId="22" fillId="24" borderId="41" xfId="0" applyNumberFormat="1" applyFont="1" applyFill="1" applyBorder="1" applyAlignment="1">
      <alignment horizontal="center" vertical="center"/>
    </xf>
    <xf numFmtId="0" fontId="22" fillId="24" borderId="31" xfId="0" applyNumberFormat="1" applyFont="1" applyFill="1" applyBorder="1" applyAlignment="1">
      <alignment horizontal="center" vertical="center"/>
    </xf>
    <xf numFmtId="0" fontId="22" fillId="0" borderId="85" xfId="0" applyNumberFormat="1" applyFont="1" applyFill="1" applyBorder="1" applyAlignment="1">
      <alignment/>
    </xf>
    <xf numFmtId="0" fontId="22" fillId="0" borderId="31" xfId="0" applyNumberFormat="1" applyFont="1" applyFill="1" applyBorder="1" applyAlignment="1">
      <alignment/>
    </xf>
    <xf numFmtId="0" fontId="22" fillId="0" borderId="40" xfId="0" applyNumberFormat="1" applyFont="1" applyFill="1" applyBorder="1" applyAlignment="1">
      <alignment/>
    </xf>
    <xf numFmtId="0" fontId="22" fillId="24" borderId="31" xfId="0" applyNumberFormat="1" applyFont="1" applyFill="1" applyBorder="1" applyAlignment="1">
      <alignment/>
    </xf>
    <xf numFmtId="0" fontId="22" fillId="24" borderId="86" xfId="0" applyNumberFormat="1" applyFont="1" applyFill="1" applyBorder="1" applyAlignment="1">
      <alignment/>
    </xf>
    <xf numFmtId="0" fontId="22" fillId="25" borderId="87" xfId="0" applyNumberFormat="1" applyFont="1" applyFill="1" applyBorder="1" applyAlignment="1">
      <alignment horizontal="center"/>
    </xf>
    <xf numFmtId="0" fontId="22" fillId="0" borderId="88" xfId="0" applyNumberFormat="1" applyFont="1" applyBorder="1" applyAlignment="1">
      <alignment horizontal="center"/>
    </xf>
    <xf numFmtId="0" fontId="22" fillId="0" borderId="89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 wrapText="1"/>
    </xf>
    <xf numFmtId="0" fontId="22" fillId="25" borderId="63" xfId="0" applyNumberFormat="1" applyFont="1" applyFill="1" applyBorder="1" applyAlignment="1">
      <alignment horizontal="center"/>
    </xf>
    <xf numFmtId="0" fontId="22" fillId="24" borderId="32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wrapText="1"/>
    </xf>
    <xf numFmtId="0" fontId="0" fillId="25" borderId="222" xfId="0" applyNumberFormat="1" applyFont="1" applyFill="1" applyBorder="1" applyAlignment="1">
      <alignment/>
    </xf>
    <xf numFmtId="0" fontId="0" fillId="0" borderId="223" xfId="0" applyNumberFormat="1" applyFont="1" applyBorder="1" applyAlignment="1">
      <alignment/>
    </xf>
    <xf numFmtId="0" fontId="0" fillId="0" borderId="216" xfId="0" applyNumberFormat="1" applyFont="1" applyBorder="1" applyAlignment="1">
      <alignment/>
    </xf>
    <xf numFmtId="0" fontId="22" fillId="0" borderId="101" xfId="0" applyNumberFormat="1" applyFont="1" applyBorder="1" applyAlignment="1">
      <alignment horizontal="center" vertical="center"/>
    </xf>
    <xf numFmtId="0" fontId="22" fillId="0" borderId="136" xfId="0" applyNumberFormat="1" applyFont="1" applyBorder="1" applyAlignment="1">
      <alignment horizontal="center" vertical="center"/>
    </xf>
    <xf numFmtId="0" fontId="22" fillId="24" borderId="136" xfId="0" applyNumberFormat="1" applyFont="1" applyFill="1" applyBorder="1" applyAlignment="1">
      <alignment horizontal="center" vertical="center"/>
    </xf>
    <xf numFmtId="0" fontId="46" fillId="24" borderId="135" xfId="0" applyFont="1" applyFill="1" applyBorder="1" applyAlignment="1">
      <alignment horizontal="center" vertical="center"/>
    </xf>
    <xf numFmtId="3" fontId="22" fillId="24" borderId="224" xfId="0" applyNumberFormat="1" applyFont="1" applyFill="1" applyBorder="1" applyAlignment="1">
      <alignment horizontal="center"/>
    </xf>
    <xf numFmtId="0" fontId="22" fillId="0" borderId="224" xfId="0" applyNumberFormat="1" applyFont="1" applyBorder="1" applyAlignment="1">
      <alignment horizontal="center"/>
    </xf>
    <xf numFmtId="0" fontId="22" fillId="0" borderId="101" xfId="0" applyNumberFormat="1" applyFont="1" applyBorder="1" applyAlignment="1">
      <alignment horizontal="center"/>
    </xf>
    <xf numFmtId="0" fontId="22" fillId="0" borderId="225" xfId="0" applyNumberFormat="1" applyFont="1" applyBorder="1" applyAlignment="1">
      <alignment horizontal="center"/>
    </xf>
    <xf numFmtId="0" fontId="22" fillId="0" borderId="226" xfId="0" applyNumberFormat="1" applyFont="1" applyBorder="1" applyAlignment="1">
      <alignment horizontal="center"/>
    </xf>
    <xf numFmtId="3" fontId="22" fillId="24" borderId="136" xfId="0" applyNumberFormat="1" applyFont="1" applyFill="1" applyBorder="1" applyAlignment="1">
      <alignment horizontal="center"/>
    </xf>
    <xf numFmtId="0" fontId="22" fillId="0" borderId="136" xfId="0" applyNumberFormat="1" applyFont="1" applyBorder="1" applyAlignment="1">
      <alignment horizontal="center"/>
    </xf>
    <xf numFmtId="0" fontId="22" fillId="0" borderId="227" xfId="0" applyNumberFormat="1" applyFont="1" applyBorder="1" applyAlignment="1">
      <alignment horizontal="center"/>
    </xf>
    <xf numFmtId="3" fontId="22" fillId="24" borderId="101" xfId="0" applyNumberFormat="1" applyFont="1" applyFill="1" applyBorder="1" applyAlignment="1">
      <alignment horizontal="center"/>
    </xf>
    <xf numFmtId="0" fontId="22" fillId="24" borderId="228" xfId="0" applyNumberFormat="1" applyFont="1" applyFill="1" applyBorder="1" applyAlignment="1">
      <alignment horizontal="center"/>
    </xf>
    <xf numFmtId="0" fontId="22" fillId="24" borderId="229" xfId="0" applyNumberFormat="1" applyFont="1" applyFill="1" applyBorder="1" applyAlignment="1">
      <alignment horizontal="center"/>
    </xf>
    <xf numFmtId="0" fontId="22" fillId="24" borderId="47" xfId="0" applyNumberFormat="1" applyFont="1" applyFill="1" applyBorder="1" applyAlignment="1">
      <alignment horizontal="center"/>
    </xf>
    <xf numFmtId="0" fontId="22" fillId="24" borderId="230" xfId="0" applyNumberFormat="1" applyFont="1" applyFill="1" applyBorder="1" applyAlignment="1">
      <alignment horizontal="center"/>
    </xf>
    <xf numFmtId="0" fontId="22" fillId="24" borderId="136" xfId="0" applyNumberFormat="1" applyFont="1" applyFill="1" applyBorder="1" applyAlignment="1">
      <alignment horizontal="center"/>
    </xf>
    <xf numFmtId="0" fontId="22" fillId="24" borderId="137" xfId="0" applyNumberFormat="1" applyFont="1" applyFill="1" applyBorder="1" applyAlignment="1">
      <alignment horizontal="center"/>
    </xf>
    <xf numFmtId="0" fontId="0" fillId="25" borderId="100" xfId="0" applyNumberFormat="1" applyFont="1" applyFill="1" applyBorder="1" applyAlignment="1">
      <alignment/>
    </xf>
    <xf numFmtId="49" fontId="22" fillId="0" borderId="101" xfId="0" applyNumberFormat="1" applyFont="1" applyBorder="1" applyAlignment="1">
      <alignment horizontal="center" vertical="center" wrapText="1"/>
    </xf>
    <xf numFmtId="0" fontId="22" fillId="24" borderId="102" xfId="0" applyNumberFormat="1" applyFont="1" applyFill="1" applyBorder="1" applyAlignment="1">
      <alignment horizontal="center" vertical="center"/>
    </xf>
    <xf numFmtId="0" fontId="22" fillId="0" borderId="231" xfId="0" applyNumberFormat="1" applyFont="1" applyFill="1" applyBorder="1" applyAlignment="1">
      <alignment horizontal="center"/>
    </xf>
    <xf numFmtId="0" fontId="22" fillId="0" borderId="144" xfId="0" applyNumberFormat="1" applyFont="1" applyFill="1" applyBorder="1" applyAlignment="1">
      <alignment horizontal="center"/>
    </xf>
    <xf numFmtId="0" fontId="22" fillId="0" borderId="144" xfId="0" applyNumberFormat="1" applyFont="1" applyFill="1" applyBorder="1" applyAlignment="1" quotePrefix="1">
      <alignment horizontal="center"/>
    </xf>
    <xf numFmtId="0" fontId="22" fillId="0" borderId="158" xfId="0" applyNumberFormat="1" applyFont="1" applyFill="1" applyBorder="1" applyAlignment="1">
      <alignment horizontal="center"/>
    </xf>
    <xf numFmtId="0" fontId="22" fillId="24" borderId="144" xfId="0" applyNumberFormat="1" applyFont="1" applyFill="1" applyBorder="1" applyAlignment="1">
      <alignment horizontal="center"/>
    </xf>
    <xf numFmtId="0" fontId="22" fillId="24" borderId="144" xfId="0" applyNumberFormat="1" applyFont="1" applyFill="1" applyBorder="1" applyAlignment="1">
      <alignment horizontal="center"/>
    </xf>
    <xf numFmtId="0" fontId="22" fillId="24" borderId="144" xfId="0" applyNumberFormat="1" applyFont="1" applyFill="1" applyBorder="1" applyAlignment="1" quotePrefix="1">
      <alignment horizontal="center"/>
    </xf>
    <xf numFmtId="0" fontId="22" fillId="24" borderId="232" xfId="0" applyNumberFormat="1" applyFont="1" applyFill="1" applyBorder="1" applyAlignment="1" quotePrefix="1">
      <alignment horizontal="center"/>
    </xf>
    <xf numFmtId="0" fontId="22" fillId="25" borderId="233" xfId="0" applyNumberFormat="1" applyFont="1" applyFill="1" applyBorder="1" applyAlignment="1">
      <alignment horizontal="center" vertical="center"/>
    </xf>
    <xf numFmtId="0" fontId="22" fillId="0" borderId="234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24" borderId="12" xfId="0" applyNumberFormat="1" applyFont="1" applyFill="1" applyBorder="1" applyAlignment="1">
      <alignment horizontal="center" vertical="center"/>
    </xf>
    <xf numFmtId="181" fontId="22" fillId="24" borderId="12" xfId="0" applyNumberFormat="1" applyFont="1" applyFill="1" applyBorder="1" applyAlignment="1">
      <alignment horizontal="center" vertical="center"/>
    </xf>
    <xf numFmtId="3" fontId="22" fillId="24" borderId="115" xfId="0" applyNumberFormat="1" applyFont="1" applyFill="1" applyBorder="1" applyAlignment="1">
      <alignment horizontal="center" vertical="center"/>
    </xf>
    <xf numFmtId="2" fontId="22" fillId="24" borderId="12" xfId="0" applyNumberFormat="1" applyFont="1" applyFill="1" applyBorder="1" applyAlignment="1">
      <alignment horizontal="center" vertical="center"/>
    </xf>
    <xf numFmtId="3" fontId="22" fillId="24" borderId="43" xfId="0" applyNumberFormat="1" applyFont="1" applyFill="1" applyBorder="1" applyAlignment="1" applyProtection="1">
      <alignment horizontal="center" vertical="center"/>
      <protection locked="0"/>
    </xf>
    <xf numFmtId="3" fontId="22" fillId="0" borderId="43" xfId="0" applyNumberFormat="1" applyFont="1" applyBorder="1" applyAlignment="1" applyProtection="1">
      <alignment horizontal="center" vertical="center"/>
      <protection locked="0"/>
    </xf>
    <xf numFmtId="3" fontId="22" fillId="0" borderId="43" xfId="0" applyNumberFormat="1" applyFont="1" applyFill="1" applyBorder="1" applyAlignment="1" applyProtection="1">
      <alignment horizontal="center" vertical="center"/>
      <protection locked="0"/>
    </xf>
    <xf numFmtId="3" fontId="22" fillId="24" borderId="198" xfId="0" applyNumberFormat="1" applyFont="1" applyFill="1" applyBorder="1" applyAlignment="1" applyProtection="1">
      <alignment horizontal="center" vertical="center"/>
      <protection locked="0"/>
    </xf>
    <xf numFmtId="3" fontId="22" fillId="24" borderId="99" xfId="0" applyNumberFormat="1" applyFont="1" applyFill="1" applyBorder="1" applyAlignment="1">
      <alignment horizontal="center" vertical="center"/>
    </xf>
    <xf numFmtId="0" fontId="22" fillId="25" borderId="63" xfId="0" applyNumberFormat="1" applyFont="1" applyFill="1" applyBorder="1" applyAlignment="1">
      <alignment horizontal="center" vertical="center"/>
    </xf>
    <xf numFmtId="0" fontId="22" fillId="0" borderId="90" xfId="0" applyNumberFormat="1" applyFont="1" applyBorder="1" applyAlignment="1">
      <alignment horizontal="center" vertical="center"/>
    </xf>
    <xf numFmtId="178" fontId="22" fillId="24" borderId="115" xfId="0" applyNumberFormat="1" applyFont="1" applyFill="1" applyBorder="1" applyAlignment="1">
      <alignment horizontal="center" vertical="center"/>
    </xf>
    <xf numFmtId="3" fontId="22" fillId="0" borderId="235" xfId="0" applyNumberFormat="1" applyFont="1" applyBorder="1" applyAlignment="1">
      <alignment horizontal="center" vertical="center"/>
    </xf>
    <xf numFmtId="179" fontId="22" fillId="24" borderId="27" xfId="0" applyNumberFormat="1" applyFont="1" applyFill="1" applyBorder="1" applyAlignment="1">
      <alignment horizontal="center" vertical="center"/>
    </xf>
    <xf numFmtId="3" fontId="22" fillId="0" borderId="114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0" fontId="22" fillId="0" borderId="115" xfId="0" applyNumberFormat="1" applyFont="1" applyFill="1" applyBorder="1" applyAlignment="1">
      <alignment horizontal="center" vertical="center"/>
    </xf>
    <xf numFmtId="185" fontId="22" fillId="24" borderId="115" xfId="0" applyNumberFormat="1" applyFont="1" applyFill="1" applyBorder="1" applyAlignment="1">
      <alignment horizontal="center" vertical="center"/>
    </xf>
    <xf numFmtId="0" fontId="22" fillId="0" borderId="116" xfId="0" applyNumberFormat="1" applyFont="1" applyFill="1" applyBorder="1" applyAlignment="1">
      <alignment horizontal="center" vertical="center"/>
    </xf>
    <xf numFmtId="0" fontId="22" fillId="25" borderId="122" xfId="0" applyNumberFormat="1" applyFont="1" applyFill="1" applyBorder="1" applyAlignment="1">
      <alignment horizontal="center" vertical="center"/>
    </xf>
    <xf numFmtId="0" fontId="22" fillId="0" borderId="236" xfId="0" applyNumberFormat="1" applyFont="1" applyBorder="1" applyAlignment="1">
      <alignment horizontal="center" vertical="center"/>
    </xf>
    <xf numFmtId="0" fontId="22" fillId="0" borderId="118" xfId="0" applyNumberFormat="1" applyFont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24" borderId="33" xfId="0" applyNumberFormat="1" applyFont="1" applyFill="1" applyBorder="1" applyAlignment="1">
      <alignment horizontal="center" vertical="center"/>
    </xf>
    <xf numFmtId="181" fontId="22" fillId="24" borderId="237" xfId="0" applyNumberFormat="1" applyFont="1" applyFill="1" applyBorder="1" applyAlignment="1">
      <alignment horizontal="center" vertical="center"/>
    </xf>
    <xf numFmtId="3" fontId="22" fillId="24" borderId="119" xfId="0" applyNumberFormat="1" applyFont="1" applyFill="1" applyBorder="1" applyAlignment="1">
      <alignment horizontal="center" vertical="center"/>
    </xf>
    <xf numFmtId="181" fontId="22" fillId="24" borderId="33" xfId="0" applyNumberFormat="1" applyFont="1" applyFill="1" applyBorder="1" applyAlignment="1">
      <alignment horizontal="center" vertical="center"/>
    </xf>
    <xf numFmtId="2" fontId="22" fillId="24" borderId="33" xfId="0" applyNumberFormat="1" applyFont="1" applyFill="1" applyBorder="1" applyAlignment="1">
      <alignment horizontal="center" vertical="center"/>
    </xf>
    <xf numFmtId="3" fontId="22" fillId="24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/>
      <protection locked="0"/>
    </xf>
    <xf numFmtId="3" fontId="22" fillId="0" borderId="120" xfId="0" applyNumberFormat="1" applyFont="1" applyBorder="1" applyAlignment="1">
      <alignment horizontal="center" vertical="center"/>
    </xf>
    <xf numFmtId="3" fontId="22" fillId="24" borderId="120" xfId="0" applyNumberFormat="1" applyFont="1" applyFill="1" applyBorder="1" applyAlignment="1">
      <alignment horizontal="center" vertical="center"/>
    </xf>
    <xf numFmtId="3" fontId="22" fillId="24" borderId="121" xfId="0" applyNumberFormat="1" applyFont="1" applyFill="1" applyBorder="1" applyAlignment="1">
      <alignment horizontal="center" vertical="center"/>
    </xf>
    <xf numFmtId="0" fontId="22" fillId="0" borderId="123" xfId="0" applyNumberFormat="1" applyFont="1" applyBorder="1" applyAlignment="1">
      <alignment horizontal="center" vertical="center"/>
    </xf>
    <xf numFmtId="178" fontId="22" fillId="24" borderId="119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179" fontId="22" fillId="24" borderId="14" xfId="0" applyNumberFormat="1" applyFont="1" applyFill="1" applyBorder="1" applyAlignment="1">
      <alignment horizontal="center" vertical="center"/>
    </xf>
    <xf numFmtId="3" fontId="22" fillId="0" borderId="123" xfId="0" applyNumberFormat="1" applyFont="1" applyFill="1" applyBorder="1" applyAlignment="1">
      <alignment horizontal="center" vertical="center"/>
    </xf>
    <xf numFmtId="3" fontId="22" fillId="0" borderId="119" xfId="0" applyNumberFormat="1" applyFont="1" applyFill="1" applyBorder="1" applyAlignment="1">
      <alignment horizontal="center" vertical="center"/>
    </xf>
    <xf numFmtId="0" fontId="22" fillId="0" borderId="124" xfId="0" applyNumberFormat="1" applyFont="1" applyBorder="1" applyAlignment="1">
      <alignment horizontal="center" vertical="center"/>
    </xf>
    <xf numFmtId="3" fontId="22" fillId="0" borderId="60" xfId="0" applyNumberFormat="1" applyFont="1" applyBorder="1" applyAlignment="1" applyProtection="1">
      <alignment horizontal="center" vertical="center"/>
      <protection locked="0"/>
    </xf>
    <xf numFmtId="3" fontId="22" fillId="0" borderId="60" xfId="0" applyNumberFormat="1" applyFont="1" applyFill="1" applyBorder="1" applyAlignment="1" applyProtection="1">
      <alignment horizontal="center" vertical="center"/>
      <protection locked="0"/>
    </xf>
    <xf numFmtId="3" fontId="22" fillId="0" borderId="60" xfId="0" applyNumberFormat="1" applyFont="1" applyBorder="1" applyAlignment="1">
      <alignment horizontal="center" vertical="center"/>
    </xf>
    <xf numFmtId="3" fontId="22" fillId="0" borderId="126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0" fontId="22" fillId="0" borderId="38" xfId="0" applyNumberFormat="1" applyFont="1" applyFill="1" applyBorder="1" applyAlignment="1">
      <alignment horizontal="center" vertical="center"/>
    </xf>
    <xf numFmtId="0" fontId="22" fillId="0" borderId="63" xfId="0" applyNumberFormat="1" applyFont="1" applyFill="1" applyBorder="1" applyAlignment="1">
      <alignment horizontal="center" vertical="center"/>
    </xf>
    <xf numFmtId="0" fontId="22" fillId="25" borderId="133" xfId="0" applyNumberFormat="1" applyFont="1" applyFill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0" fontId="22" fillId="0" borderId="128" xfId="0" applyNumberFormat="1" applyFont="1" applyBorder="1" applyAlignment="1">
      <alignment horizontal="center" vertical="center"/>
    </xf>
    <xf numFmtId="3" fontId="22" fillId="0" borderId="129" xfId="0" applyNumberFormat="1" applyFont="1" applyBorder="1" applyAlignment="1">
      <alignment horizontal="center" vertical="center"/>
    </xf>
    <xf numFmtId="3" fontId="22" fillId="0" borderId="130" xfId="0" applyNumberFormat="1" applyFont="1" applyBorder="1" applyAlignment="1">
      <alignment horizontal="center" vertical="center"/>
    </xf>
    <xf numFmtId="3" fontId="22" fillId="24" borderId="130" xfId="0" applyNumberFormat="1" applyFont="1" applyFill="1" applyBorder="1" applyAlignment="1">
      <alignment horizontal="center" vertical="center"/>
    </xf>
    <xf numFmtId="181" fontId="22" fillId="24" borderId="130" xfId="0" applyNumberFormat="1" applyFont="1" applyFill="1" applyBorder="1" applyAlignment="1">
      <alignment horizontal="center" vertical="center"/>
    </xf>
    <xf numFmtId="3" fontId="22" fillId="24" borderId="131" xfId="0" applyNumberFormat="1" applyFont="1" applyFill="1" applyBorder="1" applyAlignment="1">
      <alignment horizontal="center" vertical="center"/>
    </xf>
    <xf numFmtId="2" fontId="22" fillId="24" borderId="130" xfId="0" applyNumberFormat="1" applyFont="1" applyFill="1" applyBorder="1" applyAlignment="1">
      <alignment horizontal="center" vertical="center"/>
    </xf>
    <xf numFmtId="3" fontId="22" fillId="24" borderId="132" xfId="0" applyNumberFormat="1" applyFont="1" applyFill="1" applyBorder="1" applyAlignment="1">
      <alignment horizontal="center" vertical="center"/>
    </xf>
    <xf numFmtId="178" fontId="22" fillId="24" borderId="131" xfId="0" applyNumberFormat="1" applyFont="1" applyFill="1" applyBorder="1" applyAlignment="1">
      <alignment horizontal="center" vertical="center"/>
    </xf>
    <xf numFmtId="3" fontId="22" fillId="0" borderId="134" xfId="0" applyNumberFormat="1" applyFont="1" applyFill="1" applyBorder="1" applyAlignment="1">
      <alignment horizontal="center" vertical="center"/>
    </xf>
    <xf numFmtId="3" fontId="22" fillId="0" borderId="131" xfId="0" applyNumberFormat="1" applyFont="1" applyFill="1" applyBorder="1" applyAlignment="1">
      <alignment horizontal="center" vertical="center"/>
    </xf>
    <xf numFmtId="0" fontId="22" fillId="0" borderId="131" xfId="0" applyNumberFormat="1" applyFont="1" applyFill="1" applyBorder="1" applyAlignment="1">
      <alignment horizontal="center" vertical="center"/>
    </xf>
    <xf numFmtId="185" fontId="22" fillId="24" borderId="131" xfId="0" applyNumberFormat="1" applyFont="1" applyFill="1" applyBorder="1" applyAlignment="1">
      <alignment horizontal="center" vertical="center"/>
    </xf>
    <xf numFmtId="0" fontId="22" fillId="0" borderId="133" xfId="0" applyNumberFormat="1" applyFont="1" applyFill="1" applyBorder="1" applyAlignment="1">
      <alignment horizontal="center" vertical="center"/>
    </xf>
    <xf numFmtId="0" fontId="22" fillId="25" borderId="100" xfId="0" applyNumberFormat="1" applyFont="1" applyFill="1" applyBorder="1" applyAlignment="1">
      <alignment horizontal="center" vertical="center"/>
    </xf>
    <xf numFmtId="0" fontId="22" fillId="0" borderId="49" xfId="0" applyNumberFormat="1" applyFont="1" applyBorder="1" applyAlignment="1">
      <alignment horizontal="center" vertical="center"/>
    </xf>
    <xf numFmtId="0" fontId="22" fillId="0" borderId="216" xfId="0" applyNumberFormat="1" applyFont="1" applyBorder="1" applyAlignment="1">
      <alignment horizontal="center" vertical="center"/>
    </xf>
    <xf numFmtId="3" fontId="22" fillId="0" borderId="101" xfId="0" applyNumberFormat="1" applyFont="1" applyBorder="1" applyAlignment="1">
      <alignment horizontal="center" vertical="center"/>
    </xf>
    <xf numFmtId="3" fontId="22" fillId="0" borderId="136" xfId="0" applyNumberFormat="1" applyFont="1" applyBorder="1" applyAlignment="1">
      <alignment horizontal="center" vertical="center"/>
    </xf>
    <xf numFmtId="3" fontId="22" fillId="24" borderId="136" xfId="0" applyNumberFormat="1" applyFont="1" applyFill="1" applyBorder="1" applyAlignment="1">
      <alignment horizontal="center" vertical="center"/>
    </xf>
    <xf numFmtId="181" fontId="22" fillId="24" borderId="136" xfId="0" applyNumberFormat="1" applyFont="1" applyFill="1" applyBorder="1" applyAlignment="1">
      <alignment horizontal="center" vertical="center"/>
    </xf>
    <xf numFmtId="3" fontId="22" fillId="24" borderId="102" xfId="0" applyNumberFormat="1" applyFont="1" applyFill="1" applyBorder="1" applyAlignment="1">
      <alignment horizontal="center" vertical="center"/>
    </xf>
    <xf numFmtId="2" fontId="22" fillId="24" borderId="136" xfId="0" applyNumberFormat="1" applyFont="1" applyFill="1" applyBorder="1" applyAlignment="1">
      <alignment horizontal="center" vertical="center"/>
    </xf>
    <xf numFmtId="3" fontId="22" fillId="24" borderId="64" xfId="0" applyNumberFormat="1" applyFont="1" applyFill="1" applyBorder="1" applyAlignment="1" applyProtection="1">
      <alignment horizontal="center" vertical="center"/>
      <protection locked="0"/>
    </xf>
    <xf numFmtId="3" fontId="22" fillId="0" borderId="64" xfId="0" applyNumberFormat="1" applyFont="1" applyBorder="1" applyAlignment="1" applyProtection="1">
      <alignment horizontal="center" vertical="center"/>
      <protection locked="0"/>
    </xf>
    <xf numFmtId="3" fontId="22" fillId="0" borderId="64" xfId="0" applyNumberFormat="1" applyFont="1" applyFill="1" applyBorder="1" applyAlignment="1" applyProtection="1">
      <alignment horizontal="center" vertical="center"/>
      <protection locked="0"/>
    </xf>
    <xf numFmtId="3" fontId="22" fillId="24" borderId="238" xfId="0" applyNumberFormat="1" applyFont="1" applyFill="1" applyBorder="1" applyAlignment="1" applyProtection="1">
      <alignment horizontal="center" vertical="center"/>
      <protection locked="0"/>
    </xf>
    <xf numFmtId="3" fontId="22" fillId="24" borderId="137" xfId="0" applyNumberFormat="1" applyFont="1" applyFill="1" applyBorder="1" applyAlignment="1">
      <alignment horizontal="center" vertical="center"/>
    </xf>
    <xf numFmtId="178" fontId="22" fillId="24" borderId="38" xfId="0" applyNumberFormat="1" applyFont="1" applyFill="1" applyBorder="1" applyAlignment="1">
      <alignment horizontal="center" vertical="center"/>
    </xf>
    <xf numFmtId="3" fontId="22" fillId="0" borderId="64" xfId="0" applyNumberFormat="1" applyFont="1" applyBorder="1" applyAlignment="1">
      <alignment horizontal="center" vertical="center"/>
    </xf>
    <xf numFmtId="179" fontId="22" fillId="24" borderId="65" xfId="0" applyNumberFormat="1" applyFont="1" applyFill="1" applyBorder="1" applyAlignment="1">
      <alignment horizontal="center" vertical="center"/>
    </xf>
    <xf numFmtId="185" fontId="22" fillId="24" borderId="38" xfId="0" applyNumberFormat="1" applyFont="1" applyFill="1" applyBorder="1" applyAlignment="1">
      <alignment horizontal="center" vertical="center"/>
    </xf>
    <xf numFmtId="0" fontId="22" fillId="0" borderId="140" xfId="0" applyNumberFormat="1" applyFont="1" applyBorder="1" applyAlignment="1">
      <alignment horizontal="center" vertical="center"/>
    </xf>
    <xf numFmtId="3" fontId="22" fillId="24" borderId="38" xfId="0" applyNumberFormat="1" applyFont="1" applyFill="1" applyBorder="1" applyAlignment="1">
      <alignment horizontal="center" vertical="center"/>
    </xf>
    <xf numFmtId="3" fontId="22" fillId="24" borderId="15" xfId="0" applyNumberFormat="1" applyFont="1" applyFill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22" fillId="24" borderId="162" xfId="0" applyNumberFormat="1" applyFont="1" applyFill="1" applyBorder="1" applyAlignment="1" applyProtection="1">
      <alignment horizontal="center" vertical="center"/>
      <protection locked="0"/>
    </xf>
    <xf numFmtId="3" fontId="22" fillId="24" borderId="57" xfId="0" applyNumberFormat="1" applyFont="1" applyFill="1" applyBorder="1" applyAlignment="1" applyProtection="1">
      <alignment horizontal="center" vertical="center"/>
      <protection locked="0"/>
    </xf>
    <xf numFmtId="0" fontId="22" fillId="25" borderId="84" xfId="0" applyNumberFormat="1" applyFont="1" applyFill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178" fontId="22" fillId="24" borderId="42" xfId="0" applyNumberFormat="1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81" fontId="22" fillId="24" borderId="19" xfId="0" applyNumberFormat="1" applyFont="1" applyFill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179" fontId="22" fillId="24" borderId="80" xfId="0" applyNumberFormat="1" applyFont="1" applyFill="1" applyBorder="1" applyAlignment="1">
      <alignment horizontal="center" vertical="center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109" xfId="0" applyNumberFormat="1" applyFont="1" applyFill="1" applyBorder="1" applyAlignment="1">
      <alignment horizontal="center" vertical="center"/>
    </xf>
    <xf numFmtId="0" fontId="22" fillId="0" borderId="109" xfId="0" applyNumberFormat="1" applyFont="1" applyFill="1" applyBorder="1" applyAlignment="1">
      <alignment horizontal="center" vertical="center"/>
    </xf>
    <xf numFmtId="185" fontId="22" fillId="24" borderId="109" xfId="0" applyNumberFormat="1" applyFont="1" applyFill="1" applyBorder="1" applyAlignment="1">
      <alignment horizontal="center" vertical="center"/>
    </xf>
    <xf numFmtId="0" fontId="22" fillId="0" borderId="141" xfId="0" applyNumberFormat="1" applyFont="1" applyFill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181" fontId="22" fillId="24" borderId="239" xfId="0" applyNumberFormat="1" applyFont="1" applyFill="1" applyBorder="1" applyAlignment="1">
      <alignment horizontal="center" vertical="center"/>
    </xf>
    <xf numFmtId="181" fontId="22" fillId="24" borderId="119" xfId="0" applyNumberFormat="1" applyFont="1" applyFill="1" applyBorder="1" applyAlignment="1">
      <alignment horizontal="center" vertical="center"/>
    </xf>
    <xf numFmtId="2" fontId="22" fillId="24" borderId="170" xfId="0" applyNumberFormat="1" applyFont="1" applyFill="1" applyBorder="1" applyAlignment="1">
      <alignment horizontal="center" vertical="center"/>
    </xf>
    <xf numFmtId="3" fontId="22" fillId="24" borderId="171" xfId="0" applyNumberFormat="1" applyFont="1" applyFill="1" applyBorder="1" applyAlignment="1" applyProtection="1">
      <alignment horizontal="center" vertical="center"/>
      <protection locked="0"/>
    </xf>
    <xf numFmtId="3" fontId="22" fillId="24" borderId="239" xfId="0" applyNumberFormat="1" applyFont="1" applyFill="1" applyBorder="1" applyAlignment="1">
      <alignment horizontal="center" vertical="center"/>
    </xf>
    <xf numFmtId="3" fontId="22" fillId="24" borderId="240" xfId="0" applyNumberFormat="1" applyFont="1" applyFill="1" applyBorder="1" applyAlignment="1">
      <alignment horizontal="center" vertical="center"/>
    </xf>
    <xf numFmtId="3" fontId="22" fillId="0" borderId="241" xfId="0" applyNumberFormat="1" applyFont="1" applyBorder="1" applyAlignment="1">
      <alignment horizontal="center" vertical="center"/>
    </xf>
    <xf numFmtId="179" fontId="22" fillId="24" borderId="242" xfId="0" applyNumberFormat="1" applyFont="1" applyFill="1" applyBorder="1" applyAlignment="1">
      <alignment horizontal="center" vertical="center"/>
    </xf>
    <xf numFmtId="3" fontId="22" fillId="25" borderId="119" xfId="0" applyNumberFormat="1" applyFont="1" applyFill="1" applyBorder="1" applyAlignment="1">
      <alignment horizontal="center" vertical="center"/>
    </xf>
    <xf numFmtId="3" fontId="22" fillId="25" borderId="123" xfId="0" applyNumberFormat="1" applyFont="1" applyFill="1" applyBorder="1" applyAlignment="1">
      <alignment horizontal="center" vertical="center"/>
    </xf>
    <xf numFmtId="3" fontId="22" fillId="24" borderId="32" xfId="0" applyNumberFormat="1" applyFont="1" applyFill="1" applyBorder="1" applyAlignment="1">
      <alignment horizontal="center" vertical="center"/>
    </xf>
    <xf numFmtId="3" fontId="22" fillId="24" borderId="60" xfId="0" applyNumberFormat="1" applyFont="1" applyFill="1" applyBorder="1" applyAlignment="1" applyProtection="1">
      <alignment horizontal="center" vertical="center"/>
      <protection locked="0"/>
    </xf>
    <xf numFmtId="3" fontId="22" fillId="24" borderId="125" xfId="0" applyNumberFormat="1" applyFont="1" applyFill="1" applyBorder="1" applyAlignment="1">
      <alignment horizontal="center" vertical="center"/>
    </xf>
    <xf numFmtId="0" fontId="22" fillId="0" borderId="39" xfId="0" applyNumberFormat="1" applyFont="1" applyBorder="1" applyAlignment="1">
      <alignment horizontal="center" vertical="center"/>
    </xf>
    <xf numFmtId="178" fontId="22" fillId="24" borderId="32" xfId="0" applyNumberFormat="1" applyFont="1" applyFill="1" applyBorder="1" applyAlignment="1">
      <alignment horizontal="center" vertical="center"/>
    </xf>
    <xf numFmtId="179" fontId="22" fillId="24" borderId="61" xfId="0" applyNumberFormat="1" applyFont="1" applyFill="1" applyBorder="1" applyAlignment="1">
      <alignment horizontal="center" vertical="center"/>
    </xf>
    <xf numFmtId="3" fontId="22" fillId="24" borderId="17" xfId="0" applyNumberFormat="1" applyFont="1" applyFill="1" applyBorder="1" applyAlignment="1" applyProtection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25" borderId="142" xfId="0" applyNumberFormat="1" applyFont="1" applyFill="1" applyBorder="1" applyAlignment="1">
      <alignment horizontal="center" vertical="center"/>
    </xf>
    <xf numFmtId="0" fontId="22" fillId="0" borderId="143" xfId="0" applyNumberFormat="1" applyFont="1" applyBorder="1" applyAlignment="1">
      <alignment horizontal="center" vertical="center"/>
    </xf>
    <xf numFmtId="178" fontId="22" fillId="24" borderId="144" xfId="0" applyNumberFormat="1" applyFont="1" applyFill="1" applyBorder="1" applyAlignment="1">
      <alignment horizontal="center" vertical="center"/>
    </xf>
    <xf numFmtId="3" fontId="22" fillId="0" borderId="139" xfId="0" applyNumberFormat="1" applyFont="1" applyBorder="1" applyAlignment="1">
      <alignment horizontal="center" vertical="center"/>
    </xf>
    <xf numFmtId="181" fontId="22" fillId="24" borderId="139" xfId="0" applyNumberFormat="1" applyFont="1" applyFill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179" fontId="22" fillId="24" borderId="18" xfId="0" applyNumberFormat="1" applyFont="1" applyFill="1" applyBorder="1" applyAlignment="1">
      <alignment horizontal="center" vertical="center"/>
    </xf>
    <xf numFmtId="3" fontId="22" fillId="0" borderId="145" xfId="0" applyNumberFormat="1" applyFont="1" applyFill="1" applyBorder="1" applyAlignment="1">
      <alignment horizontal="center" vertical="center"/>
    </xf>
    <xf numFmtId="3" fontId="22" fillId="0" borderId="144" xfId="0" applyNumberFormat="1" applyFont="1" applyFill="1" applyBorder="1" applyAlignment="1">
      <alignment horizontal="center" vertical="center"/>
    </xf>
    <xf numFmtId="0" fontId="22" fillId="0" borderId="144" xfId="0" applyNumberFormat="1" applyFont="1" applyFill="1" applyBorder="1" applyAlignment="1">
      <alignment horizontal="center" vertical="center"/>
    </xf>
    <xf numFmtId="185" fontId="22" fillId="24" borderId="144" xfId="0" applyNumberFormat="1" applyFont="1" applyFill="1" applyBorder="1" applyAlignment="1">
      <alignment horizontal="center" vertical="center"/>
    </xf>
    <xf numFmtId="0" fontId="22" fillId="0" borderId="142" xfId="0" applyNumberFormat="1" applyFont="1" applyFill="1" applyBorder="1" applyAlignment="1">
      <alignment horizontal="center" vertical="center"/>
    </xf>
    <xf numFmtId="0" fontId="22" fillId="0" borderId="58" xfId="0" applyNumberFormat="1" applyFont="1" applyBorder="1" applyAlignment="1">
      <alignment horizontal="center" vertical="center"/>
    </xf>
    <xf numFmtId="0" fontId="22" fillId="0" borderId="83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3" fontId="22" fillId="24" borderId="19" xfId="0" applyNumberFormat="1" applyFont="1" applyFill="1" applyBorder="1" applyAlignment="1">
      <alignment horizontal="center" vertical="center"/>
    </xf>
    <xf numFmtId="3" fontId="22" fillId="24" borderId="42" xfId="0" applyNumberFormat="1" applyFont="1" applyFill="1" applyBorder="1" applyAlignment="1">
      <alignment horizontal="center" vertical="center"/>
    </xf>
    <xf numFmtId="2" fontId="22" fillId="24" borderId="19" xfId="0" applyNumberFormat="1" applyFont="1" applyFill="1" applyBorder="1" applyAlignment="1">
      <alignment horizontal="center" vertical="center"/>
    </xf>
    <xf numFmtId="3" fontId="22" fillId="24" borderId="111" xfId="0" applyNumberFormat="1" applyFont="1" applyFill="1" applyBorder="1" applyAlignment="1">
      <alignment horizontal="center" vertical="center"/>
    </xf>
    <xf numFmtId="3" fontId="22" fillId="0" borderId="134" xfId="0" applyNumberFormat="1" applyFont="1" applyBorder="1" applyAlignment="1">
      <alignment horizontal="center" vertical="center"/>
    </xf>
    <xf numFmtId="3" fontId="22" fillId="0" borderId="131" xfId="0" applyNumberFormat="1" applyFont="1" applyBorder="1" applyAlignment="1">
      <alignment horizontal="center" vertical="center"/>
    </xf>
    <xf numFmtId="181" fontId="22" fillId="24" borderId="131" xfId="0" applyNumberFormat="1" applyFont="1" applyFill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179" fontId="22" fillId="24" borderId="50" xfId="0" applyNumberFormat="1" applyFont="1" applyFill="1" applyBorder="1" applyAlignment="1">
      <alignment horizontal="center" vertical="center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115" xfId="0" applyNumberFormat="1" applyFont="1" applyFill="1" applyBorder="1" applyAlignment="1">
      <alignment horizontal="center" vertical="center"/>
    </xf>
    <xf numFmtId="0" fontId="22" fillId="25" borderId="176" xfId="0" applyNumberFormat="1" applyFont="1" applyFill="1" applyBorder="1" applyAlignment="1">
      <alignment horizontal="center" vertical="center"/>
    </xf>
    <xf numFmtId="0" fontId="22" fillId="0" borderId="62" xfId="0" applyNumberFormat="1" applyFont="1" applyBorder="1" applyAlignment="1">
      <alignment horizontal="center" vertical="center"/>
    </xf>
    <xf numFmtId="0" fontId="22" fillId="0" borderId="173" xfId="0" applyNumberFormat="1" applyFont="1" applyBorder="1" applyAlignment="1">
      <alignment horizontal="center" vertical="center"/>
    </xf>
    <xf numFmtId="3" fontId="22" fillId="0" borderId="174" xfId="0" applyNumberFormat="1" applyFont="1" applyBorder="1" applyAlignment="1">
      <alignment horizontal="center" vertical="center"/>
    </xf>
    <xf numFmtId="3" fontId="22" fillId="0" borderId="175" xfId="0" applyNumberFormat="1" applyFont="1" applyBorder="1" applyAlignment="1">
      <alignment horizontal="center" vertical="center"/>
    </xf>
    <xf numFmtId="3" fontId="22" fillId="24" borderId="175" xfId="0" applyNumberFormat="1" applyFont="1" applyFill="1" applyBorder="1" applyAlignment="1">
      <alignment horizontal="center" vertical="center"/>
    </xf>
    <xf numFmtId="181" fontId="22" fillId="24" borderId="175" xfId="0" applyNumberFormat="1" applyFont="1" applyFill="1" applyBorder="1" applyAlignment="1">
      <alignment horizontal="center" vertical="center"/>
    </xf>
    <xf numFmtId="3" fontId="22" fillId="24" borderId="178" xfId="0" applyNumberFormat="1" applyFont="1" applyFill="1" applyBorder="1" applyAlignment="1">
      <alignment horizontal="center" vertical="center"/>
    </xf>
    <xf numFmtId="2" fontId="22" fillId="24" borderId="175" xfId="0" applyNumberFormat="1" applyFont="1" applyFill="1" applyBorder="1" applyAlignment="1">
      <alignment horizontal="center" vertical="center"/>
    </xf>
    <xf numFmtId="3" fontId="22" fillId="24" borderId="186" xfId="0" applyNumberFormat="1" applyFont="1" applyFill="1" applyBorder="1" applyAlignment="1">
      <alignment horizontal="center" vertical="center"/>
    </xf>
    <xf numFmtId="0" fontId="22" fillId="0" borderId="177" xfId="0" applyNumberFormat="1" applyFont="1" applyBorder="1" applyAlignment="1">
      <alignment horizontal="center" vertical="center"/>
    </xf>
    <xf numFmtId="178" fontId="22" fillId="24" borderId="178" xfId="0" applyNumberFormat="1" applyFont="1" applyFill="1" applyBorder="1" applyAlignment="1">
      <alignment horizontal="center" vertical="center"/>
    </xf>
    <xf numFmtId="3" fontId="22" fillId="0" borderId="177" xfId="0" applyNumberFormat="1" applyFont="1" applyFill="1" applyBorder="1" applyAlignment="1">
      <alignment horizontal="center" vertical="center"/>
    </xf>
    <xf numFmtId="3" fontId="22" fillId="0" borderId="178" xfId="0" applyNumberFormat="1" applyFont="1" applyFill="1" applyBorder="1" applyAlignment="1">
      <alignment horizontal="center" vertical="center"/>
    </xf>
    <xf numFmtId="0" fontId="22" fillId="0" borderId="178" xfId="0" applyNumberFormat="1" applyFont="1" applyFill="1" applyBorder="1" applyAlignment="1">
      <alignment horizontal="center" vertical="center"/>
    </xf>
    <xf numFmtId="185" fontId="22" fillId="24" borderId="17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126" xfId="0" applyFont="1" applyFill="1" applyBorder="1" applyAlignment="1">
      <alignment horizontal="center" vertical="center"/>
    </xf>
    <xf numFmtId="0" fontId="22" fillId="25" borderId="159" xfId="0" applyNumberFormat="1" applyFont="1" applyFill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24" borderId="15" xfId="0" applyNumberFormat="1" applyFont="1" applyFill="1" applyBorder="1" applyAlignment="1">
      <alignment horizontal="center" vertical="center"/>
    </xf>
    <xf numFmtId="181" fontId="22" fillId="24" borderId="15" xfId="0" applyNumberFormat="1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/>
    </xf>
    <xf numFmtId="3" fontId="22" fillId="24" borderId="16" xfId="0" applyNumberFormat="1" applyFont="1" applyFill="1" applyBorder="1" applyAlignment="1">
      <alignment horizontal="center" vertical="center"/>
    </xf>
    <xf numFmtId="0" fontId="22" fillId="25" borderId="141" xfId="0" applyNumberFormat="1" applyFont="1" applyFill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178" fontId="22" fillId="24" borderId="161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181" fontId="22" fillId="24" borderId="10" xfId="0" applyNumberFormat="1" applyFont="1" applyFill="1" applyBorder="1" applyAlignment="1">
      <alignment horizontal="center" vertical="center"/>
    </xf>
    <xf numFmtId="179" fontId="22" fillId="24" borderId="16" xfId="0" applyNumberFormat="1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85" fontId="22" fillId="24" borderId="15" xfId="0" applyNumberFormat="1" applyFont="1" applyFill="1" applyBorder="1" applyAlignment="1">
      <alignment horizontal="center" vertical="center"/>
    </xf>
    <xf numFmtId="185" fontId="22" fillId="24" borderId="162" xfId="0" applyNumberFormat="1" applyFont="1" applyFill="1" applyBorder="1" applyAlignment="1">
      <alignment horizontal="center" vertical="center"/>
    </xf>
    <xf numFmtId="185" fontId="22" fillId="24" borderId="161" xfId="0" applyNumberFormat="1" applyFont="1" applyFill="1" applyBorder="1" applyAlignment="1">
      <alignment horizontal="center" vertical="center"/>
    </xf>
    <xf numFmtId="185" fontId="22" fillId="24" borderId="243" xfId="0" applyNumberFormat="1" applyFont="1" applyFill="1" applyBorder="1" applyAlignment="1">
      <alignment horizontal="center" vertical="center"/>
    </xf>
    <xf numFmtId="0" fontId="22" fillId="0" borderId="244" xfId="0" applyNumberFormat="1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3" fontId="22" fillId="24" borderId="13" xfId="0" applyNumberFormat="1" applyFont="1" applyFill="1" applyBorder="1" applyAlignment="1">
      <alignment horizontal="center" vertical="center"/>
    </xf>
    <xf numFmtId="181" fontId="22" fillId="24" borderId="13" xfId="0" applyNumberFormat="1" applyFont="1" applyFill="1" applyBorder="1" applyAlignment="1">
      <alignment horizontal="center" vertical="center"/>
    </xf>
    <xf numFmtId="2" fontId="22" fillId="24" borderId="13" xfId="0" applyNumberFormat="1" applyFont="1" applyFill="1" applyBorder="1" applyAlignment="1">
      <alignment horizontal="center" vertical="center"/>
    </xf>
    <xf numFmtId="3" fontId="22" fillId="24" borderId="14" xfId="0" applyNumberFormat="1" applyFont="1" applyFill="1" applyBorder="1" applyAlignment="1">
      <alignment horizontal="center" vertical="center"/>
    </xf>
    <xf numFmtId="0" fontId="22" fillId="0" borderId="53" xfId="0" applyNumberFormat="1" applyFont="1" applyBorder="1" applyAlignment="1">
      <alignment horizontal="center" vertical="center"/>
    </xf>
    <xf numFmtId="3" fontId="22" fillId="0" borderId="245" xfId="0" applyNumberFormat="1" applyFont="1" applyFill="1" applyBorder="1" applyAlignment="1">
      <alignment horizontal="center" vertical="center"/>
    </xf>
    <xf numFmtId="185" fontId="22" fillId="24" borderId="99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0" fontId="22" fillId="25" borderId="246" xfId="0" applyNumberFormat="1" applyFont="1" applyFill="1" applyBorder="1" applyAlignment="1">
      <alignment horizontal="center" vertical="center"/>
    </xf>
    <xf numFmtId="0" fontId="22" fillId="0" borderId="5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3" fontId="22" fillId="24" borderId="17" xfId="0" applyNumberFormat="1" applyFont="1" applyFill="1" applyBorder="1" applyAlignment="1">
      <alignment horizontal="center" vertical="center"/>
    </xf>
    <xf numFmtId="181" fontId="22" fillId="24" borderId="17" xfId="0" applyNumberFormat="1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3" fontId="22" fillId="24" borderId="18" xfId="0" applyNumberFormat="1" applyFont="1" applyFill="1" applyBorder="1" applyAlignment="1">
      <alignment horizontal="center" vertical="center"/>
    </xf>
    <xf numFmtId="0" fontId="22" fillId="25" borderId="247" xfId="0" applyNumberFormat="1" applyFont="1" applyFill="1" applyBorder="1" applyAlignment="1">
      <alignment horizontal="center" vertical="center"/>
    </xf>
    <xf numFmtId="0" fontId="22" fillId="0" borderId="248" xfId="0" applyNumberFormat="1" applyFont="1" applyBorder="1" applyAlignment="1">
      <alignment horizontal="center" vertical="center"/>
    </xf>
    <xf numFmtId="178" fontId="22" fillId="24" borderId="249" xfId="0" applyNumberFormat="1" applyFont="1" applyFill="1" applyBorder="1" applyAlignment="1">
      <alignment horizontal="center" vertical="center"/>
    </xf>
    <xf numFmtId="3" fontId="22" fillId="0" borderId="249" xfId="0" applyNumberFormat="1" applyFont="1" applyBorder="1" applyAlignment="1">
      <alignment horizontal="center" vertical="center"/>
    </xf>
    <xf numFmtId="181" fontId="22" fillId="24" borderId="249" xfId="0" applyNumberFormat="1" applyFont="1" applyFill="1" applyBorder="1" applyAlignment="1">
      <alignment horizontal="center" vertical="center"/>
    </xf>
    <xf numFmtId="179" fontId="22" fillId="24" borderId="250" xfId="0" applyNumberFormat="1" applyFont="1" applyFill="1" applyBorder="1" applyAlignment="1">
      <alignment horizontal="center" vertical="center"/>
    </xf>
    <xf numFmtId="3" fontId="22" fillId="0" borderId="251" xfId="0" applyNumberFormat="1" applyFont="1" applyFill="1" applyBorder="1" applyAlignment="1">
      <alignment horizontal="center" vertical="center"/>
    </xf>
    <xf numFmtId="3" fontId="22" fillId="0" borderId="252" xfId="0" applyNumberFormat="1" applyFont="1" applyFill="1" applyBorder="1" applyAlignment="1">
      <alignment horizontal="center" vertical="center"/>
    </xf>
    <xf numFmtId="3" fontId="22" fillId="0" borderId="253" xfId="0" applyNumberFormat="1" applyFont="1" applyFill="1" applyBorder="1" applyAlignment="1">
      <alignment horizontal="center" vertical="center"/>
    </xf>
    <xf numFmtId="3" fontId="22" fillId="0" borderId="249" xfId="0" applyNumberFormat="1" applyFont="1" applyFill="1" applyBorder="1" applyAlignment="1">
      <alignment horizontal="center" vertical="center"/>
    </xf>
    <xf numFmtId="0" fontId="22" fillId="0" borderId="249" xfId="0" applyNumberFormat="1" applyFont="1" applyFill="1" applyBorder="1" applyAlignment="1">
      <alignment horizontal="center" vertical="center"/>
    </xf>
    <xf numFmtId="185" fontId="22" fillId="24" borderId="249" xfId="0" applyNumberFormat="1" applyFont="1" applyFill="1" applyBorder="1" applyAlignment="1">
      <alignment horizontal="center" vertical="center"/>
    </xf>
    <xf numFmtId="185" fontId="22" fillId="24" borderId="254" xfId="0" applyNumberFormat="1" applyFont="1" applyFill="1" applyBorder="1" applyAlignment="1">
      <alignment horizontal="center" vertical="center"/>
    </xf>
    <xf numFmtId="0" fontId="22" fillId="0" borderId="255" xfId="0" applyNumberFormat="1" applyFont="1" applyFill="1" applyBorder="1" applyAlignment="1">
      <alignment horizontal="center" vertical="center"/>
    </xf>
    <xf numFmtId="0" fontId="22" fillId="25" borderId="63" xfId="0" applyNumberFormat="1" applyFont="1" applyFill="1" applyBorder="1" applyAlignment="1">
      <alignment horizontal="center" vertical="center"/>
    </xf>
    <xf numFmtId="0" fontId="22" fillId="25" borderId="122" xfId="0" applyNumberFormat="1" applyFont="1" applyFill="1" applyBorder="1" applyAlignment="1">
      <alignment horizontal="center" vertical="center"/>
    </xf>
    <xf numFmtId="0" fontId="22" fillId="25" borderId="176" xfId="0" applyNumberFormat="1" applyFont="1" applyFill="1" applyBorder="1" applyAlignment="1">
      <alignment horizontal="center" vertical="center"/>
    </xf>
    <xf numFmtId="0" fontId="22" fillId="0" borderId="118" xfId="0" applyNumberFormat="1" applyFont="1" applyFill="1" applyBorder="1" applyAlignment="1">
      <alignment horizontal="center" vertical="center"/>
    </xf>
    <xf numFmtId="185" fontId="22" fillId="24" borderId="132" xfId="0" applyNumberFormat="1" applyFont="1" applyFill="1" applyBorder="1" applyAlignment="1">
      <alignment horizontal="center" vertical="center"/>
    </xf>
    <xf numFmtId="0" fontId="22" fillId="25" borderId="133" xfId="0" applyNumberFormat="1" applyFont="1" applyFill="1" applyBorder="1" applyAlignment="1">
      <alignment horizontal="center" vertical="center"/>
    </xf>
    <xf numFmtId="2" fontId="22" fillId="24" borderId="154" xfId="0" applyNumberFormat="1" applyFont="1" applyFill="1" applyBorder="1" applyAlignment="1">
      <alignment horizontal="center" vertical="center"/>
    </xf>
    <xf numFmtId="0" fontId="22" fillId="25" borderId="140" xfId="0" applyNumberFormat="1" applyFont="1" applyFill="1" applyBorder="1" applyAlignment="1">
      <alignment horizontal="center" vertical="center"/>
    </xf>
    <xf numFmtId="0" fontId="22" fillId="25" borderId="89" xfId="0" applyNumberFormat="1" applyFont="1" applyFill="1" applyBorder="1" applyAlignment="1">
      <alignment horizontal="center" vertical="center"/>
    </xf>
    <xf numFmtId="3" fontId="22" fillId="25" borderId="0" xfId="0" applyNumberFormat="1" applyFont="1" applyFill="1" applyBorder="1" applyAlignment="1">
      <alignment horizontal="center" vertical="center"/>
    </xf>
    <xf numFmtId="3" fontId="22" fillId="25" borderId="64" xfId="0" applyNumberFormat="1" applyFont="1" applyFill="1" applyBorder="1" applyAlignment="1">
      <alignment horizontal="center" vertical="center"/>
    </xf>
    <xf numFmtId="0" fontId="22" fillId="25" borderId="124" xfId="0" applyNumberFormat="1" applyFont="1" applyFill="1" applyBorder="1" applyAlignment="1">
      <alignment horizontal="center" vertical="center"/>
    </xf>
    <xf numFmtId="3" fontId="22" fillId="25" borderId="39" xfId="0" applyNumberFormat="1" applyFont="1" applyFill="1" applyBorder="1" applyAlignment="1">
      <alignment horizontal="center" vertical="center"/>
    </xf>
    <xf numFmtId="3" fontId="22" fillId="25" borderId="13" xfId="0" applyNumberFormat="1" applyFont="1" applyFill="1" applyBorder="1" applyAlignment="1">
      <alignment horizontal="center" vertical="center"/>
    </xf>
    <xf numFmtId="3" fontId="22" fillId="24" borderId="123" xfId="0" applyNumberFormat="1" applyFont="1" applyFill="1" applyBorder="1" applyAlignment="1">
      <alignment horizontal="center" vertical="center"/>
    </xf>
    <xf numFmtId="0" fontId="22" fillId="0" borderId="124" xfId="0" applyNumberFormat="1" applyFont="1" applyBorder="1" applyAlignment="1">
      <alignment horizontal="center" vertical="center"/>
    </xf>
    <xf numFmtId="0" fontId="22" fillId="0" borderId="118" xfId="0" applyNumberFormat="1" applyFont="1" applyBorder="1" applyAlignment="1">
      <alignment horizontal="center" vertical="center"/>
    </xf>
    <xf numFmtId="0" fontId="22" fillId="0" borderId="256" xfId="0" applyNumberFormat="1" applyFont="1" applyBorder="1" applyAlignment="1">
      <alignment horizontal="center" vertical="center"/>
    </xf>
    <xf numFmtId="0" fontId="22" fillId="25" borderId="142" xfId="0" applyNumberFormat="1" applyFont="1" applyFill="1" applyBorder="1" applyAlignment="1">
      <alignment horizontal="center" vertical="center"/>
    </xf>
    <xf numFmtId="0" fontId="22" fillId="0" borderId="164" xfId="0" applyNumberFormat="1" applyFont="1" applyBorder="1" applyAlignment="1">
      <alignment horizontal="center" vertical="center"/>
    </xf>
    <xf numFmtId="0" fontId="22" fillId="0" borderId="143" xfId="0" applyNumberFormat="1" applyFont="1" applyBorder="1" applyAlignment="1">
      <alignment horizontal="center" vertical="center"/>
    </xf>
    <xf numFmtId="3" fontId="22" fillId="0" borderId="158" xfId="0" applyNumberFormat="1" applyFont="1" applyBorder="1" applyAlignment="1">
      <alignment horizontal="center" vertical="center"/>
    </xf>
    <xf numFmtId="3" fontId="22" fillId="24" borderId="139" xfId="0" applyNumberFormat="1" applyFont="1" applyFill="1" applyBorder="1" applyAlignment="1">
      <alignment horizontal="center" vertical="center"/>
    </xf>
    <xf numFmtId="3" fontId="22" fillId="24" borderId="144" xfId="0" applyNumberFormat="1" applyFont="1" applyFill="1" applyBorder="1" applyAlignment="1">
      <alignment horizontal="center" vertical="center"/>
    </xf>
    <xf numFmtId="2" fontId="22" fillId="24" borderId="139" xfId="0" applyNumberFormat="1" applyFont="1" applyFill="1" applyBorder="1" applyAlignment="1">
      <alignment horizontal="center" vertical="center"/>
    </xf>
    <xf numFmtId="3" fontId="22" fillId="24" borderId="166" xfId="0" applyNumberFormat="1" applyFont="1" applyFill="1" applyBorder="1" applyAlignment="1">
      <alignment horizontal="center" vertical="center"/>
    </xf>
    <xf numFmtId="0" fontId="0" fillId="25" borderId="122" xfId="0" applyNumberFormat="1" applyFont="1" applyFill="1" applyBorder="1" applyAlignment="1">
      <alignment horizontal="center" vertical="center"/>
    </xf>
    <xf numFmtId="0" fontId="22" fillId="25" borderId="84" xfId="0" applyNumberFormat="1" applyFont="1" applyFill="1" applyBorder="1" applyAlignment="1">
      <alignment horizontal="center" vertical="center"/>
    </xf>
    <xf numFmtId="178" fontId="22" fillId="24" borderId="109" xfId="0" applyNumberFormat="1" applyFont="1" applyFill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25" borderId="146" xfId="0" applyNumberFormat="1" applyFont="1" applyFill="1" applyBorder="1" applyAlignment="1">
      <alignment horizontal="center" vertical="center"/>
    </xf>
    <xf numFmtId="0" fontId="22" fillId="0" borderId="257" xfId="0" applyNumberFormat="1" applyFont="1" applyBorder="1" applyAlignment="1">
      <alignment horizontal="center" vertical="center"/>
    </xf>
    <xf numFmtId="0" fontId="22" fillId="0" borderId="258" xfId="0" applyNumberFormat="1" applyFont="1" applyBorder="1" applyAlignment="1">
      <alignment horizontal="center" vertical="center"/>
    </xf>
    <xf numFmtId="3" fontId="22" fillId="0" borderId="148" xfId="0" applyNumberFormat="1" applyFont="1" applyFill="1" applyBorder="1" applyAlignment="1">
      <alignment horizontal="center" vertical="center"/>
    </xf>
    <xf numFmtId="3" fontId="22" fillId="0" borderId="149" xfId="0" applyNumberFormat="1" applyFont="1" applyBorder="1" applyAlignment="1">
      <alignment horizontal="center" vertical="center"/>
    </xf>
    <xf numFmtId="3" fontId="22" fillId="24" borderId="149" xfId="0" applyNumberFormat="1" applyFont="1" applyFill="1" applyBorder="1" applyAlignment="1">
      <alignment horizontal="center" vertical="center"/>
    </xf>
    <xf numFmtId="181" fontId="22" fillId="24" borderId="149" xfId="0" applyNumberFormat="1" applyFont="1" applyFill="1" applyBorder="1" applyAlignment="1">
      <alignment horizontal="center" vertical="center"/>
    </xf>
    <xf numFmtId="2" fontId="22" fillId="24" borderId="149" xfId="0" applyNumberFormat="1" applyFont="1" applyFill="1" applyBorder="1" applyAlignment="1">
      <alignment horizontal="center" vertical="center"/>
    </xf>
    <xf numFmtId="3" fontId="22" fillId="24" borderId="153" xfId="0" applyNumberFormat="1" applyFont="1" applyFill="1" applyBorder="1" applyAlignment="1">
      <alignment horizontal="center" vertical="center"/>
    </xf>
    <xf numFmtId="178" fontId="22" fillId="24" borderId="120" xfId="0" applyNumberFormat="1" applyFont="1" applyFill="1" applyBorder="1" applyAlignment="1">
      <alignment horizontal="center" vertical="center"/>
    </xf>
    <xf numFmtId="3" fontId="22" fillId="0" borderId="151" xfId="0" applyNumberFormat="1" applyFont="1" applyFill="1" applyBorder="1" applyAlignment="1">
      <alignment horizontal="center" vertical="center"/>
    </xf>
    <xf numFmtId="3" fontId="22" fillId="0" borderId="120" xfId="0" applyNumberFormat="1" applyFont="1" applyFill="1" applyBorder="1" applyAlignment="1">
      <alignment horizontal="center" vertical="center"/>
    </xf>
    <xf numFmtId="0" fontId="22" fillId="0" borderId="152" xfId="0" applyNumberFormat="1" applyFont="1" applyFill="1" applyBorder="1" applyAlignment="1">
      <alignment horizontal="center" vertical="center"/>
    </xf>
    <xf numFmtId="185" fontId="22" fillId="24" borderId="152" xfId="0" applyNumberFormat="1" applyFont="1" applyFill="1" applyBorder="1" applyAlignment="1">
      <alignment horizontal="center" vertical="center"/>
    </xf>
    <xf numFmtId="181" fontId="22" fillId="24" borderId="3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" fontId="22" fillId="24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3" fontId="22" fillId="0" borderId="38" xfId="0" applyNumberFormat="1" applyFont="1" applyFill="1" applyBorder="1" applyAlignment="1" applyProtection="1">
      <alignment horizontal="center" vertical="center"/>
      <protection locked="0"/>
    </xf>
    <xf numFmtId="3" fontId="22" fillId="24" borderId="38" xfId="0" applyNumberFormat="1" applyFont="1" applyFill="1" applyBorder="1" applyAlignment="1" applyProtection="1">
      <alignment horizontal="center" vertical="center"/>
      <protection locked="0"/>
    </xf>
    <xf numFmtId="3" fontId="22" fillId="0" borderId="126" xfId="0" applyNumberFormat="1" applyFont="1" applyBorder="1" applyAlignment="1">
      <alignment horizontal="center" vertical="center"/>
    </xf>
    <xf numFmtId="3" fontId="22" fillId="0" borderId="259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horizontal="center" vertical="center"/>
    </xf>
    <xf numFmtId="0" fontId="22" fillId="0" borderId="68" xfId="0" applyNumberFormat="1" applyFont="1" applyBorder="1" applyAlignment="1">
      <alignment horizontal="center" vertical="center"/>
    </xf>
    <xf numFmtId="0" fontId="22" fillId="25" borderId="76" xfId="0" applyNumberFormat="1" applyFont="1" applyFill="1" applyBorder="1" applyAlignment="1">
      <alignment horizontal="center" vertical="center"/>
    </xf>
    <xf numFmtId="0" fontId="22" fillId="0" borderId="70" xfId="0" applyNumberFormat="1" applyFont="1" applyBorder="1" applyAlignment="1">
      <alignment horizontal="center" vertical="center"/>
    </xf>
    <xf numFmtId="0" fontId="22" fillId="0" borderId="205" xfId="0" applyNumberFormat="1" applyFont="1" applyBorder="1" applyAlignment="1">
      <alignment horizontal="center" vertical="center"/>
    </xf>
    <xf numFmtId="3" fontId="22" fillId="0" borderId="206" xfId="0" applyNumberFormat="1" applyFont="1" applyBorder="1" applyAlignment="1">
      <alignment horizontal="center" vertical="center"/>
    </xf>
    <xf numFmtId="3" fontId="22" fillId="0" borderId="208" xfId="0" applyNumberFormat="1" applyFont="1" applyBorder="1" applyAlignment="1">
      <alignment horizontal="center" vertical="center"/>
    </xf>
    <xf numFmtId="3" fontId="22" fillId="24" borderId="208" xfId="0" applyNumberFormat="1" applyFont="1" applyFill="1" applyBorder="1" applyAlignment="1">
      <alignment horizontal="center" vertical="center"/>
    </xf>
    <xf numFmtId="181" fontId="22" fillId="24" borderId="208" xfId="0" applyNumberFormat="1" applyFont="1" applyFill="1" applyBorder="1" applyAlignment="1">
      <alignment horizontal="center" vertical="center"/>
    </xf>
    <xf numFmtId="3" fontId="22" fillId="24" borderId="207" xfId="0" applyNumberFormat="1" applyFont="1" applyFill="1" applyBorder="1" applyAlignment="1">
      <alignment horizontal="center" vertical="center"/>
    </xf>
    <xf numFmtId="2" fontId="22" fillId="24" borderId="208" xfId="0" applyNumberFormat="1" applyFont="1" applyFill="1" applyBorder="1" applyAlignment="1">
      <alignment horizontal="center" vertical="center"/>
    </xf>
    <xf numFmtId="3" fontId="22" fillId="24" borderId="208" xfId="0" applyNumberFormat="1" applyFont="1" applyFill="1" applyBorder="1" applyAlignment="1" applyProtection="1">
      <alignment horizontal="center" vertical="center"/>
      <protection locked="0"/>
    </xf>
    <xf numFmtId="3" fontId="22" fillId="0" borderId="208" xfId="0" applyNumberFormat="1" applyFont="1" applyBorder="1" applyAlignment="1" applyProtection="1">
      <alignment horizontal="center" vertical="center"/>
      <protection locked="0"/>
    </xf>
    <xf numFmtId="3" fontId="22" fillId="0" borderId="208" xfId="0" applyNumberFormat="1" applyFont="1" applyFill="1" applyBorder="1" applyAlignment="1" applyProtection="1">
      <alignment horizontal="center" vertical="center"/>
      <protection locked="0"/>
    </xf>
    <xf numFmtId="3" fontId="22" fillId="24" borderId="209" xfId="0" applyNumberFormat="1" applyFont="1" applyFill="1" applyBorder="1" applyAlignment="1">
      <alignment horizontal="center" vertical="center"/>
    </xf>
    <xf numFmtId="0" fontId="22" fillId="0" borderId="206" xfId="0" applyNumberFormat="1" applyFont="1" applyBorder="1" applyAlignment="1">
      <alignment horizontal="center" vertical="center"/>
    </xf>
    <xf numFmtId="178" fontId="22" fillId="24" borderId="208" xfId="0" applyNumberFormat="1" applyFont="1" applyFill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179" fontId="22" fillId="24" borderId="211" xfId="0" applyNumberFormat="1" applyFont="1" applyFill="1" applyBorder="1" applyAlignment="1">
      <alignment horizontal="center" vertical="center"/>
    </xf>
    <xf numFmtId="3" fontId="22" fillId="0" borderId="207" xfId="0" applyNumberFormat="1" applyFont="1" applyBorder="1" applyAlignment="1">
      <alignment horizontal="center" vertical="center"/>
    </xf>
    <xf numFmtId="0" fontId="22" fillId="0" borderId="207" xfId="0" applyNumberFormat="1" applyFont="1" applyBorder="1" applyAlignment="1">
      <alignment horizontal="center" vertical="center"/>
    </xf>
    <xf numFmtId="185" fontId="22" fillId="24" borderId="207" xfId="0" applyNumberFormat="1" applyFont="1" applyFill="1" applyBorder="1" applyAlignment="1">
      <alignment horizontal="center" vertical="center"/>
    </xf>
    <xf numFmtId="185" fontId="22" fillId="24" borderId="208" xfId="0" applyNumberFormat="1" applyFont="1" applyFill="1" applyBorder="1" applyAlignment="1">
      <alignment horizontal="center" vertical="center"/>
    </xf>
    <xf numFmtId="0" fontId="22" fillId="0" borderId="76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40" xfId="0" applyNumberFormat="1" applyFont="1" applyBorder="1" applyAlignment="1">
      <alignment horizontal="center" vertical="center"/>
    </xf>
    <xf numFmtId="0" fontId="22" fillId="0" borderId="89" xfId="0" applyNumberFormat="1" applyFont="1" applyBorder="1" applyAlignment="1">
      <alignment horizontal="center" vertical="center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5" borderId="260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78" fontId="22" fillId="24" borderId="12" xfId="0" applyNumberFormat="1" applyFont="1" applyFill="1" applyBorder="1" applyAlignment="1">
      <alignment horizontal="center" vertical="center"/>
    </xf>
    <xf numFmtId="3" fontId="22" fillId="0" borderId="71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185" fontId="22" fillId="24" borderId="12" xfId="0" applyNumberFormat="1" applyFont="1" applyFill="1" applyBorder="1" applyAlignment="1">
      <alignment horizontal="center" vertical="center"/>
    </xf>
    <xf numFmtId="0" fontId="0" fillId="0" borderId="261" xfId="0" applyNumberFormat="1" applyFont="1" applyBorder="1" applyAlignment="1">
      <alignment horizontal="center" vertical="center"/>
    </xf>
    <xf numFmtId="0" fontId="0" fillId="0" borderId="262" xfId="0" applyNumberFormat="1" applyFont="1" applyBorder="1" applyAlignment="1">
      <alignment horizontal="center" vertical="center"/>
    </xf>
    <xf numFmtId="3" fontId="22" fillId="0" borderId="263" xfId="0" applyNumberFormat="1" applyFont="1" applyBorder="1" applyAlignment="1">
      <alignment horizontal="center" vertical="center"/>
    </xf>
    <xf numFmtId="3" fontId="22" fillId="0" borderId="264" xfId="0" applyNumberFormat="1" applyFont="1" applyBorder="1" applyAlignment="1">
      <alignment horizontal="center" vertical="center"/>
    </xf>
    <xf numFmtId="181" fontId="22" fillId="24" borderId="264" xfId="0" applyNumberFormat="1" applyFont="1" applyFill="1" applyBorder="1" applyAlignment="1">
      <alignment horizontal="center" vertical="center"/>
    </xf>
    <xf numFmtId="3" fontId="22" fillId="24" borderId="217" xfId="0" applyNumberFormat="1" applyFont="1" applyFill="1" applyBorder="1" applyAlignment="1">
      <alignment horizontal="center" vertical="center"/>
    </xf>
    <xf numFmtId="3" fontId="22" fillId="0" borderId="217" xfId="0" applyNumberFormat="1" applyFont="1" applyBorder="1" applyAlignment="1">
      <alignment horizontal="center" vertical="center"/>
    </xf>
    <xf numFmtId="2" fontId="22" fillId="24" borderId="217" xfId="0" applyNumberFormat="1" applyFont="1" applyFill="1" applyBorder="1" applyAlignment="1">
      <alignment horizontal="center" vertical="center"/>
    </xf>
    <xf numFmtId="3" fontId="22" fillId="24" borderId="264" xfId="0" applyNumberFormat="1" applyFont="1" applyFill="1" applyBorder="1" applyAlignment="1" applyProtection="1">
      <alignment horizontal="center" vertical="center"/>
      <protection locked="0"/>
    </xf>
    <xf numFmtId="3" fontId="22" fillId="0" borderId="264" xfId="0" applyNumberFormat="1" applyFont="1" applyBorder="1" applyAlignment="1" applyProtection="1">
      <alignment horizontal="center" vertical="center"/>
      <protection locked="0"/>
    </xf>
    <xf numFmtId="3" fontId="22" fillId="24" borderId="218" xfId="0" applyNumberFormat="1" applyFont="1" applyFill="1" applyBorder="1" applyAlignment="1" applyProtection="1">
      <alignment horizontal="center" vertical="center"/>
      <protection locked="0"/>
    </xf>
    <xf numFmtId="0" fontId="22" fillId="0" borderId="265" xfId="0" applyNumberFormat="1" applyFont="1" applyBorder="1" applyAlignment="1">
      <alignment horizontal="center" vertical="center"/>
    </xf>
    <xf numFmtId="178" fontId="22" fillId="24" borderId="264" xfId="0" applyNumberFormat="1" applyFont="1" applyFill="1" applyBorder="1" applyAlignment="1">
      <alignment horizontal="center" vertical="center"/>
    </xf>
    <xf numFmtId="3" fontId="22" fillId="0" borderId="220" xfId="0" applyNumberFormat="1" applyFont="1" applyBorder="1" applyAlignment="1">
      <alignment horizontal="center" vertical="center"/>
    </xf>
    <xf numFmtId="179" fontId="22" fillId="24" borderId="266" xfId="0" applyNumberFormat="1" applyFont="1" applyFill="1" applyBorder="1" applyAlignment="1">
      <alignment horizontal="center" vertical="center"/>
    </xf>
    <xf numFmtId="185" fontId="22" fillId="24" borderId="217" xfId="0" applyNumberFormat="1" applyFont="1" applyFill="1" applyBorder="1" applyAlignment="1">
      <alignment horizontal="center" vertical="center"/>
    </xf>
    <xf numFmtId="185" fontId="22" fillId="24" borderId="264" xfId="0" applyNumberFormat="1" applyFont="1" applyFill="1" applyBorder="1" applyAlignment="1">
      <alignment horizontal="center" vertical="center"/>
    </xf>
    <xf numFmtId="182" fontId="22" fillId="0" borderId="221" xfId="0" applyNumberFormat="1" applyFont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48" fillId="0" borderId="0" xfId="0" applyFont="1" applyAlignment="1">
      <alignment vertical="center"/>
    </xf>
    <xf numFmtId="0" fontId="35" fillId="25" borderId="0" xfId="61" applyNumberFormat="1" applyFont="1" applyFill="1">
      <alignment/>
      <protection/>
    </xf>
    <xf numFmtId="0" fontId="35" fillId="0" borderId="0" xfId="61" applyNumberFormat="1" applyFont="1">
      <alignment/>
      <protection/>
    </xf>
    <xf numFmtId="0" fontId="35" fillId="0" borderId="0" xfId="61" applyFont="1">
      <alignment/>
      <protection/>
    </xf>
    <xf numFmtId="57" fontId="35" fillId="0" borderId="0" xfId="61" applyNumberFormat="1" applyFont="1" applyAlignment="1">
      <alignment/>
      <protection/>
    </xf>
    <xf numFmtId="0" fontId="35" fillId="0" borderId="0" xfId="61" applyFont="1" applyAlignment="1">
      <alignment/>
      <protection/>
    </xf>
    <xf numFmtId="0" fontId="24" fillId="25" borderId="0" xfId="61" applyNumberFormat="1" applyFont="1" applyFill="1" applyAlignment="1">
      <alignment/>
      <protection/>
    </xf>
    <xf numFmtId="0" fontId="22" fillId="0" borderId="0" xfId="61" applyNumberFormat="1" applyFont="1" applyBorder="1" applyAlignment="1">
      <alignment/>
      <protection/>
    </xf>
    <xf numFmtId="0" fontId="22" fillId="0" borderId="31" xfId="0" applyNumberFormat="1" applyFont="1" applyBorder="1" applyAlignment="1">
      <alignment/>
    </xf>
    <xf numFmtId="0" fontId="22" fillId="0" borderId="19" xfId="0" applyNumberFormat="1" applyFont="1" applyBorder="1" applyAlignment="1">
      <alignment/>
    </xf>
    <xf numFmtId="0" fontId="22" fillId="24" borderId="1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22" fillId="0" borderId="41" xfId="0" applyNumberFormat="1" applyFont="1" applyFill="1" applyBorder="1" applyAlignment="1">
      <alignment/>
    </xf>
    <xf numFmtId="0" fontId="22" fillId="0" borderId="35" xfId="0" applyNumberFormat="1" applyFont="1" applyFill="1" applyBorder="1" applyAlignment="1">
      <alignment/>
    </xf>
    <xf numFmtId="0" fontId="22" fillId="24" borderId="113" xfId="0" applyNumberFormat="1" applyFont="1" applyFill="1" applyBorder="1" applyAlignment="1">
      <alignment/>
    </xf>
    <xf numFmtId="0" fontId="22" fillId="0" borderId="32" xfId="0" applyNumberFormat="1" applyFont="1" applyBorder="1" applyAlignment="1">
      <alignment/>
    </xf>
    <xf numFmtId="0" fontId="22" fillId="24" borderId="38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 horizontal="center"/>
    </xf>
    <xf numFmtId="0" fontId="22" fillId="24" borderId="99" xfId="0" applyNumberFormat="1" applyFont="1" applyFill="1" applyBorder="1" applyAlignment="1">
      <alignment horizontal="center"/>
    </xf>
    <xf numFmtId="0" fontId="0" fillId="25" borderId="63" xfId="0" applyNumberFormat="1" applyFont="1" applyFill="1" applyBorder="1" applyAlignment="1">
      <alignment/>
    </xf>
    <xf numFmtId="0" fontId="0" fillId="24" borderId="26" xfId="0" applyNumberFormat="1" applyFont="1" applyFill="1" applyBorder="1" applyAlignment="1">
      <alignment/>
    </xf>
    <xf numFmtId="0" fontId="22" fillId="24" borderId="125" xfId="0" applyNumberFormat="1" applyFont="1" applyFill="1" applyBorder="1" applyAlignment="1" quotePrefix="1">
      <alignment horizontal="center"/>
    </xf>
    <xf numFmtId="0" fontId="22" fillId="25" borderId="141" xfId="0" applyNumberFormat="1" applyFont="1" applyFill="1" applyBorder="1" applyAlignment="1">
      <alignment horizontal="center"/>
    </xf>
    <xf numFmtId="184" fontId="22" fillId="0" borderId="267" xfId="0" applyNumberFormat="1" applyFont="1" applyBorder="1" applyAlignment="1">
      <alignment horizontal="right"/>
    </xf>
    <xf numFmtId="184" fontId="22" fillId="0" borderId="15" xfId="0" applyNumberFormat="1" applyFont="1" applyBorder="1" applyAlignment="1">
      <alignment horizontal="right"/>
    </xf>
    <xf numFmtId="181" fontId="22" fillId="24" borderId="15" xfId="0" applyNumberFormat="1" applyFont="1" applyFill="1" applyBorder="1" applyAlignment="1">
      <alignment/>
    </xf>
    <xf numFmtId="2" fontId="22" fillId="24" borderId="15" xfId="0" applyNumberFormat="1" applyFont="1" applyFill="1" applyBorder="1" applyAlignment="1">
      <alignment/>
    </xf>
    <xf numFmtId="181" fontId="22" fillId="24" borderId="16" xfId="0" applyNumberFormat="1" applyFont="1" applyFill="1" applyBorder="1" applyAlignment="1">
      <alignment/>
    </xf>
    <xf numFmtId="0" fontId="22" fillId="25" borderId="84" xfId="0" applyNumberFormat="1" applyFont="1" applyFill="1" applyBorder="1" applyAlignment="1">
      <alignment horizontal="center"/>
    </xf>
    <xf numFmtId="0" fontId="0" fillId="0" borderId="26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22" fillId="24" borderId="46" xfId="0" applyNumberFormat="1" applyFont="1" applyFill="1" applyBorder="1" applyAlignment="1">
      <alignment/>
    </xf>
    <xf numFmtId="0" fontId="0" fillId="0" borderId="54" xfId="0" applyFont="1" applyBorder="1" applyAlignment="1">
      <alignment vertical="center"/>
    </xf>
    <xf numFmtId="3" fontId="22" fillId="0" borderId="15" xfId="0" applyNumberFormat="1" applyFont="1" applyFill="1" applyBorder="1" applyAlignment="1">
      <alignment/>
    </xf>
    <xf numFmtId="185" fontId="22" fillId="24" borderId="16" xfId="0" applyNumberFormat="1" applyFont="1" applyFill="1" applyBorder="1" applyAlignment="1">
      <alignment/>
    </xf>
    <xf numFmtId="0" fontId="22" fillId="25" borderId="133" xfId="0" applyNumberFormat="1" applyFont="1" applyFill="1" applyBorder="1" applyAlignment="1">
      <alignment horizontal="center"/>
    </xf>
    <xf numFmtId="184" fontId="22" fillId="0" borderId="180" xfId="0" applyNumberFormat="1" applyFont="1" applyBorder="1" applyAlignment="1">
      <alignment horizontal="right"/>
    </xf>
    <xf numFmtId="184" fontId="22" fillId="0" borderId="13" xfId="0" applyNumberFormat="1" applyFont="1" applyBorder="1" applyAlignment="1">
      <alignment horizontal="right"/>
    </xf>
    <xf numFmtId="181" fontId="22" fillId="24" borderId="13" xfId="0" applyNumberFormat="1" applyFont="1" applyFill="1" applyBorder="1" applyAlignment="1">
      <alignment/>
    </xf>
    <xf numFmtId="2" fontId="22" fillId="24" borderId="13" xfId="0" applyNumberFormat="1" applyFont="1" applyFill="1" applyBorder="1" applyAlignment="1">
      <alignment/>
    </xf>
    <xf numFmtId="181" fontId="22" fillId="24" borderId="14" xfId="0" applyNumberFormat="1" applyFont="1" applyFill="1" applyBorder="1" applyAlignment="1">
      <alignment/>
    </xf>
    <xf numFmtId="0" fontId="22" fillId="25" borderId="122" xfId="0" applyNumberFormat="1" applyFont="1" applyFill="1" applyBorder="1" applyAlignment="1">
      <alignment horizontal="center"/>
    </xf>
    <xf numFmtId="0" fontId="0" fillId="0" borderId="18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22" fillId="24" borderId="44" xfId="0" applyNumberFormat="1" applyFont="1" applyFill="1" applyBorder="1" applyAlignment="1">
      <alignment/>
    </xf>
    <xf numFmtId="0" fontId="0" fillId="0" borderId="55" xfId="0" applyFont="1" applyBorder="1" applyAlignment="1">
      <alignment vertical="center"/>
    </xf>
    <xf numFmtId="0" fontId="22" fillId="0" borderId="13" xfId="0" applyNumberFormat="1" applyFont="1" applyFill="1" applyBorder="1" applyAlignment="1">
      <alignment/>
    </xf>
    <xf numFmtId="185" fontId="22" fillId="24" borderId="14" xfId="0" applyNumberFormat="1" applyFont="1" applyFill="1" applyBorder="1" applyAlignment="1">
      <alignment/>
    </xf>
    <xf numFmtId="184" fontId="22" fillId="0" borderId="180" xfId="0" applyNumberFormat="1" applyFont="1" applyFill="1" applyBorder="1" applyAlignment="1">
      <alignment horizontal="right"/>
    </xf>
    <xf numFmtId="0" fontId="22" fillId="25" borderId="176" xfId="0" applyNumberFormat="1" applyFont="1" applyFill="1" applyBorder="1" applyAlignment="1">
      <alignment horizontal="center"/>
    </xf>
    <xf numFmtId="184" fontId="22" fillId="0" borderId="268" xfId="0" applyNumberFormat="1" applyFont="1" applyFill="1" applyBorder="1" applyAlignment="1">
      <alignment horizontal="right"/>
    </xf>
    <xf numFmtId="184" fontId="22" fillId="0" borderId="60" xfId="0" applyNumberFormat="1" applyFont="1" applyBorder="1" applyAlignment="1">
      <alignment horizontal="right"/>
    </xf>
    <xf numFmtId="181" fontId="22" fillId="24" borderId="60" xfId="0" applyNumberFormat="1" applyFont="1" applyFill="1" applyBorder="1" applyAlignment="1">
      <alignment/>
    </xf>
    <xf numFmtId="2" fontId="22" fillId="24" borderId="60" xfId="0" applyNumberFormat="1" applyFont="1" applyFill="1" applyBorder="1" applyAlignment="1">
      <alignment/>
    </xf>
    <xf numFmtId="181" fontId="22" fillId="24" borderId="61" xfId="0" applyNumberFormat="1" applyFont="1" applyFill="1" applyBorder="1" applyAlignment="1">
      <alignment/>
    </xf>
    <xf numFmtId="0" fontId="0" fillId="0" borderId="268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9" fontId="22" fillId="24" borderId="34" xfId="0" applyNumberFormat="1" applyFont="1" applyFill="1" applyBorder="1" applyAlignment="1">
      <alignment/>
    </xf>
    <xf numFmtId="0" fontId="0" fillId="0" borderId="59" xfId="0" applyFont="1" applyBorder="1" applyAlignment="1">
      <alignment vertical="center"/>
    </xf>
    <xf numFmtId="0" fontId="22" fillId="0" borderId="60" xfId="0" applyNumberFormat="1" applyFont="1" applyFill="1" applyBorder="1" applyAlignment="1">
      <alignment/>
    </xf>
    <xf numFmtId="185" fontId="22" fillId="24" borderId="61" xfId="0" applyNumberFormat="1" applyFont="1" applyFill="1" applyBorder="1" applyAlignment="1">
      <alignment/>
    </xf>
    <xf numFmtId="0" fontId="22" fillId="25" borderId="269" xfId="0" applyNumberFormat="1" applyFont="1" applyFill="1" applyBorder="1" applyAlignment="1">
      <alignment horizontal="center"/>
    </xf>
    <xf numFmtId="184" fontId="22" fillId="0" borderId="270" xfId="0" applyNumberFormat="1" applyFont="1" applyBorder="1" applyAlignment="1">
      <alignment horizontal="right"/>
    </xf>
    <xf numFmtId="184" fontId="22" fillId="0" borderId="17" xfId="0" applyNumberFormat="1" applyFont="1" applyBorder="1" applyAlignment="1">
      <alignment horizontal="right"/>
    </xf>
    <xf numFmtId="181" fontId="22" fillId="24" borderId="17" xfId="0" applyNumberFormat="1" applyFont="1" applyFill="1" applyBorder="1" applyAlignment="1">
      <alignment/>
    </xf>
    <xf numFmtId="2" fontId="22" fillId="24" borderId="17" xfId="0" applyNumberFormat="1" applyFont="1" applyFill="1" applyBorder="1" applyAlignment="1">
      <alignment/>
    </xf>
    <xf numFmtId="181" fontId="22" fillId="24" borderId="18" xfId="0" applyNumberFormat="1" applyFont="1" applyFill="1" applyBorder="1" applyAlignment="1">
      <alignment/>
    </xf>
    <xf numFmtId="0" fontId="0" fillId="0" borderId="27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9" fontId="22" fillId="24" borderId="45" xfId="0" applyNumberFormat="1" applyFont="1" applyFill="1" applyBorder="1" applyAlignment="1">
      <alignment/>
    </xf>
    <xf numFmtId="0" fontId="0" fillId="0" borderId="56" xfId="0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3" fontId="22" fillId="0" borderId="17" xfId="0" applyNumberFormat="1" applyFont="1" applyFill="1" applyBorder="1" applyAlignment="1">
      <alignment/>
    </xf>
    <xf numFmtId="185" fontId="22" fillId="24" borderId="18" xfId="0" applyNumberFormat="1" applyFont="1" applyFill="1" applyBorder="1" applyAlignment="1">
      <alignment/>
    </xf>
    <xf numFmtId="3" fontId="22" fillId="0" borderId="18" xfId="0" applyNumberFormat="1" applyFont="1" applyBorder="1" applyAlignment="1">
      <alignment vertical="center"/>
    </xf>
    <xf numFmtId="0" fontId="22" fillId="0" borderId="15" xfId="0" applyNumberFormat="1" applyFont="1" applyFill="1" applyBorder="1" applyAlignment="1">
      <alignment/>
    </xf>
    <xf numFmtId="0" fontId="22" fillId="25" borderId="142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/>
    </xf>
    <xf numFmtId="184" fontId="22" fillId="0" borderId="267" xfId="0" applyNumberFormat="1" applyFont="1" applyFill="1" applyBorder="1" applyAlignment="1">
      <alignment horizontal="right"/>
    </xf>
    <xf numFmtId="0" fontId="0" fillId="0" borderId="82" xfId="0" applyFont="1" applyBorder="1" applyAlignment="1">
      <alignment vertical="center"/>
    </xf>
    <xf numFmtId="178" fontId="22" fillId="24" borderId="57" xfId="0" applyNumberFormat="1" applyFont="1" applyFill="1" applyBorder="1" applyAlignment="1">
      <alignment/>
    </xf>
    <xf numFmtId="0" fontId="0" fillId="0" borderId="57" xfId="0" applyFont="1" applyBorder="1" applyAlignment="1">
      <alignment vertical="center"/>
    </xf>
    <xf numFmtId="181" fontId="22" fillId="24" borderId="57" xfId="0" applyNumberFormat="1" applyFont="1" applyFill="1" applyBorder="1" applyAlignment="1">
      <alignment/>
    </xf>
    <xf numFmtId="179" fontId="22" fillId="24" borderId="79" xfId="0" applyNumberFormat="1" applyFont="1" applyFill="1" applyBorder="1" applyAlignment="1">
      <alignment/>
    </xf>
    <xf numFmtId="0" fontId="0" fillId="0" borderId="58" xfId="0" applyFont="1" applyBorder="1" applyAlignment="1">
      <alignment vertical="center"/>
    </xf>
    <xf numFmtId="0" fontId="22" fillId="0" borderId="57" xfId="0" applyNumberFormat="1" applyFont="1" applyFill="1" applyBorder="1" applyAlignment="1">
      <alignment/>
    </xf>
    <xf numFmtId="185" fontId="22" fillId="24" borderId="57" xfId="0" applyNumberFormat="1" applyFont="1" applyFill="1" applyBorder="1" applyAlignment="1">
      <alignment/>
    </xf>
    <xf numFmtId="185" fontId="22" fillId="24" borderId="80" xfId="0" applyNumberFormat="1" applyFont="1" applyFill="1" applyBorder="1" applyAlignment="1">
      <alignment/>
    </xf>
    <xf numFmtId="184" fontId="22" fillId="0" borderId="13" xfId="0" applyNumberFormat="1" applyFont="1" applyFill="1" applyBorder="1" applyAlignment="1">
      <alignment horizontal="right"/>
    </xf>
    <xf numFmtId="0" fontId="22" fillId="25" borderId="100" xfId="0" applyNumberFormat="1" applyFont="1" applyFill="1" applyBorder="1" applyAlignment="1">
      <alignment horizontal="center"/>
    </xf>
    <xf numFmtId="0" fontId="0" fillId="0" borderId="27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1" fontId="22" fillId="24" borderId="29" xfId="0" applyNumberFormat="1" applyFont="1" applyFill="1" applyBorder="1" applyAlignment="1">
      <alignment/>
    </xf>
    <xf numFmtId="179" fontId="22" fillId="24" borderId="47" xfId="0" applyNumberFormat="1" applyFont="1" applyFill="1" applyBorder="1" applyAlignment="1">
      <alignment/>
    </xf>
    <xf numFmtId="0" fontId="0" fillId="0" borderId="49" xfId="0" applyFont="1" applyBorder="1" applyAlignment="1">
      <alignment vertical="center"/>
    </xf>
    <xf numFmtId="0" fontId="22" fillId="0" borderId="29" xfId="0" applyFont="1" applyFill="1" applyBorder="1" applyAlignment="1">
      <alignment/>
    </xf>
    <xf numFmtId="185" fontId="22" fillId="24" borderId="30" xfId="0" applyNumberFormat="1" applyFont="1" applyFill="1" applyBorder="1" applyAlignment="1">
      <alignment/>
    </xf>
    <xf numFmtId="184" fontId="22" fillId="0" borderId="268" xfId="0" applyNumberFormat="1" applyFont="1" applyBorder="1" applyAlignment="1">
      <alignment horizontal="right"/>
    </xf>
    <xf numFmtId="0" fontId="22" fillId="0" borderId="15" xfId="0" applyFont="1" applyFill="1" applyBorder="1" applyAlignment="1">
      <alignment/>
    </xf>
    <xf numFmtId="0" fontId="0" fillId="0" borderId="272" xfId="0" applyFont="1" applyBorder="1" applyAlignment="1">
      <alignment vertical="center"/>
    </xf>
    <xf numFmtId="178" fontId="22" fillId="24" borderId="43" xfId="0" applyNumberFormat="1" applyFont="1" applyFill="1" applyBorder="1" applyAlignment="1">
      <alignment/>
    </xf>
    <xf numFmtId="0" fontId="0" fillId="0" borderId="43" xfId="0" applyFont="1" applyBorder="1" applyAlignment="1">
      <alignment vertical="center"/>
    </xf>
    <xf numFmtId="181" fontId="22" fillId="24" borderId="43" xfId="0" applyNumberFormat="1" applyFont="1" applyFill="1" applyBorder="1" applyAlignment="1">
      <alignment/>
    </xf>
    <xf numFmtId="179" fontId="22" fillId="24" borderId="273" xfId="0" applyNumberFormat="1" applyFont="1" applyFill="1" applyBorder="1" applyAlignment="1">
      <alignment/>
    </xf>
    <xf numFmtId="0" fontId="0" fillId="0" borderId="274" xfId="0" applyFont="1" applyBorder="1" applyAlignment="1">
      <alignment vertical="center"/>
    </xf>
    <xf numFmtId="0" fontId="22" fillId="0" borderId="43" xfId="0" applyNumberFormat="1" applyFont="1" applyFill="1" applyBorder="1" applyAlignment="1">
      <alignment/>
    </xf>
    <xf numFmtId="185" fontId="22" fillId="24" borderId="50" xfId="0" applyNumberFormat="1" applyFont="1" applyFill="1" applyBorder="1" applyAlignment="1">
      <alignment/>
    </xf>
    <xf numFmtId="0" fontId="22" fillId="0" borderId="133" xfId="0" applyFont="1" applyBorder="1" applyAlignment="1">
      <alignment vertical="center"/>
    </xf>
    <xf numFmtId="0" fontId="22" fillId="25" borderId="269" xfId="0" applyNumberFormat="1" applyFont="1" applyFill="1" applyBorder="1" applyAlignment="1">
      <alignment horizontal="center"/>
    </xf>
    <xf numFmtId="0" fontId="22" fillId="25" borderId="142" xfId="0" applyNumberFormat="1" applyFont="1" applyFill="1" applyBorder="1" applyAlignment="1">
      <alignment horizontal="center"/>
    </xf>
    <xf numFmtId="0" fontId="22" fillId="25" borderId="141" xfId="0" applyNumberFormat="1" applyFont="1" applyFill="1" applyBorder="1" applyAlignment="1">
      <alignment horizontal="center"/>
    </xf>
    <xf numFmtId="0" fontId="22" fillId="25" borderId="84" xfId="0" applyNumberFormat="1" applyFont="1" applyFill="1" applyBorder="1" applyAlignment="1">
      <alignment horizontal="center"/>
    </xf>
    <xf numFmtId="0" fontId="22" fillId="25" borderId="133" xfId="0" applyNumberFormat="1" applyFont="1" applyFill="1" applyBorder="1" applyAlignment="1">
      <alignment horizontal="center"/>
    </xf>
    <xf numFmtId="0" fontId="22" fillId="25" borderId="122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0" fontId="22" fillId="25" borderId="63" xfId="0" applyNumberFormat="1" applyFont="1" applyFill="1" applyBorder="1" applyAlignment="1">
      <alignment horizontal="center"/>
    </xf>
    <xf numFmtId="0" fontId="22" fillId="25" borderId="176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60" xfId="0" applyNumberFormat="1" applyFont="1" applyBorder="1" applyAlignment="1">
      <alignment/>
    </xf>
    <xf numFmtId="0" fontId="22" fillId="25" borderId="76" xfId="0" applyNumberFormat="1" applyFont="1" applyFill="1" applyBorder="1" applyAlignment="1">
      <alignment horizontal="center"/>
    </xf>
    <xf numFmtId="184" fontId="22" fillId="0" borderId="275" xfId="0" applyNumberFormat="1" applyFont="1" applyBorder="1" applyAlignment="1">
      <alignment horizontal="right"/>
    </xf>
    <xf numFmtId="184" fontId="22" fillId="0" borderId="66" xfId="0" applyNumberFormat="1" applyFont="1" applyBorder="1" applyAlignment="1">
      <alignment horizontal="right"/>
    </xf>
    <xf numFmtId="181" fontId="22" fillId="24" borderId="66" xfId="0" applyNumberFormat="1" applyFont="1" applyFill="1" applyBorder="1" applyAlignment="1">
      <alignment/>
    </xf>
    <xf numFmtId="2" fontId="22" fillId="24" borderId="66" xfId="0" applyNumberFormat="1" applyFont="1" applyFill="1" applyBorder="1" applyAlignment="1">
      <alignment/>
    </xf>
    <xf numFmtId="181" fontId="22" fillId="24" borderId="67" xfId="0" applyNumberFormat="1" applyFont="1" applyFill="1" applyBorder="1" applyAlignment="1">
      <alignment/>
    </xf>
    <xf numFmtId="0" fontId="22" fillId="0" borderId="68" xfId="0" applyFont="1" applyBorder="1" applyAlignment="1">
      <alignment horizontal="center" vertical="center"/>
    </xf>
    <xf numFmtId="0" fontId="0" fillId="0" borderId="275" xfId="0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179" fontId="22" fillId="24" borderId="69" xfId="0" applyNumberFormat="1" applyFont="1" applyFill="1" applyBorder="1" applyAlignment="1">
      <alignment/>
    </xf>
    <xf numFmtId="0" fontId="0" fillId="0" borderId="7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22" fillId="0" borderId="66" xfId="0" applyNumberFormat="1" applyFont="1" applyBorder="1" applyAlignment="1">
      <alignment/>
    </xf>
    <xf numFmtId="185" fontId="22" fillId="24" borderId="67" xfId="0" applyNumberFormat="1" applyFont="1" applyFill="1" applyBorder="1" applyAlignment="1">
      <alignment/>
    </xf>
    <xf numFmtId="0" fontId="22" fillId="0" borderId="260" xfId="0" applyFont="1" applyBorder="1" applyAlignment="1">
      <alignment horizontal="center" vertical="center"/>
    </xf>
    <xf numFmtId="0" fontId="22" fillId="25" borderId="260" xfId="0" applyNumberFormat="1" applyFont="1" applyFill="1" applyBorder="1" applyAlignment="1">
      <alignment horizontal="center"/>
    </xf>
    <xf numFmtId="184" fontId="22" fillId="0" borderId="276" xfId="0" applyNumberFormat="1" applyFont="1" applyBorder="1" applyAlignment="1">
      <alignment horizontal="right"/>
    </xf>
    <xf numFmtId="184" fontId="22" fillId="0" borderId="71" xfId="0" applyNumberFormat="1" applyFont="1" applyBorder="1" applyAlignment="1">
      <alignment horizontal="right"/>
    </xf>
    <xf numFmtId="181" fontId="22" fillId="24" borderId="71" xfId="0" applyNumberFormat="1" applyFont="1" applyFill="1" applyBorder="1" applyAlignment="1">
      <alignment/>
    </xf>
    <xf numFmtId="2" fontId="22" fillId="24" borderId="71" xfId="0" applyNumberFormat="1" applyFont="1" applyFill="1" applyBorder="1" applyAlignment="1">
      <alignment/>
    </xf>
    <xf numFmtId="181" fontId="22" fillId="24" borderId="72" xfId="0" applyNumberFormat="1" applyFont="1" applyFill="1" applyBorder="1" applyAlignment="1">
      <alignment/>
    </xf>
    <xf numFmtId="0" fontId="22" fillId="0" borderId="73" xfId="0" applyFont="1" applyBorder="1" applyAlignment="1">
      <alignment horizontal="center" vertical="center"/>
    </xf>
    <xf numFmtId="0" fontId="0" fillId="0" borderId="276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179" fontId="22" fillId="24" borderId="74" xfId="0" applyNumberFormat="1" applyFont="1" applyFill="1" applyBorder="1" applyAlignment="1">
      <alignment/>
    </xf>
    <xf numFmtId="38" fontId="0" fillId="0" borderId="75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22" fillId="0" borderId="71" xfId="49" applyFont="1" applyBorder="1" applyAlignment="1">
      <alignment/>
    </xf>
    <xf numFmtId="185" fontId="22" fillId="24" borderId="72" xfId="0" applyNumberFormat="1" applyFont="1" applyFill="1" applyBorder="1" applyAlignment="1">
      <alignment/>
    </xf>
    <xf numFmtId="0" fontId="22" fillId="0" borderId="72" xfId="0" applyFont="1" applyBorder="1" applyAlignment="1">
      <alignment vertical="center"/>
    </xf>
    <xf numFmtId="184" fontId="22" fillId="0" borderId="271" xfId="0" applyNumberFormat="1" applyFont="1" applyBorder="1" applyAlignment="1">
      <alignment horizontal="right"/>
    </xf>
    <xf numFmtId="184" fontId="22" fillId="0" borderId="29" xfId="0" applyNumberFormat="1" applyFont="1" applyBorder="1" applyAlignment="1">
      <alignment horizontal="right"/>
    </xf>
    <xf numFmtId="2" fontId="22" fillId="24" borderId="29" xfId="0" applyNumberFormat="1" applyFont="1" applyFill="1" applyBorder="1" applyAlignment="1">
      <alignment/>
    </xf>
    <xf numFmtId="181" fontId="22" fillId="24" borderId="30" xfId="0" applyNumberFormat="1" applyFont="1" applyFill="1" applyBorder="1" applyAlignment="1">
      <alignment/>
    </xf>
    <xf numFmtId="178" fontId="22" fillId="24" borderId="277" xfId="0" applyNumberFormat="1" applyFont="1" applyFill="1" applyBorder="1" applyAlignment="1">
      <alignment/>
    </xf>
    <xf numFmtId="0" fontId="22" fillId="0" borderId="30" xfId="0" applyFont="1" applyBorder="1" applyAlignment="1">
      <alignment vertical="center"/>
    </xf>
    <xf numFmtId="0" fontId="22" fillId="25" borderId="0" xfId="0" applyNumberFormat="1" applyFont="1" applyFill="1" applyBorder="1" applyAlignment="1">
      <alignment/>
    </xf>
    <xf numFmtId="0" fontId="22" fillId="25" borderId="0" xfId="0" applyNumberFormat="1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1" fontId="36" fillId="0" borderId="0" xfId="0" applyNumberFormat="1" applyFont="1" applyBorder="1" applyAlignment="1" applyProtection="1">
      <alignment horizontal="left"/>
      <protection/>
    </xf>
    <xf numFmtId="1" fontId="38" fillId="25" borderId="0" xfId="0" applyNumberFormat="1" applyFont="1" applyFill="1" applyBorder="1" applyAlignment="1" applyProtection="1">
      <alignment/>
      <protection/>
    </xf>
    <xf numFmtId="1" fontId="38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 horizontal="left"/>
      <protection/>
    </xf>
    <xf numFmtId="0" fontId="26" fillId="25" borderId="0" xfId="0" applyFont="1" applyFill="1" applyAlignment="1">
      <alignment/>
    </xf>
    <xf numFmtId="0" fontId="26" fillId="0" borderId="0" xfId="0" applyFont="1" applyAlignment="1">
      <alignment/>
    </xf>
    <xf numFmtId="1" fontId="26" fillId="25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8" fillId="25" borderId="27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38" fillId="25" borderId="279" xfId="0" applyNumberFormat="1" applyFont="1" applyFill="1" applyBorder="1" applyAlignment="1">
      <alignment horizontal="center" vertical="center"/>
    </xf>
    <xf numFmtId="1" fontId="49" fillId="25" borderId="201" xfId="0" applyNumberFormat="1" applyFont="1" applyFill="1" applyBorder="1" applyAlignment="1" applyProtection="1">
      <alignment horizontal="center" vertical="center" wrapText="1"/>
      <protection/>
    </xf>
    <xf numFmtId="1" fontId="49" fillId="24" borderId="201" xfId="0" applyNumberFormat="1" applyFont="1" applyFill="1" applyBorder="1" applyAlignment="1" applyProtection="1">
      <alignment horizontal="center" vertical="center"/>
      <protection/>
    </xf>
    <xf numFmtId="1" fontId="49" fillId="0" borderId="201" xfId="0" applyNumberFormat="1" applyFont="1" applyBorder="1" applyAlignment="1" applyProtection="1">
      <alignment horizontal="center" vertical="center" wrapText="1"/>
      <protection/>
    </xf>
    <xf numFmtId="1" fontId="49" fillId="24" borderId="201" xfId="0" applyNumberFormat="1" applyFont="1" applyFill="1" applyBorder="1" applyAlignment="1" applyProtection="1">
      <alignment horizontal="center" vertical="center" wrapText="1"/>
      <protection/>
    </xf>
    <xf numFmtId="1" fontId="49" fillId="24" borderId="280" xfId="0" applyNumberFormat="1" applyFont="1" applyFill="1" applyBorder="1" applyAlignment="1" applyProtection="1">
      <alignment horizontal="center" vertical="center" wrapText="1"/>
      <protection/>
    </xf>
    <xf numFmtId="1" fontId="49" fillId="24" borderId="281" xfId="0" applyNumberFormat="1" applyFont="1" applyFill="1" applyBorder="1" applyAlignment="1" applyProtection="1">
      <alignment horizontal="center" vertical="center" wrapText="1"/>
      <protection/>
    </xf>
    <xf numFmtId="0" fontId="49" fillId="25" borderId="93" xfId="0" applyFont="1" applyFill="1" applyBorder="1" applyAlignment="1">
      <alignment horizontal="center" vertical="center"/>
    </xf>
    <xf numFmtId="1" fontId="49" fillId="24" borderId="93" xfId="0" applyNumberFormat="1" applyFont="1" applyFill="1" applyBorder="1" applyAlignment="1" applyProtection="1">
      <alignment horizontal="center" vertical="center"/>
      <protection/>
    </xf>
    <xf numFmtId="0" fontId="49" fillId="0" borderId="93" xfId="0" applyFont="1" applyBorder="1" applyAlignment="1">
      <alignment horizontal="center" vertical="center" wrapText="1"/>
    </xf>
    <xf numFmtId="0" fontId="49" fillId="24" borderId="93" xfId="0" applyFont="1" applyFill="1" applyBorder="1" applyAlignment="1">
      <alignment horizontal="center" vertical="center"/>
    </xf>
    <xf numFmtId="0" fontId="49" fillId="24" borderId="282" xfId="0" applyFont="1" applyFill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24" borderId="283" xfId="0" applyFont="1" applyFill="1" applyBorder="1" applyAlignment="1">
      <alignment horizontal="center" vertical="center"/>
    </xf>
    <xf numFmtId="1" fontId="42" fillId="0" borderId="284" xfId="0" applyNumberFormat="1" applyFont="1" applyBorder="1" applyAlignment="1" applyProtection="1">
      <alignment horizontal="center" vertical="center"/>
      <protection/>
    </xf>
    <xf numFmtId="1" fontId="42" fillId="25" borderId="285" xfId="0" applyNumberFormat="1" applyFont="1" applyFill="1" applyBorder="1" applyAlignment="1" applyProtection="1">
      <alignment horizontal="center" vertical="center"/>
      <protection/>
    </xf>
    <xf numFmtId="0" fontId="42" fillId="25" borderId="285" xfId="0" applyFont="1" applyFill="1" applyBorder="1" applyAlignment="1">
      <alignment horizontal="center" vertical="center"/>
    </xf>
    <xf numFmtId="177" fontId="42" fillId="24" borderId="285" xfId="0" applyNumberFormat="1" applyFont="1" applyFill="1" applyBorder="1" applyAlignment="1" applyProtection="1">
      <alignment horizontal="center" vertical="center"/>
      <protection locked="0"/>
    </xf>
    <xf numFmtId="186" fontId="42" fillId="0" borderId="285" xfId="0" applyNumberFormat="1" applyFont="1" applyFill="1" applyBorder="1" applyAlignment="1">
      <alignment horizontal="center" vertical="center"/>
    </xf>
    <xf numFmtId="180" fontId="42" fillId="24" borderId="285" xfId="0" applyNumberFormat="1" applyFont="1" applyFill="1" applyBorder="1" applyAlignment="1">
      <alignment horizontal="center" vertical="center"/>
    </xf>
    <xf numFmtId="180" fontId="42" fillId="24" borderId="286" xfId="0" applyNumberFormat="1" applyFont="1" applyFill="1" applyBorder="1" applyAlignment="1" applyProtection="1">
      <alignment horizontal="center" vertical="center"/>
      <protection locked="0"/>
    </xf>
    <xf numFmtId="1" fontId="42" fillId="25" borderId="287" xfId="0" applyNumberFormat="1" applyFont="1" applyFill="1" applyBorder="1" applyAlignment="1" applyProtection="1">
      <alignment horizontal="center" vertical="center"/>
      <protection/>
    </xf>
    <xf numFmtId="1" fontId="42" fillId="0" borderId="285" xfId="0" applyNumberFormat="1" applyFont="1" applyBorder="1" applyAlignment="1" applyProtection="1">
      <alignment horizontal="center" vertical="center"/>
      <protection/>
    </xf>
    <xf numFmtId="0" fontId="42" fillId="0" borderId="285" xfId="0" applyFont="1" applyFill="1" applyBorder="1" applyAlignment="1">
      <alignment horizontal="center" vertical="center"/>
    </xf>
    <xf numFmtId="0" fontId="42" fillId="24" borderId="285" xfId="0" applyFont="1" applyFill="1" applyBorder="1" applyAlignment="1">
      <alignment horizontal="center" vertical="center"/>
    </xf>
    <xf numFmtId="177" fontId="42" fillId="24" borderId="286" xfId="0" applyNumberFormat="1" applyFont="1" applyFill="1" applyBorder="1" applyAlignment="1" applyProtection="1">
      <alignment vertical="center"/>
      <protection locked="0"/>
    </xf>
    <xf numFmtId="1" fontId="42" fillId="0" borderId="288" xfId="0" applyNumberFormat="1" applyFont="1" applyBorder="1" applyAlignment="1" applyProtection="1">
      <alignment horizontal="center" vertical="center"/>
      <protection/>
    </xf>
    <xf numFmtId="1" fontId="42" fillId="0" borderId="289" xfId="0" applyNumberFormat="1" applyFont="1" applyBorder="1" applyAlignment="1" applyProtection="1">
      <alignment horizontal="center" vertical="center"/>
      <protection/>
    </xf>
    <xf numFmtId="0" fontId="42" fillId="0" borderId="289" xfId="0" applyFont="1" applyFill="1" applyBorder="1" applyAlignment="1">
      <alignment horizontal="center" vertical="center"/>
    </xf>
    <xf numFmtId="177" fontId="42" fillId="24" borderId="289" xfId="0" applyNumberFormat="1" applyFont="1" applyFill="1" applyBorder="1" applyAlignment="1" applyProtection="1">
      <alignment horizontal="center" vertical="center"/>
      <protection locked="0"/>
    </xf>
    <xf numFmtId="0" fontId="42" fillId="24" borderId="289" xfId="0" applyFont="1" applyFill="1" applyBorder="1" applyAlignment="1">
      <alignment horizontal="center" vertical="center"/>
    </xf>
    <xf numFmtId="177" fontId="42" fillId="24" borderId="290" xfId="0" applyNumberFormat="1" applyFont="1" applyFill="1" applyBorder="1" applyAlignment="1" applyProtection="1">
      <alignment horizontal="center" vertical="center"/>
      <protection locked="0"/>
    </xf>
    <xf numFmtId="1" fontId="42" fillId="0" borderId="287" xfId="0" applyNumberFormat="1" applyFont="1" applyBorder="1" applyAlignment="1" applyProtection="1">
      <alignment horizontal="center" vertical="center"/>
      <protection/>
    </xf>
    <xf numFmtId="186" fontId="42" fillId="0" borderId="285" xfId="0" applyNumberFormat="1" applyFont="1" applyFill="1" applyBorder="1" applyAlignment="1" applyProtection="1">
      <alignment horizontal="center" vertical="center"/>
      <protection locked="0"/>
    </xf>
    <xf numFmtId="177" fontId="42" fillId="24" borderId="286" xfId="0" applyNumberFormat="1" applyFont="1" applyFill="1" applyBorder="1" applyAlignment="1" applyProtection="1">
      <alignment horizontal="center" vertical="center"/>
      <protection locked="0"/>
    </xf>
    <xf numFmtId="0" fontId="42" fillId="25" borderId="52" xfId="0" applyFont="1" applyFill="1" applyBorder="1" applyAlignment="1">
      <alignment horizontal="center" vertical="center"/>
    </xf>
    <xf numFmtId="0" fontId="42" fillId="25" borderId="42" xfId="0" applyFont="1" applyFill="1" applyBorder="1" applyAlignment="1">
      <alignment horizontal="center" vertical="center"/>
    </xf>
    <xf numFmtId="0" fontId="42" fillId="25" borderId="19" xfId="0" applyFont="1" applyFill="1" applyBorder="1" applyAlignment="1">
      <alignment horizontal="center" vertical="center"/>
    </xf>
    <xf numFmtId="0" fontId="42" fillId="25" borderId="291" xfId="0" applyFont="1" applyFill="1" applyBorder="1" applyAlignment="1">
      <alignment horizontal="center" vertical="center"/>
    </xf>
    <xf numFmtId="1" fontId="42" fillId="0" borderId="292" xfId="0" applyNumberFormat="1" applyFont="1" applyBorder="1" applyAlignment="1" applyProtection="1">
      <alignment vertical="center"/>
      <protection/>
    </xf>
    <xf numFmtId="1" fontId="42" fillId="25" borderId="201" xfId="0" applyNumberFormat="1" applyFont="1" applyFill="1" applyBorder="1" applyAlignment="1" applyProtection="1">
      <alignment vertical="center"/>
      <protection/>
    </xf>
    <xf numFmtId="0" fontId="42" fillId="25" borderId="201" xfId="0" applyFont="1" applyFill="1" applyBorder="1" applyAlignment="1">
      <alignment vertical="center"/>
    </xf>
    <xf numFmtId="177" fontId="42" fillId="24" borderId="201" xfId="0" applyNumberFormat="1" applyFont="1" applyFill="1" applyBorder="1" applyAlignment="1" applyProtection="1">
      <alignment vertical="center"/>
      <protection locked="0"/>
    </xf>
    <xf numFmtId="186" fontId="42" fillId="0" borderId="201" xfId="0" applyNumberFormat="1" applyFont="1" applyFill="1" applyBorder="1" applyAlignment="1">
      <alignment horizontal="left" vertical="center"/>
    </xf>
    <xf numFmtId="180" fontId="42" fillId="24" borderId="201" xfId="0" applyNumberFormat="1" applyFont="1" applyFill="1" applyBorder="1" applyAlignment="1">
      <alignment horizontal="left" vertical="center"/>
    </xf>
    <xf numFmtId="180" fontId="42" fillId="24" borderId="293" xfId="0" applyNumberFormat="1" applyFont="1" applyFill="1" applyBorder="1" applyAlignment="1" applyProtection="1">
      <alignment horizontal="center" vertical="center"/>
      <protection locked="0"/>
    </xf>
    <xf numFmtId="1" fontId="42" fillId="25" borderId="294" xfId="0" applyNumberFormat="1" applyFont="1" applyFill="1" applyBorder="1" applyAlignment="1" applyProtection="1">
      <alignment horizontal="center" vertical="center"/>
      <protection/>
    </xf>
    <xf numFmtId="1" fontId="42" fillId="0" borderId="201" xfId="0" applyNumberFormat="1" applyFont="1" applyBorder="1" applyAlignment="1" applyProtection="1">
      <alignment horizontal="center" vertical="center"/>
      <protection/>
    </xf>
    <xf numFmtId="0" fontId="42" fillId="0" borderId="201" xfId="0" applyFont="1" applyFill="1" applyBorder="1" applyAlignment="1">
      <alignment horizontal="center" vertical="center"/>
    </xf>
    <xf numFmtId="177" fontId="42" fillId="24" borderId="201" xfId="0" applyNumberFormat="1" applyFont="1" applyFill="1" applyBorder="1" applyAlignment="1" applyProtection="1">
      <alignment horizontal="center" vertical="center"/>
      <protection locked="0"/>
    </xf>
    <xf numFmtId="0" fontId="42" fillId="24" borderId="201" xfId="0" applyFont="1" applyFill="1" applyBorder="1" applyAlignment="1">
      <alignment horizontal="center" vertical="center"/>
    </xf>
    <xf numFmtId="177" fontId="42" fillId="24" borderId="293" xfId="0" applyNumberFormat="1" applyFont="1" applyFill="1" applyBorder="1" applyAlignment="1" applyProtection="1">
      <alignment vertical="center"/>
      <protection locked="0"/>
    </xf>
    <xf numFmtId="1" fontId="42" fillId="0" borderId="295" xfId="0" applyNumberFormat="1" applyFont="1" applyBorder="1" applyAlignment="1" applyProtection="1">
      <alignment horizontal="center" vertical="center"/>
      <protection/>
    </xf>
    <xf numFmtId="177" fontId="42" fillId="24" borderId="281" xfId="0" applyNumberFormat="1" applyFont="1" applyFill="1" applyBorder="1" applyAlignment="1" applyProtection="1">
      <alignment horizontal="center" vertical="center"/>
      <protection locked="0"/>
    </xf>
    <xf numFmtId="1" fontId="42" fillId="0" borderId="201" xfId="0" applyNumberFormat="1" applyFont="1" applyBorder="1" applyAlignment="1" applyProtection="1">
      <alignment vertical="center"/>
      <protection/>
    </xf>
    <xf numFmtId="0" fontId="42" fillId="0" borderId="201" xfId="0" applyFont="1" applyFill="1" applyBorder="1" applyAlignment="1">
      <alignment vertical="center"/>
    </xf>
    <xf numFmtId="1" fontId="42" fillId="0" borderId="294" xfId="0" applyNumberFormat="1" applyFont="1" applyBorder="1" applyAlignment="1" applyProtection="1">
      <alignment horizontal="center" vertical="center"/>
      <protection/>
    </xf>
    <xf numFmtId="186" fontId="42" fillId="0" borderId="201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201" xfId="0" applyNumberFormat="1" applyFont="1" applyFill="1" applyBorder="1" applyAlignment="1" applyProtection="1">
      <alignment horizontal="center" vertical="center" wrapText="1"/>
      <protection locked="0"/>
    </xf>
    <xf numFmtId="0" fontId="42" fillId="25" borderId="295" xfId="0" applyFont="1" applyFill="1" applyBorder="1" applyAlignment="1">
      <alignment horizontal="center" vertical="center"/>
    </xf>
    <xf numFmtId="0" fontId="42" fillId="25" borderId="296" xfId="0" applyFont="1" applyFill="1" applyBorder="1" applyAlignment="1">
      <alignment horizontal="center" vertical="center"/>
    </xf>
    <xf numFmtId="0" fontId="42" fillId="25" borderId="293" xfId="0" applyFont="1" applyFill="1" applyBorder="1" applyAlignment="1">
      <alignment horizontal="center" vertical="center"/>
    </xf>
    <xf numFmtId="0" fontId="42" fillId="25" borderId="297" xfId="0" applyFont="1" applyFill="1" applyBorder="1" applyAlignment="1">
      <alignment horizontal="center" vertical="center"/>
    </xf>
    <xf numFmtId="1" fontId="38" fillId="25" borderId="179" xfId="0" applyNumberFormat="1" applyFont="1" applyFill="1" applyBorder="1" applyAlignment="1" applyProtection="1">
      <alignment horizontal="center" vertical="center"/>
      <protection/>
    </xf>
    <xf numFmtId="1" fontId="42" fillId="0" borderId="292" xfId="0" applyNumberFormat="1" applyFont="1" applyBorder="1" applyAlignment="1" applyProtection="1">
      <alignment horizontal="center" vertical="center"/>
      <protection/>
    </xf>
    <xf numFmtId="1" fontId="42" fillId="25" borderId="201" xfId="0" applyNumberFormat="1" applyFont="1" applyFill="1" applyBorder="1" applyAlignment="1" applyProtection="1">
      <alignment horizontal="center" vertical="center"/>
      <protection/>
    </xf>
    <xf numFmtId="0" fontId="42" fillId="25" borderId="201" xfId="0" applyFont="1" applyFill="1" applyBorder="1" applyAlignment="1">
      <alignment horizontal="center" vertical="center"/>
    </xf>
    <xf numFmtId="177" fontId="42" fillId="24" borderId="293" xfId="0" applyNumberFormat="1" applyFont="1" applyFill="1" applyBorder="1" applyAlignment="1" applyProtection="1">
      <alignment horizontal="center" vertical="center"/>
      <protection locked="0"/>
    </xf>
    <xf numFmtId="186" fontId="42" fillId="0" borderId="201" xfId="0" applyNumberFormat="1" applyFont="1" applyFill="1" applyBorder="1" applyAlignment="1" applyProtection="1">
      <alignment horizontal="center" vertical="center"/>
      <protection locked="0"/>
    </xf>
    <xf numFmtId="180" fontId="42" fillId="24" borderId="201" xfId="0" applyNumberFormat="1" applyFont="1" applyFill="1" applyBorder="1" applyAlignment="1" applyProtection="1">
      <alignment horizontal="center" vertical="center"/>
      <protection locked="0"/>
    </xf>
    <xf numFmtId="0" fontId="42" fillId="25" borderId="298" xfId="0" applyFont="1" applyFill="1" applyBorder="1" applyAlignment="1">
      <alignment horizontal="center" vertical="center"/>
    </xf>
    <xf numFmtId="0" fontId="42" fillId="25" borderId="119" xfId="0" applyFont="1" applyFill="1" applyBorder="1" applyAlignment="1">
      <alignment horizontal="center" vertical="center"/>
    </xf>
    <xf numFmtId="0" fontId="42" fillId="25" borderId="39" xfId="0" applyFont="1" applyFill="1" applyBorder="1" applyAlignment="1">
      <alignment horizontal="center" vertical="center"/>
    </xf>
    <xf numFmtId="0" fontId="42" fillId="25" borderId="299" xfId="0" applyFont="1" applyFill="1" applyBorder="1" applyAlignment="1">
      <alignment horizontal="center" vertical="center"/>
    </xf>
    <xf numFmtId="1" fontId="38" fillId="25" borderId="99" xfId="0" applyNumberFormat="1" applyFont="1" applyFill="1" applyBorder="1" applyAlignment="1" applyProtection="1">
      <alignment horizontal="center" vertical="center"/>
      <protection/>
    </xf>
    <xf numFmtId="0" fontId="42" fillId="25" borderId="300" xfId="0" applyFont="1" applyFill="1" applyBorder="1" applyAlignment="1">
      <alignment horizontal="center" vertical="center"/>
    </xf>
    <xf numFmtId="0" fontId="42" fillId="25" borderId="301" xfId="0" applyFont="1" applyFill="1" applyBorder="1" applyAlignment="1">
      <alignment horizontal="center" vertical="center"/>
    </xf>
    <xf numFmtId="0" fontId="42" fillId="25" borderId="279" xfId="0" applyFont="1" applyFill="1" applyBorder="1" applyAlignment="1">
      <alignment horizontal="center" vertical="center"/>
    </xf>
    <xf numFmtId="0" fontId="42" fillId="25" borderId="96" xfId="0" applyFont="1" applyFill="1" applyBorder="1" applyAlignment="1">
      <alignment horizontal="center" vertical="center"/>
    </xf>
    <xf numFmtId="1" fontId="38" fillId="25" borderId="14" xfId="0" applyNumberFormat="1" applyFont="1" applyFill="1" applyBorder="1" applyAlignment="1" applyProtection="1">
      <alignment horizontal="center" vertical="center"/>
      <protection/>
    </xf>
    <xf numFmtId="0" fontId="42" fillId="25" borderId="55" xfId="0" applyFont="1" applyFill="1" applyBorder="1" applyAlignment="1">
      <alignment horizontal="center" vertical="center"/>
    </xf>
    <xf numFmtId="0" fontId="42" fillId="25" borderId="13" xfId="0" applyFont="1" applyFill="1" applyBorder="1" applyAlignment="1">
      <alignment horizontal="center" vertical="center"/>
    </xf>
    <xf numFmtId="0" fontId="42" fillId="25" borderId="14" xfId="0" applyFont="1" applyFill="1" applyBorder="1" applyAlignment="1">
      <alignment horizontal="center" vertical="center"/>
    </xf>
    <xf numFmtId="185" fontId="42" fillId="24" borderId="201" xfId="0" applyNumberFormat="1" applyFont="1" applyFill="1" applyBorder="1" applyAlignment="1">
      <alignment horizontal="center" vertical="center"/>
    </xf>
    <xf numFmtId="186" fontId="42" fillId="24" borderId="201" xfId="0" applyNumberFormat="1" applyFont="1" applyFill="1" applyBorder="1" applyAlignment="1" applyProtection="1">
      <alignment horizontal="center" vertical="center"/>
      <protection locked="0"/>
    </xf>
    <xf numFmtId="1" fontId="42" fillId="0" borderId="302" xfId="0" applyNumberFormat="1" applyFont="1" applyBorder="1" applyAlignment="1" applyProtection="1">
      <alignment horizontal="center" vertical="center"/>
      <protection/>
    </xf>
    <xf numFmtId="1" fontId="42" fillId="25" borderId="93" xfId="0" applyNumberFormat="1" applyFont="1" applyFill="1" applyBorder="1" applyAlignment="1" applyProtection="1">
      <alignment horizontal="center" vertical="center"/>
      <protection/>
    </xf>
    <xf numFmtId="0" fontId="42" fillId="25" borderId="93" xfId="0" applyFont="1" applyFill="1" applyBorder="1" applyAlignment="1">
      <alignment horizontal="center" vertical="center"/>
    </xf>
    <xf numFmtId="177" fontId="42" fillId="24" borderId="93" xfId="0" applyNumberFormat="1" applyFont="1" applyFill="1" applyBorder="1" applyAlignment="1" applyProtection="1">
      <alignment horizontal="center" vertical="center"/>
      <protection locked="0"/>
    </xf>
    <xf numFmtId="186" fontId="42" fillId="0" borderId="93" xfId="0" applyNumberFormat="1" applyFont="1" applyFill="1" applyBorder="1" applyAlignment="1">
      <alignment horizontal="left" vertical="center"/>
    </xf>
    <xf numFmtId="180" fontId="42" fillId="24" borderId="93" xfId="0" applyNumberFormat="1" applyFont="1" applyFill="1" applyBorder="1" applyAlignment="1">
      <alignment horizontal="left" vertical="center"/>
    </xf>
    <xf numFmtId="180" fontId="42" fillId="24" borderId="96" xfId="0" applyNumberFormat="1" applyFont="1" applyFill="1" applyBorder="1" applyAlignment="1" applyProtection="1">
      <alignment horizontal="center" vertical="center"/>
      <protection locked="0"/>
    </xf>
    <xf numFmtId="1" fontId="42" fillId="25" borderId="303" xfId="0" applyNumberFormat="1" applyFont="1" applyFill="1" applyBorder="1" applyAlignment="1" applyProtection="1">
      <alignment horizontal="center" vertical="center"/>
      <protection/>
    </xf>
    <xf numFmtId="1" fontId="42" fillId="0" borderId="93" xfId="0" applyNumberFormat="1" applyFont="1" applyBorder="1" applyAlignment="1" applyProtection="1">
      <alignment horizontal="center" vertical="center"/>
      <protection/>
    </xf>
    <xf numFmtId="0" fontId="42" fillId="0" borderId="93" xfId="0" applyFont="1" applyFill="1" applyBorder="1" applyAlignment="1">
      <alignment horizontal="center" vertical="center"/>
    </xf>
    <xf numFmtId="0" fontId="42" fillId="24" borderId="93" xfId="0" applyFont="1" applyFill="1" applyBorder="1" applyAlignment="1">
      <alignment horizontal="center" vertical="center"/>
    </xf>
    <xf numFmtId="177" fontId="42" fillId="24" borderId="96" xfId="0" applyNumberFormat="1" applyFont="1" applyFill="1" applyBorder="1" applyAlignment="1" applyProtection="1">
      <alignment horizontal="center" vertical="center"/>
      <protection locked="0"/>
    </xf>
    <xf numFmtId="1" fontId="42" fillId="0" borderId="300" xfId="0" applyNumberFormat="1" applyFont="1" applyBorder="1" applyAlignment="1" applyProtection="1">
      <alignment horizontal="center" vertical="center"/>
      <protection/>
    </xf>
    <xf numFmtId="177" fontId="42" fillId="24" borderId="283" xfId="0" applyNumberFormat="1" applyFont="1" applyFill="1" applyBorder="1" applyAlignment="1" applyProtection="1">
      <alignment horizontal="center" vertical="center"/>
      <protection locked="0"/>
    </xf>
    <xf numFmtId="1" fontId="42" fillId="0" borderId="303" xfId="0" applyNumberFormat="1" applyFont="1" applyBorder="1" applyAlignment="1" applyProtection="1">
      <alignment horizontal="center" vertical="center"/>
      <protection/>
    </xf>
    <xf numFmtId="186" fontId="42" fillId="0" borderId="93" xfId="0" applyNumberFormat="1" applyFont="1" applyFill="1" applyBorder="1" applyAlignment="1" applyProtection="1">
      <alignment horizontal="center" vertical="center"/>
      <protection locked="0"/>
    </xf>
    <xf numFmtId="180" fontId="42" fillId="24" borderId="93" xfId="0" applyNumberFormat="1" applyFont="1" applyFill="1" applyBorder="1" applyAlignment="1" applyProtection="1">
      <alignment horizontal="center" vertical="center"/>
      <protection locked="0"/>
    </xf>
    <xf numFmtId="0" fontId="42" fillId="25" borderId="304" xfId="0" applyFont="1" applyFill="1" applyBorder="1" applyAlignment="1">
      <alignment horizontal="center" vertical="center"/>
    </xf>
    <xf numFmtId="0" fontId="42" fillId="25" borderId="226" xfId="0" applyFont="1" applyFill="1" applyBorder="1" applyAlignment="1">
      <alignment horizontal="center" vertical="center"/>
    </xf>
    <xf numFmtId="0" fontId="42" fillId="25" borderId="102" xfId="0" applyFont="1" applyFill="1" applyBorder="1" applyAlignment="1">
      <alignment horizontal="center" vertical="center"/>
    </xf>
    <xf numFmtId="0" fontId="42" fillId="25" borderId="136" xfId="0" applyFont="1" applyFill="1" applyBorder="1" applyAlignment="1">
      <alignment horizontal="center" vertical="center"/>
    </xf>
    <xf numFmtId="0" fontId="42" fillId="25" borderId="305" xfId="0" applyFont="1" applyFill="1" applyBorder="1" applyAlignment="1">
      <alignment horizontal="center" vertical="center"/>
    </xf>
    <xf numFmtId="1" fontId="38" fillId="25" borderId="157" xfId="0" applyNumberFormat="1" applyFont="1" applyFill="1" applyBorder="1" applyAlignment="1" applyProtection="1">
      <alignment horizontal="center" vertical="center"/>
      <protection/>
    </xf>
    <xf numFmtId="186" fontId="42" fillId="0" borderId="285" xfId="0" applyNumberFormat="1" applyFont="1" applyFill="1" applyBorder="1" applyAlignment="1">
      <alignment horizontal="left" vertical="center"/>
    </xf>
    <xf numFmtId="180" fontId="42" fillId="24" borderId="285" xfId="0" applyNumberFormat="1" applyFont="1" applyFill="1" applyBorder="1" applyAlignment="1">
      <alignment horizontal="left" vertical="center"/>
    </xf>
    <xf numFmtId="1" fontId="42" fillId="0" borderId="306" xfId="0" applyNumberFormat="1" applyFont="1" applyBorder="1" applyAlignment="1" applyProtection="1">
      <alignment horizontal="center" vertical="center"/>
      <protection/>
    </xf>
    <xf numFmtId="177" fontId="42" fillId="24" borderId="307" xfId="0" applyNumberFormat="1" applyFont="1" applyFill="1" applyBorder="1" applyAlignment="1" applyProtection="1">
      <alignment horizontal="center" vertical="center"/>
      <protection locked="0"/>
    </xf>
    <xf numFmtId="180" fontId="42" fillId="24" borderId="285" xfId="0" applyNumberFormat="1" applyFont="1" applyFill="1" applyBorder="1" applyAlignment="1" applyProtection="1">
      <alignment horizontal="center" vertical="center"/>
      <protection locked="0"/>
    </xf>
    <xf numFmtId="0" fontId="42" fillId="25" borderId="308" xfId="0" applyFont="1" applyFill="1" applyBorder="1" applyAlignment="1">
      <alignment horizontal="center" vertical="center"/>
    </xf>
    <xf numFmtId="0" fontId="42" fillId="25" borderId="309" xfId="0" applyFont="1" applyFill="1" applyBorder="1" applyAlignment="1">
      <alignment horizontal="center" vertical="center"/>
    </xf>
    <xf numFmtId="0" fontId="42" fillId="25" borderId="310" xfId="0" applyFont="1" applyFill="1" applyBorder="1" applyAlignment="1">
      <alignment horizontal="center" vertical="center"/>
    </xf>
    <xf numFmtId="0" fontId="42" fillId="25" borderId="311" xfId="0" applyFont="1" applyFill="1" applyBorder="1" applyAlignment="1">
      <alignment horizontal="center" vertical="center"/>
    </xf>
    <xf numFmtId="1" fontId="38" fillId="25" borderId="33" xfId="0" applyNumberFormat="1" applyFont="1" applyFill="1" applyBorder="1" applyAlignment="1" applyProtection="1">
      <alignment horizontal="center" vertical="center"/>
      <protection/>
    </xf>
    <xf numFmtId="186" fontId="42" fillId="25" borderId="201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201" xfId="0" applyNumberFormat="1" applyFont="1" applyFill="1" applyBorder="1" applyAlignment="1" applyProtection="1">
      <alignment horizontal="center" vertical="center" wrapText="1"/>
      <protection locked="0"/>
    </xf>
    <xf numFmtId="0" fontId="42" fillId="25" borderId="312" xfId="0" applyFont="1" applyFill="1" applyBorder="1" applyAlignment="1">
      <alignment horizontal="center" vertical="center"/>
    </xf>
    <xf numFmtId="0" fontId="42" fillId="25" borderId="98" xfId="0" applyFont="1" applyFill="1" applyBorder="1" applyAlignment="1">
      <alignment horizontal="center" vertical="center"/>
    </xf>
    <xf numFmtId="0" fontId="42" fillId="25" borderId="33" xfId="0" applyFont="1" applyFill="1" applyBorder="1" applyAlignment="1">
      <alignment horizontal="center" vertical="center"/>
    </xf>
    <xf numFmtId="1" fontId="38" fillId="25" borderId="313" xfId="0" applyNumberFormat="1" applyFont="1" applyFill="1" applyBorder="1" applyAlignment="1" applyProtection="1">
      <alignment horizontal="center" vertical="center"/>
      <protection/>
    </xf>
    <xf numFmtId="186" fontId="42" fillId="0" borderId="201" xfId="0" applyNumberFormat="1" applyFont="1" applyFill="1" applyBorder="1" applyAlignment="1">
      <alignment horizontal="center" vertical="center"/>
    </xf>
    <xf numFmtId="180" fontId="42" fillId="24" borderId="201" xfId="0" applyNumberFormat="1" applyFont="1" applyFill="1" applyBorder="1" applyAlignment="1">
      <alignment horizontal="center" vertical="center"/>
    </xf>
    <xf numFmtId="186" fontId="42" fillId="0" borderId="93" xfId="0" applyNumberFormat="1" applyFont="1" applyFill="1" applyBorder="1" applyAlignment="1">
      <alignment horizontal="center" vertical="center"/>
    </xf>
    <xf numFmtId="180" fontId="42" fillId="24" borderId="93" xfId="0" applyNumberFormat="1" applyFont="1" applyFill="1" applyBorder="1" applyAlignment="1">
      <alignment horizontal="center" vertical="center"/>
    </xf>
    <xf numFmtId="0" fontId="42" fillId="25" borderId="53" xfId="0" applyFont="1" applyFill="1" applyBorder="1" applyAlignment="1">
      <alignment horizontal="center" vertical="center"/>
    </xf>
    <xf numFmtId="0" fontId="42" fillId="25" borderId="38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314" xfId="0" applyFont="1" applyFill="1" applyBorder="1" applyAlignment="1">
      <alignment horizontal="center" vertical="center"/>
    </xf>
    <xf numFmtId="1" fontId="42" fillId="0" borderId="315" xfId="0" applyNumberFormat="1" applyFont="1" applyBorder="1" applyAlignment="1" applyProtection="1">
      <alignment horizontal="center" vertical="center"/>
      <protection/>
    </xf>
    <xf numFmtId="1" fontId="42" fillId="25" borderId="316" xfId="0" applyNumberFormat="1" applyFont="1" applyFill="1" applyBorder="1" applyAlignment="1" applyProtection="1">
      <alignment horizontal="center" vertical="center"/>
      <protection/>
    </xf>
    <xf numFmtId="0" fontId="42" fillId="25" borderId="316" xfId="0" applyFont="1" applyFill="1" applyBorder="1" applyAlignment="1">
      <alignment horizontal="center" vertical="center"/>
    </xf>
    <xf numFmtId="177" fontId="42" fillId="24" borderId="316" xfId="0" applyNumberFormat="1" applyFont="1" applyFill="1" applyBorder="1" applyAlignment="1" applyProtection="1">
      <alignment horizontal="center" vertical="center"/>
      <protection locked="0"/>
    </xf>
    <xf numFmtId="186" fontId="42" fillId="0" borderId="316" xfId="0" applyNumberFormat="1" applyFont="1" applyFill="1" applyBorder="1" applyAlignment="1">
      <alignment horizontal="left" vertical="center"/>
    </xf>
    <xf numFmtId="180" fontId="42" fillId="24" borderId="316" xfId="0" applyNumberFormat="1" applyFont="1" applyFill="1" applyBorder="1" applyAlignment="1">
      <alignment horizontal="left" vertical="center"/>
    </xf>
    <xf numFmtId="180" fontId="42" fillId="24" borderId="317" xfId="0" applyNumberFormat="1" applyFont="1" applyFill="1" applyBorder="1" applyAlignment="1" applyProtection="1">
      <alignment horizontal="center" vertical="center"/>
      <protection locked="0"/>
    </xf>
    <xf numFmtId="1" fontId="42" fillId="25" borderId="315" xfId="0" applyNumberFormat="1" applyFont="1" applyFill="1" applyBorder="1" applyAlignment="1" applyProtection="1">
      <alignment horizontal="center" vertical="center"/>
      <protection/>
    </xf>
    <xf numFmtId="1" fontId="42" fillId="0" borderId="316" xfId="0" applyNumberFormat="1" applyFont="1" applyBorder="1" applyAlignment="1" applyProtection="1">
      <alignment horizontal="center" vertical="center"/>
      <protection/>
    </xf>
    <xf numFmtId="0" fontId="42" fillId="0" borderId="316" xfId="0" applyFont="1" applyFill="1" applyBorder="1" applyAlignment="1">
      <alignment horizontal="center" vertical="center"/>
    </xf>
    <xf numFmtId="0" fontId="42" fillId="24" borderId="316" xfId="0" applyFont="1" applyFill="1" applyBorder="1" applyAlignment="1">
      <alignment horizontal="center" vertical="center"/>
    </xf>
    <xf numFmtId="177" fontId="42" fillId="24" borderId="317" xfId="0" applyNumberFormat="1" applyFont="1" applyFill="1" applyBorder="1" applyAlignment="1" applyProtection="1">
      <alignment horizontal="center" vertical="center"/>
      <protection locked="0"/>
    </xf>
    <xf numFmtId="177" fontId="42" fillId="24" borderId="318" xfId="0" applyNumberFormat="1" applyFont="1" applyFill="1" applyBorder="1" applyAlignment="1" applyProtection="1">
      <alignment horizontal="center" vertical="center"/>
      <protection locked="0"/>
    </xf>
    <xf numFmtId="1" fontId="42" fillId="0" borderId="319" xfId="0" applyNumberFormat="1" applyFont="1" applyBorder="1" applyAlignment="1" applyProtection="1">
      <alignment horizontal="center" vertical="center"/>
      <protection/>
    </xf>
    <xf numFmtId="186" fontId="42" fillId="0" borderId="316" xfId="0" applyNumberFormat="1" applyFont="1" applyFill="1" applyBorder="1" applyAlignment="1">
      <alignment horizontal="center" vertical="center"/>
    </xf>
    <xf numFmtId="180" fontId="42" fillId="24" borderId="316" xfId="0" applyNumberFormat="1" applyFont="1" applyFill="1" applyBorder="1" applyAlignment="1">
      <alignment horizontal="center" vertical="center"/>
    </xf>
    <xf numFmtId="186" fontId="42" fillId="0" borderId="316" xfId="0" applyNumberFormat="1" applyFont="1" applyFill="1" applyBorder="1" applyAlignment="1" applyProtection="1">
      <alignment horizontal="center" vertical="center"/>
      <protection locked="0"/>
    </xf>
    <xf numFmtId="180" fontId="42" fillId="24" borderId="93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320" xfId="0" applyNumberFormat="1" applyFont="1" applyFill="1" applyBorder="1" applyAlignment="1" applyProtection="1">
      <alignment horizontal="center" vertical="center"/>
      <protection locked="0"/>
    </xf>
    <xf numFmtId="0" fontId="42" fillId="25" borderId="321" xfId="0" applyFont="1" applyFill="1" applyBorder="1" applyAlignment="1">
      <alignment horizontal="center" vertical="center"/>
    </xf>
    <xf numFmtId="0" fontId="42" fillId="25" borderId="322" xfId="0" applyFont="1" applyFill="1" applyBorder="1" applyAlignment="1">
      <alignment horizontal="center" vertical="center"/>
    </xf>
    <xf numFmtId="0" fontId="42" fillId="25" borderId="323" xfId="0" applyFont="1" applyFill="1" applyBorder="1" applyAlignment="1">
      <alignment horizontal="center" vertical="center"/>
    </xf>
    <xf numFmtId="0" fontId="42" fillId="25" borderId="318" xfId="0" applyFont="1" applyFill="1" applyBorder="1" applyAlignment="1">
      <alignment horizontal="center" vertical="center"/>
    </xf>
    <xf numFmtId="1" fontId="38" fillId="25" borderId="12" xfId="0" applyNumberFormat="1" applyFont="1" applyFill="1" applyBorder="1" applyAlignment="1" applyProtection="1">
      <alignment horizontal="center" vertical="center"/>
      <protection/>
    </xf>
    <xf numFmtId="1" fontId="42" fillId="0" borderId="324" xfId="0" applyNumberFormat="1" applyFont="1" applyBorder="1" applyAlignment="1" applyProtection="1">
      <alignment horizontal="center" vertical="center"/>
      <protection/>
    </xf>
    <xf numFmtId="1" fontId="42" fillId="25" borderId="325" xfId="0" applyNumberFormat="1" applyFont="1" applyFill="1" applyBorder="1" applyAlignment="1" applyProtection="1">
      <alignment horizontal="center" vertical="center"/>
      <protection/>
    </xf>
    <xf numFmtId="0" fontId="42" fillId="25" borderId="325" xfId="0" applyFont="1" applyFill="1" applyBorder="1" applyAlignment="1">
      <alignment horizontal="center" vertical="center"/>
    </xf>
    <xf numFmtId="177" fontId="42" fillId="24" borderId="325" xfId="0" applyNumberFormat="1" applyFont="1" applyFill="1" applyBorder="1" applyAlignment="1" applyProtection="1">
      <alignment horizontal="center" vertical="center"/>
      <protection locked="0"/>
    </xf>
    <xf numFmtId="186" fontId="42" fillId="0" borderId="325" xfId="0" applyNumberFormat="1" applyFont="1" applyFill="1" applyBorder="1" applyAlignment="1">
      <alignment horizontal="left" vertical="center"/>
    </xf>
    <xf numFmtId="180" fontId="42" fillId="24" borderId="325" xfId="0" applyNumberFormat="1" applyFont="1" applyFill="1" applyBorder="1" applyAlignment="1">
      <alignment horizontal="left" vertical="center"/>
    </xf>
    <xf numFmtId="180" fontId="42" fillId="24" borderId="326" xfId="0" applyNumberFormat="1" applyFont="1" applyFill="1" applyBorder="1" applyAlignment="1" applyProtection="1">
      <alignment horizontal="center" vertical="center"/>
      <protection locked="0"/>
    </xf>
    <xf numFmtId="1" fontId="42" fillId="25" borderId="324" xfId="0" applyNumberFormat="1" applyFont="1" applyFill="1" applyBorder="1" applyAlignment="1" applyProtection="1">
      <alignment horizontal="center" vertical="center"/>
      <protection/>
    </xf>
    <xf numFmtId="1" fontId="42" fillId="0" borderId="325" xfId="0" applyNumberFormat="1" applyFont="1" applyBorder="1" applyAlignment="1" applyProtection="1">
      <alignment horizontal="center" vertical="center"/>
      <protection/>
    </xf>
    <xf numFmtId="0" fontId="42" fillId="0" borderId="325" xfId="0" applyFont="1" applyFill="1" applyBorder="1" applyAlignment="1">
      <alignment horizontal="center" vertical="center"/>
    </xf>
    <xf numFmtId="0" fontId="42" fillId="24" borderId="325" xfId="0" applyFont="1" applyFill="1" applyBorder="1" applyAlignment="1">
      <alignment horizontal="center" vertical="center"/>
    </xf>
    <xf numFmtId="177" fontId="42" fillId="24" borderId="326" xfId="0" applyNumberFormat="1" applyFont="1" applyFill="1" applyBorder="1" applyAlignment="1" applyProtection="1">
      <alignment horizontal="center" vertical="center"/>
      <protection locked="0"/>
    </xf>
    <xf numFmtId="177" fontId="42" fillId="24" borderId="327" xfId="0" applyNumberFormat="1" applyFont="1" applyFill="1" applyBorder="1" applyAlignment="1" applyProtection="1">
      <alignment horizontal="center" vertical="center"/>
      <protection locked="0"/>
    </xf>
    <xf numFmtId="186" fontId="42" fillId="0" borderId="325" xfId="0" applyNumberFormat="1" applyFont="1" applyFill="1" applyBorder="1" applyAlignment="1">
      <alignment horizontal="center" vertical="center"/>
    </xf>
    <xf numFmtId="180" fontId="42" fillId="24" borderId="325" xfId="0" applyNumberFormat="1" applyFont="1" applyFill="1" applyBorder="1" applyAlignment="1">
      <alignment horizontal="center" vertical="center"/>
    </xf>
    <xf numFmtId="186" fontId="42" fillId="0" borderId="325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285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328" xfId="0" applyNumberFormat="1" applyFont="1" applyFill="1" applyBorder="1" applyAlignment="1" applyProtection="1">
      <alignment horizontal="center" vertical="center"/>
      <protection locked="0"/>
    </xf>
    <xf numFmtId="0" fontId="42" fillId="25" borderId="114" xfId="0" applyFont="1" applyFill="1" applyBorder="1" applyAlignment="1">
      <alignment horizontal="center" vertical="center"/>
    </xf>
    <xf numFmtId="1" fontId="38" fillId="25" borderId="239" xfId="0" applyNumberFormat="1" applyFont="1" applyFill="1" applyBorder="1" applyAlignment="1" applyProtection="1">
      <alignment horizontal="center" vertical="center"/>
      <protection/>
    </xf>
    <xf numFmtId="0" fontId="42" fillId="25" borderId="329" xfId="0" applyFont="1" applyFill="1" applyBorder="1" applyAlignment="1">
      <alignment horizontal="center" vertical="center"/>
    </xf>
    <xf numFmtId="180" fontId="42" fillId="24" borderId="280" xfId="0" applyNumberFormat="1" applyFont="1" applyFill="1" applyBorder="1" applyAlignment="1" applyProtection="1">
      <alignment horizontal="center" vertical="center"/>
      <protection locked="0"/>
    </xf>
    <xf numFmtId="0" fontId="42" fillId="25" borderId="90" xfId="0" applyFont="1" applyFill="1" applyBorder="1" applyAlignment="1">
      <alignment horizontal="center" vertical="center"/>
    </xf>
    <xf numFmtId="0" fontId="42" fillId="25" borderId="330" xfId="0" applyFont="1" applyFill="1" applyBorder="1" applyAlignment="1">
      <alignment horizontal="center" vertical="center"/>
    </xf>
    <xf numFmtId="0" fontId="42" fillId="25" borderId="326" xfId="0" applyFont="1" applyFill="1" applyBorder="1" applyAlignment="1">
      <alignment horizontal="center" vertical="center"/>
    </xf>
    <xf numFmtId="0" fontId="42" fillId="25" borderId="331" xfId="0" applyFont="1" applyFill="1" applyBorder="1" applyAlignment="1">
      <alignment horizontal="center" vertical="center"/>
    </xf>
    <xf numFmtId="1" fontId="42" fillId="0" borderId="294" xfId="0" applyNumberFormat="1" applyFont="1" applyBorder="1" applyAlignment="1" applyProtection="1">
      <alignment horizontal="center" vertical="center" wrapText="1"/>
      <protection/>
    </xf>
    <xf numFmtId="180" fontId="42" fillId="24" borderId="293" xfId="0" applyNumberFormat="1" applyFont="1" applyFill="1" applyBorder="1" applyAlignment="1" applyProtection="1">
      <alignment vertical="center"/>
      <protection locked="0"/>
    </xf>
    <xf numFmtId="0" fontId="42" fillId="25" borderId="126" xfId="0" applyFont="1" applyFill="1" applyBorder="1" applyAlignment="1">
      <alignment horizontal="center" vertical="center"/>
    </xf>
    <xf numFmtId="0" fontId="42" fillId="25" borderId="32" xfId="0" applyFont="1" applyFill="1" applyBorder="1" applyAlignment="1">
      <alignment horizontal="center" vertical="center"/>
    </xf>
    <xf numFmtId="1" fontId="38" fillId="25" borderId="332" xfId="0" applyNumberFormat="1" applyFont="1" applyFill="1" applyBorder="1" applyAlignment="1" applyProtection="1">
      <alignment horizontal="center" vertical="center"/>
      <protection/>
    </xf>
    <xf numFmtId="180" fontId="42" fillId="24" borderId="201" xfId="0" applyNumberFormat="1" applyFont="1" applyFill="1" applyBorder="1" applyAlignment="1">
      <alignment horizontal="center" vertical="center" wrapText="1"/>
    </xf>
    <xf numFmtId="0" fontId="42" fillId="25" borderId="333" xfId="0" applyFont="1" applyFill="1" applyBorder="1" applyAlignment="1">
      <alignment horizontal="center" vertical="center"/>
    </xf>
    <xf numFmtId="0" fontId="42" fillId="25" borderId="334" xfId="0" applyFont="1" applyFill="1" applyBorder="1" applyAlignment="1">
      <alignment horizontal="center" vertical="center"/>
    </xf>
    <xf numFmtId="0" fontId="42" fillId="25" borderId="335" xfId="0" applyFont="1" applyFill="1" applyBorder="1" applyAlignment="1">
      <alignment horizontal="center" vertical="center"/>
    </xf>
    <xf numFmtId="0" fontId="38" fillId="25" borderId="239" xfId="0" applyNumberFormat="1" applyFont="1" applyFill="1" applyBorder="1" applyAlignment="1">
      <alignment horizontal="center" vertical="center"/>
    </xf>
    <xf numFmtId="0" fontId="42" fillId="0" borderId="294" xfId="0" applyNumberFormat="1" applyFont="1" applyBorder="1" applyAlignment="1">
      <alignment horizontal="center" vertical="center"/>
    </xf>
    <xf numFmtId="0" fontId="42" fillId="25" borderId="201" xfId="0" applyNumberFormat="1" applyFont="1" applyFill="1" applyBorder="1" applyAlignment="1">
      <alignment horizontal="center" vertical="center"/>
    </xf>
    <xf numFmtId="0" fontId="42" fillId="25" borderId="294" xfId="0" applyNumberFormat="1" applyFont="1" applyFill="1" applyBorder="1" applyAlignment="1">
      <alignment horizontal="center" vertical="center"/>
    </xf>
    <xf numFmtId="0" fontId="42" fillId="0" borderId="201" xfId="0" applyNumberFormat="1" applyFont="1" applyBorder="1" applyAlignment="1">
      <alignment horizontal="center" vertical="center"/>
    </xf>
    <xf numFmtId="0" fontId="42" fillId="25" borderId="336" xfId="0" applyFont="1" applyFill="1" applyBorder="1" applyAlignment="1">
      <alignment horizontal="center" vertical="center"/>
    </xf>
    <xf numFmtId="0" fontId="38" fillId="25" borderId="33" xfId="0" applyNumberFormat="1" applyFont="1" applyFill="1" applyBorder="1" applyAlignment="1">
      <alignment horizontal="center" vertical="center"/>
    </xf>
    <xf numFmtId="0" fontId="42" fillId="0" borderId="303" xfId="0" applyNumberFormat="1" applyFont="1" applyBorder="1" applyAlignment="1">
      <alignment horizontal="center" vertical="center"/>
    </xf>
    <xf numFmtId="0" fontId="42" fillId="25" borderId="93" xfId="0" applyNumberFormat="1" applyFont="1" applyFill="1" applyBorder="1" applyAlignment="1">
      <alignment horizontal="center" vertical="center"/>
    </xf>
    <xf numFmtId="0" fontId="42" fillId="25" borderId="303" xfId="0" applyNumberFormat="1" applyFont="1" applyFill="1" applyBorder="1" applyAlignment="1">
      <alignment horizontal="center" vertical="center"/>
    </xf>
    <xf numFmtId="0" fontId="42" fillId="0" borderId="93" xfId="0" applyNumberFormat="1" applyFont="1" applyBorder="1" applyAlignment="1">
      <alignment horizontal="center" vertical="center"/>
    </xf>
    <xf numFmtId="177" fontId="42" fillId="24" borderId="224" xfId="0" applyNumberFormat="1" applyFont="1" applyFill="1" applyBorder="1" applyAlignment="1" applyProtection="1">
      <alignment horizontal="center" vertical="center"/>
      <protection locked="0"/>
    </xf>
    <xf numFmtId="180" fontId="42" fillId="24" borderId="337" xfId="0" applyNumberFormat="1" applyFont="1" applyFill="1" applyBorder="1" applyAlignment="1" applyProtection="1">
      <alignment horizontal="center" vertical="center"/>
      <protection locked="0"/>
    </xf>
    <xf numFmtId="0" fontId="38" fillId="25" borderId="16" xfId="0" applyNumberFormat="1" applyFont="1" applyFill="1" applyBorder="1" applyAlignment="1">
      <alignment horizontal="center" vertical="center"/>
    </xf>
    <xf numFmtId="0" fontId="42" fillId="0" borderId="54" xfId="0" applyNumberFormat="1" applyFont="1" applyBorder="1" applyAlignment="1">
      <alignment horizontal="center" vertical="center"/>
    </xf>
    <xf numFmtId="0" fontId="42" fillId="25" borderId="15" xfId="0" applyNumberFormat="1" applyFont="1" applyFill="1" applyBorder="1" applyAlignment="1">
      <alignment horizontal="center" vertical="center"/>
    </xf>
    <xf numFmtId="0" fontId="42" fillId="25" borderId="15" xfId="0" applyFont="1" applyFill="1" applyBorder="1" applyAlignment="1">
      <alignment horizontal="center" vertical="center"/>
    </xf>
    <xf numFmtId="177" fontId="42" fillId="24" borderId="110" xfId="0" applyNumberFormat="1" applyFont="1" applyFill="1" applyBorder="1" applyAlignment="1" applyProtection="1">
      <alignment horizontal="center" vertical="center"/>
      <protection locked="0"/>
    </xf>
    <xf numFmtId="186" fontId="42" fillId="0" borderId="15" xfId="0" applyNumberFormat="1" applyFont="1" applyFill="1" applyBorder="1" applyAlignment="1">
      <alignment horizontal="left" vertical="center"/>
    </xf>
    <xf numFmtId="180" fontId="42" fillId="24" borderId="15" xfId="0" applyNumberFormat="1" applyFont="1" applyFill="1" applyBorder="1" applyAlignment="1">
      <alignment horizontal="left" vertical="center"/>
    </xf>
    <xf numFmtId="180" fontId="42" fillId="24" borderId="16" xfId="0" applyNumberFormat="1" applyFont="1" applyFill="1" applyBorder="1" applyAlignment="1" applyProtection="1">
      <alignment horizontal="center" vertical="center"/>
      <protection locked="0"/>
    </xf>
    <xf numFmtId="0" fontId="42" fillId="25" borderId="54" xfId="0" applyNumberFormat="1" applyFont="1" applyFill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177" fontId="42" fillId="24" borderId="15" xfId="0" applyNumberFormat="1" applyFont="1" applyFill="1" applyBorder="1" applyAlignment="1" applyProtection="1">
      <alignment horizontal="center" vertical="center"/>
      <protection locked="0"/>
    </xf>
    <xf numFmtId="0" fontId="42" fillId="24" borderId="15" xfId="0" applyFont="1" applyFill="1" applyBorder="1" applyAlignment="1">
      <alignment horizontal="center" vertical="center"/>
    </xf>
    <xf numFmtId="177" fontId="42" fillId="24" borderId="16" xfId="0" applyNumberFormat="1" applyFont="1" applyFill="1" applyBorder="1" applyAlignment="1" applyProtection="1">
      <alignment horizontal="center" vertical="center"/>
      <protection locked="0"/>
    </xf>
    <xf numFmtId="0" fontId="42" fillId="0" borderId="267" xfId="0" applyNumberFormat="1" applyFont="1" applyBorder="1" applyAlignment="1">
      <alignment horizontal="center" vertical="center"/>
    </xf>
    <xf numFmtId="0" fontId="38" fillId="25" borderId="80" xfId="0" applyNumberFormat="1" applyFont="1" applyFill="1" applyBorder="1" applyAlignment="1">
      <alignment horizontal="center" vertical="center"/>
    </xf>
    <xf numFmtId="186" fontId="42" fillId="0" borderId="15" xfId="0" applyNumberFormat="1" applyFont="1" applyFill="1" applyBorder="1" applyAlignment="1">
      <alignment horizontal="center" vertical="center"/>
    </xf>
    <xf numFmtId="180" fontId="42" fillId="24" borderId="15" xfId="0" applyNumberFormat="1" applyFont="1" applyFill="1" applyBorder="1" applyAlignment="1">
      <alignment horizontal="center" vertical="center"/>
    </xf>
    <xf numFmtId="177" fontId="42" fillId="24" borderId="43" xfId="0" applyNumberFormat="1" applyFont="1" applyFill="1" applyBorder="1" applyAlignment="1" applyProtection="1">
      <alignment horizontal="center" vertical="center"/>
      <protection locked="0"/>
    </xf>
    <xf numFmtId="186" fontId="42" fillId="0" borderId="15" xfId="0" applyNumberFormat="1" applyFont="1" applyFill="1" applyBorder="1" applyAlignment="1" applyProtection="1">
      <alignment horizontal="center" vertical="center"/>
      <protection locked="0"/>
    </xf>
    <xf numFmtId="180" fontId="42" fillId="24" borderId="110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338" xfId="0" applyNumberFormat="1" applyFont="1" applyFill="1" applyBorder="1" applyAlignment="1" applyProtection="1">
      <alignment horizontal="center" vertical="center"/>
      <protection locked="0"/>
    </xf>
    <xf numFmtId="0" fontId="42" fillId="25" borderId="54" xfId="0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center" vertical="center"/>
    </xf>
    <xf numFmtId="1" fontId="38" fillId="25" borderId="339" xfId="0" applyNumberFormat="1" applyFont="1" applyFill="1" applyBorder="1" applyAlignment="1" applyProtection="1">
      <alignment horizontal="center" vertical="center"/>
      <protection/>
    </xf>
    <xf numFmtId="1" fontId="42" fillId="0" borderId="340" xfId="0" applyNumberFormat="1" applyFont="1" applyBorder="1" applyAlignment="1" applyProtection="1">
      <alignment horizontal="center" vertical="center"/>
      <protection/>
    </xf>
    <xf numFmtId="180" fontId="42" fillId="24" borderId="327" xfId="0" applyNumberFormat="1" applyFont="1" applyFill="1" applyBorder="1" applyAlignment="1" applyProtection="1">
      <alignment horizontal="center" vertical="center"/>
      <protection locked="0"/>
    </xf>
    <xf numFmtId="1" fontId="42" fillId="25" borderId="340" xfId="0" applyNumberFormat="1" applyFont="1" applyFill="1" applyBorder="1" applyAlignment="1" applyProtection="1">
      <alignment horizontal="center" vertical="center"/>
      <protection/>
    </xf>
    <xf numFmtId="1" fontId="42" fillId="0" borderId="341" xfId="0" applyNumberFormat="1" applyFont="1" applyBorder="1" applyAlignment="1" applyProtection="1">
      <alignment horizontal="center" vertical="center"/>
      <protection/>
    </xf>
    <xf numFmtId="186" fontId="42" fillId="0" borderId="325" xfId="0" applyNumberFormat="1" applyFont="1" applyFill="1" applyBorder="1" applyAlignment="1" applyProtection="1">
      <alignment horizontal="center" vertical="center"/>
      <protection locked="0"/>
    </xf>
    <xf numFmtId="0" fontId="42" fillId="25" borderId="245" xfId="0" applyFont="1" applyFill="1" applyBorder="1" applyAlignment="1">
      <alignment horizontal="center" vertical="center"/>
    </xf>
    <xf numFmtId="0" fontId="42" fillId="25" borderId="342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1" fontId="38" fillId="25" borderId="343" xfId="0" applyNumberFormat="1" applyFont="1" applyFill="1" applyBorder="1" applyAlignment="1" applyProtection="1">
      <alignment horizontal="center" vertical="center"/>
      <protection/>
    </xf>
    <xf numFmtId="1" fontId="42" fillId="0" borderId="344" xfId="0" applyNumberFormat="1" applyFont="1" applyBorder="1" applyAlignment="1" applyProtection="1">
      <alignment horizontal="center" vertical="center"/>
      <protection/>
    </xf>
    <xf numFmtId="1" fontId="42" fillId="25" borderId="224" xfId="0" applyNumberFormat="1" applyFont="1" applyFill="1" applyBorder="1" applyAlignment="1" applyProtection="1">
      <alignment horizontal="center" vertical="center"/>
      <protection/>
    </xf>
    <xf numFmtId="0" fontId="42" fillId="25" borderId="224" xfId="0" applyFont="1" applyFill="1" applyBorder="1" applyAlignment="1">
      <alignment horizontal="center" vertical="center"/>
    </xf>
    <xf numFmtId="186" fontId="42" fillId="0" borderId="224" xfId="0" applyNumberFormat="1" applyFont="1" applyFill="1" applyBorder="1" applyAlignment="1">
      <alignment horizontal="center" vertical="center" wrapText="1"/>
    </xf>
    <xf numFmtId="180" fontId="42" fillId="24" borderId="224" xfId="0" applyNumberFormat="1" applyFont="1" applyFill="1" applyBorder="1" applyAlignment="1">
      <alignment horizontal="center" vertical="center" wrapText="1"/>
    </xf>
    <xf numFmtId="180" fontId="42" fillId="24" borderId="345" xfId="0" applyNumberFormat="1" applyFont="1" applyFill="1" applyBorder="1" applyAlignment="1" applyProtection="1">
      <alignment horizontal="center" vertical="center"/>
      <protection locked="0"/>
    </xf>
    <xf numFmtId="1" fontId="42" fillId="25" borderId="344" xfId="0" applyNumberFormat="1" applyFont="1" applyFill="1" applyBorder="1" applyAlignment="1" applyProtection="1">
      <alignment horizontal="center" vertical="center"/>
      <protection/>
    </xf>
    <xf numFmtId="1" fontId="42" fillId="0" borderId="224" xfId="0" applyNumberFormat="1" applyFont="1" applyBorder="1" applyAlignment="1" applyProtection="1">
      <alignment horizontal="center" vertical="center"/>
      <protection/>
    </xf>
    <xf numFmtId="0" fontId="42" fillId="0" borderId="224" xfId="0" applyFont="1" applyFill="1" applyBorder="1" applyAlignment="1">
      <alignment horizontal="center" vertical="center"/>
    </xf>
    <xf numFmtId="0" fontId="42" fillId="24" borderId="224" xfId="0" applyFont="1" applyFill="1" applyBorder="1" applyAlignment="1">
      <alignment horizontal="center" vertical="center"/>
    </xf>
    <xf numFmtId="177" fontId="42" fillId="24" borderId="345" xfId="0" applyNumberFormat="1" applyFont="1" applyFill="1" applyBorder="1" applyAlignment="1" applyProtection="1">
      <alignment horizontal="center" vertical="center"/>
      <protection locked="0"/>
    </xf>
    <xf numFmtId="1" fontId="42" fillId="0" borderId="346" xfId="0" applyNumberFormat="1" applyFont="1" applyBorder="1" applyAlignment="1" applyProtection="1">
      <alignment horizontal="center" vertical="center"/>
      <protection/>
    </xf>
    <xf numFmtId="180" fontId="42" fillId="24" borderId="224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" fontId="38" fillId="25" borderId="137" xfId="0" applyNumberFormat="1" applyFont="1" applyFill="1" applyBorder="1" applyAlignment="1" applyProtection="1">
      <alignment horizontal="center" vertical="center"/>
      <protection/>
    </xf>
    <xf numFmtId="186" fontId="42" fillId="0" borderId="224" xfId="0" applyNumberFormat="1" applyFont="1" applyFill="1" applyBorder="1" applyAlignment="1">
      <alignment horizontal="center" vertical="center"/>
    </xf>
    <xf numFmtId="186" fontId="42" fillId="0" borderId="224" xfId="0" applyNumberFormat="1" applyFont="1" applyFill="1" applyBorder="1" applyAlignment="1" applyProtection="1">
      <alignment horizontal="center" vertical="center"/>
      <protection locked="0"/>
    </xf>
    <xf numFmtId="0" fontId="42" fillId="25" borderId="347" xfId="0" applyFont="1" applyFill="1" applyBorder="1" applyAlignment="1">
      <alignment horizontal="center" vertical="center"/>
    </xf>
    <xf numFmtId="0" fontId="42" fillId="25" borderId="139" xfId="0" applyFont="1" applyFill="1" applyBorder="1" applyAlignment="1">
      <alignment horizontal="center" vertical="center"/>
    </xf>
    <xf numFmtId="0" fontId="42" fillId="25" borderId="348" xfId="0" applyFont="1" applyFill="1" applyBorder="1" applyAlignment="1">
      <alignment horizontal="center" vertical="center"/>
    </xf>
    <xf numFmtId="1" fontId="38" fillId="25" borderId="349" xfId="0" applyNumberFormat="1" applyFont="1" applyFill="1" applyBorder="1" applyAlignment="1" applyProtection="1">
      <alignment horizontal="center" vertical="center"/>
      <protection/>
    </xf>
    <xf numFmtId="180" fontId="42" fillId="24" borderId="350" xfId="0" applyNumberFormat="1" applyFont="1" applyFill="1" applyBorder="1" applyAlignment="1" applyProtection="1">
      <alignment horizontal="center" vertical="center"/>
      <protection locked="0"/>
    </xf>
    <xf numFmtId="180" fontId="42" fillId="24" borderId="281" xfId="0" applyNumberFormat="1" applyFont="1" applyFill="1" applyBorder="1" applyAlignment="1" applyProtection="1">
      <alignment horizontal="center" vertical="center"/>
      <protection locked="0"/>
    </xf>
    <xf numFmtId="0" fontId="42" fillId="25" borderId="351" xfId="0" applyFont="1" applyFill="1" applyBorder="1" applyAlignment="1">
      <alignment horizontal="center" vertical="center"/>
    </xf>
    <xf numFmtId="1" fontId="38" fillId="25" borderId="0" xfId="0" applyNumberFormat="1" applyFont="1" applyFill="1" applyBorder="1" applyAlignment="1" applyProtection="1">
      <alignment horizontal="center" vertical="center"/>
      <protection/>
    </xf>
    <xf numFmtId="1" fontId="42" fillId="0" borderId="201" xfId="0" applyNumberFormat="1" applyFont="1" applyFill="1" applyBorder="1" applyAlignment="1" applyProtection="1">
      <alignment horizontal="center" vertical="center"/>
      <protection/>
    </xf>
    <xf numFmtId="1" fontId="38" fillId="25" borderId="352" xfId="0" applyNumberFormat="1" applyFont="1" applyFill="1" applyBorder="1" applyAlignment="1" applyProtection="1">
      <alignment horizontal="center" vertical="center"/>
      <protection/>
    </xf>
    <xf numFmtId="0" fontId="42" fillId="25" borderId="353" xfId="0" applyFont="1" applyFill="1" applyBorder="1" applyAlignment="1">
      <alignment horizontal="center" vertical="center"/>
    </xf>
    <xf numFmtId="0" fontId="42" fillId="25" borderId="354" xfId="0" applyFont="1" applyFill="1" applyBorder="1" applyAlignment="1">
      <alignment horizontal="center" vertical="center"/>
    </xf>
    <xf numFmtId="0" fontId="42" fillId="25" borderId="355" xfId="0" applyFont="1" applyFill="1" applyBorder="1" applyAlignment="1">
      <alignment horizontal="center" vertical="center"/>
    </xf>
    <xf numFmtId="186" fontId="42" fillId="0" borderId="201" xfId="0" applyNumberFormat="1" applyFont="1" applyFill="1" applyBorder="1" applyAlignment="1">
      <alignment horizontal="center" vertical="center" wrapText="1"/>
    </xf>
    <xf numFmtId="0" fontId="42" fillId="0" borderId="201" xfId="0" applyFont="1" applyFill="1" applyBorder="1" applyAlignment="1">
      <alignment horizontal="center" vertical="center" wrapText="1"/>
    </xf>
    <xf numFmtId="0" fontId="42" fillId="24" borderId="201" xfId="0" applyFont="1" applyFill="1" applyBorder="1" applyAlignment="1">
      <alignment horizontal="center" vertical="center" wrapText="1"/>
    </xf>
    <xf numFmtId="0" fontId="42" fillId="25" borderId="356" xfId="0" applyFont="1" applyFill="1" applyBorder="1" applyAlignment="1">
      <alignment horizontal="center" vertical="center"/>
    </xf>
    <xf numFmtId="1" fontId="38" fillId="25" borderId="357" xfId="0" applyNumberFormat="1" applyFont="1" applyFill="1" applyBorder="1" applyAlignment="1" applyProtection="1">
      <alignment horizontal="center" vertical="center"/>
      <protection/>
    </xf>
    <xf numFmtId="177" fontId="42" fillId="24" borderId="93" xfId="0" applyNumberFormat="1" applyFont="1" applyFill="1" applyBorder="1" applyAlignment="1">
      <alignment horizontal="center" vertical="center"/>
    </xf>
    <xf numFmtId="180" fontId="42" fillId="24" borderId="316" xfId="0" applyNumberFormat="1" applyFont="1" applyFill="1" applyBorder="1" applyAlignment="1">
      <alignment horizontal="center" vertical="center" wrapText="1"/>
    </xf>
    <xf numFmtId="180" fontId="42" fillId="24" borderId="318" xfId="0" applyNumberFormat="1" applyFont="1" applyFill="1" applyBorder="1" applyAlignment="1" applyProtection="1">
      <alignment horizontal="center" vertical="center"/>
      <protection locked="0"/>
    </xf>
    <xf numFmtId="1" fontId="38" fillId="25" borderId="253" xfId="0" applyNumberFormat="1" applyFont="1" applyFill="1" applyBorder="1" applyAlignment="1" applyProtection="1">
      <alignment horizontal="center" vertical="center"/>
      <protection/>
    </xf>
    <xf numFmtId="180" fontId="42" fillId="24" borderId="93" xfId="0" applyNumberFormat="1" applyFont="1" applyFill="1" applyBorder="1" applyAlignment="1">
      <alignment horizontal="center" vertical="center" wrapText="1"/>
    </xf>
    <xf numFmtId="180" fontId="42" fillId="24" borderId="316" xfId="0" applyNumberFormat="1" applyFont="1" applyFill="1" applyBorder="1" applyAlignment="1" applyProtection="1">
      <alignment horizontal="center" vertical="center" wrapText="1"/>
      <protection locked="0"/>
    </xf>
    <xf numFmtId="0" fontId="42" fillId="25" borderId="358" xfId="0" applyFont="1" applyFill="1" applyBorder="1" applyAlignment="1">
      <alignment horizontal="center" vertical="center"/>
    </xf>
    <xf numFmtId="0" fontId="42" fillId="25" borderId="359" xfId="0" applyFont="1" applyFill="1" applyBorder="1" applyAlignment="1">
      <alignment horizontal="center" vertical="center"/>
    </xf>
    <xf numFmtId="0" fontId="42" fillId="25" borderId="360" xfId="0" applyFont="1" applyFill="1" applyBorder="1" applyAlignment="1">
      <alignment horizontal="center" vertical="center"/>
    </xf>
    <xf numFmtId="0" fontId="42" fillId="25" borderId="361" xfId="0" applyFont="1" applyFill="1" applyBorder="1" applyAlignment="1">
      <alignment horizontal="center" vertical="center"/>
    </xf>
    <xf numFmtId="180" fontId="42" fillId="24" borderId="325" xfId="0" applyNumberFormat="1" applyFont="1" applyFill="1" applyBorder="1" applyAlignment="1">
      <alignment horizontal="center" vertical="center" wrapText="1"/>
    </xf>
    <xf numFmtId="180" fontId="42" fillId="24" borderId="285" xfId="0" applyNumberFormat="1" applyFont="1" applyFill="1" applyBorder="1" applyAlignment="1">
      <alignment horizontal="center" vertical="center" wrapText="1"/>
    </xf>
    <xf numFmtId="180" fontId="42" fillId="24" borderId="325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362" xfId="0" applyNumberFormat="1" applyFont="1" applyFill="1" applyBorder="1" applyAlignment="1" applyProtection="1">
      <alignment horizontal="center" vertical="center"/>
      <protection/>
    </xf>
    <xf numFmtId="1" fontId="38" fillId="25" borderId="334" xfId="0" applyNumberFormat="1" applyFont="1" applyFill="1" applyBorder="1" applyAlignment="1" applyProtection="1">
      <alignment horizontal="center" vertical="center"/>
      <protection/>
    </xf>
    <xf numFmtId="0" fontId="42" fillId="25" borderId="363" xfId="0" applyFont="1" applyFill="1" applyBorder="1" applyAlignment="1">
      <alignment horizontal="center" vertical="center"/>
    </xf>
    <xf numFmtId="0" fontId="42" fillId="25" borderId="283" xfId="0" applyFont="1" applyFill="1" applyBorder="1" applyAlignment="1">
      <alignment horizontal="center" vertical="center"/>
    </xf>
    <xf numFmtId="1" fontId="38" fillId="25" borderId="326" xfId="0" applyNumberFormat="1" applyFont="1" applyFill="1" applyBorder="1" applyAlignment="1" applyProtection="1">
      <alignment horizontal="center" vertical="center"/>
      <protection/>
    </xf>
    <xf numFmtId="1" fontId="38" fillId="25" borderId="364" xfId="0" applyNumberFormat="1" applyFont="1" applyFill="1" applyBorder="1" applyAlignment="1" applyProtection="1">
      <alignment horizontal="center" vertical="center"/>
      <protection/>
    </xf>
    <xf numFmtId="0" fontId="42" fillId="25" borderId="365" xfId="0" applyFont="1" applyFill="1" applyBorder="1" applyAlignment="1">
      <alignment horizontal="center" vertical="center"/>
    </xf>
    <xf numFmtId="0" fontId="42" fillId="25" borderId="237" xfId="0" applyFont="1" applyFill="1" applyBorder="1" applyAlignment="1">
      <alignment horizontal="center" vertical="center"/>
    </xf>
    <xf numFmtId="0" fontId="42" fillId="25" borderId="366" xfId="0" applyFont="1" applyFill="1" applyBorder="1" applyAlignment="1">
      <alignment horizontal="center" vertical="center"/>
    </xf>
    <xf numFmtId="0" fontId="42" fillId="25" borderId="201" xfId="0" applyFont="1" applyFill="1" applyBorder="1" applyAlignment="1">
      <alignment horizontal="center" vertical="center" wrapText="1"/>
    </xf>
    <xf numFmtId="0" fontId="42" fillId="25" borderId="367" xfId="0" applyFont="1" applyFill="1" applyBorder="1" applyAlignment="1">
      <alignment horizontal="center" vertical="center"/>
    </xf>
    <xf numFmtId="0" fontId="42" fillId="25" borderId="281" xfId="0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 wrapText="1"/>
    </xf>
    <xf numFmtId="180" fontId="42" fillId="24" borderId="283" xfId="0" applyNumberFormat="1" applyFont="1" applyFill="1" applyBorder="1" applyAlignment="1" applyProtection="1">
      <alignment horizontal="center" vertical="center"/>
      <protection locked="0"/>
    </xf>
    <xf numFmtId="1" fontId="38" fillId="25" borderId="158" xfId="0" applyNumberFormat="1" applyFont="1" applyFill="1" applyBorder="1" applyAlignment="1" applyProtection="1">
      <alignment horizontal="center" vertical="center"/>
      <protection/>
    </xf>
    <xf numFmtId="1" fontId="42" fillId="0" borderId="368" xfId="0" applyNumberFormat="1" applyFont="1" applyBorder="1" applyAlignment="1" applyProtection="1">
      <alignment horizontal="center" vertical="center"/>
      <protection/>
    </xf>
    <xf numFmtId="186" fontId="42" fillId="0" borderId="224" xfId="0" applyNumberFormat="1" applyFont="1" applyFill="1" applyBorder="1" applyAlignment="1">
      <alignment horizontal="left" vertical="center"/>
    </xf>
    <xf numFmtId="180" fontId="42" fillId="24" borderId="224" xfId="0" applyNumberFormat="1" applyFont="1" applyFill="1" applyBorder="1" applyAlignment="1">
      <alignment horizontal="left" vertical="center"/>
    </xf>
    <xf numFmtId="180" fontId="42" fillId="24" borderId="228" xfId="0" applyNumberFormat="1" applyFont="1" applyFill="1" applyBorder="1" applyAlignment="1" applyProtection="1">
      <alignment horizontal="center" vertical="center"/>
      <protection locked="0"/>
    </xf>
    <xf numFmtId="1" fontId="42" fillId="25" borderId="368" xfId="0" applyNumberFormat="1" applyFont="1" applyFill="1" applyBorder="1" applyAlignment="1" applyProtection="1">
      <alignment horizontal="center" vertical="center"/>
      <protection/>
    </xf>
    <xf numFmtId="1" fontId="38" fillId="25" borderId="136" xfId="0" applyNumberFormat="1" applyFont="1" applyFill="1" applyBorder="1" applyAlignment="1" applyProtection="1">
      <alignment horizontal="center" vertical="center"/>
      <protection/>
    </xf>
    <xf numFmtId="186" fontId="42" fillId="0" borderId="224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224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369" xfId="0" applyNumberFormat="1" applyFont="1" applyFill="1" applyBorder="1" applyAlignment="1" applyProtection="1">
      <alignment horizontal="center" vertical="center"/>
      <protection locked="0"/>
    </xf>
    <xf numFmtId="0" fontId="42" fillId="25" borderId="370" xfId="0" applyFont="1" applyFill="1" applyBorder="1" applyAlignment="1">
      <alignment horizontal="center" vertical="center"/>
    </xf>
    <xf numFmtId="0" fontId="42" fillId="25" borderId="371" xfId="0" applyFont="1" applyFill="1" applyBorder="1" applyAlignment="1">
      <alignment horizontal="center" vertical="center"/>
    </xf>
    <xf numFmtId="0" fontId="42" fillId="25" borderId="372" xfId="0" applyFont="1" applyFill="1" applyBorder="1" applyAlignment="1">
      <alignment horizontal="center" vertical="center"/>
    </xf>
    <xf numFmtId="0" fontId="42" fillId="25" borderId="345" xfId="0" applyFont="1" applyFill="1" applyBorder="1" applyAlignment="1">
      <alignment horizontal="center" vertical="center"/>
    </xf>
    <xf numFmtId="38" fontId="42" fillId="0" borderId="15" xfId="49" applyFont="1" applyFill="1" applyBorder="1" applyAlignment="1">
      <alignment horizontal="center" vertical="center"/>
    </xf>
    <xf numFmtId="180" fontId="42" fillId="24" borderId="15" xfId="0" applyNumberFormat="1" applyFont="1" applyFill="1" applyBorder="1" applyAlignment="1" applyProtection="1">
      <alignment horizontal="center" vertical="center" wrapText="1"/>
      <protection locked="0"/>
    </xf>
    <xf numFmtId="38" fontId="42" fillId="25" borderId="16" xfId="49" applyFont="1" applyFill="1" applyBorder="1" applyAlignment="1">
      <alignment horizontal="center" vertical="center"/>
    </xf>
    <xf numFmtId="0" fontId="42" fillId="0" borderId="56" xfId="0" applyNumberFormat="1" applyFont="1" applyBorder="1" applyAlignment="1">
      <alignment horizontal="center" vertical="center"/>
    </xf>
    <xf numFmtId="0" fontId="42" fillId="25" borderId="17" xfId="0" applyNumberFormat="1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177" fontId="42" fillId="24" borderId="17" xfId="0" applyNumberFormat="1" applyFont="1" applyFill="1" applyBorder="1" applyAlignment="1" applyProtection="1">
      <alignment horizontal="center" vertical="center"/>
      <protection locked="0"/>
    </xf>
    <xf numFmtId="186" fontId="42" fillId="0" borderId="17" xfId="0" applyNumberFormat="1" applyFont="1" applyFill="1" applyBorder="1" applyAlignment="1">
      <alignment horizontal="left" vertical="center"/>
    </xf>
    <xf numFmtId="180" fontId="42" fillId="24" borderId="17" xfId="0" applyNumberFormat="1" applyFont="1" applyFill="1" applyBorder="1" applyAlignment="1">
      <alignment horizontal="left" vertical="center"/>
    </xf>
    <xf numFmtId="180" fontId="42" fillId="24" borderId="18" xfId="0" applyNumberFormat="1" applyFont="1" applyFill="1" applyBorder="1" applyAlignment="1" applyProtection="1">
      <alignment horizontal="center" vertical="center"/>
      <protection locked="0"/>
    </xf>
    <xf numFmtId="0" fontId="42" fillId="25" borderId="56" xfId="0" applyNumberFormat="1" applyFont="1" applyFill="1" applyBorder="1" applyAlignment="1">
      <alignment horizontal="center" vertical="center"/>
    </xf>
    <xf numFmtId="0" fontId="42" fillId="0" borderId="17" xfId="0" applyNumberFormat="1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  <xf numFmtId="177" fontId="42" fillId="24" borderId="18" xfId="0" applyNumberFormat="1" applyFont="1" applyFill="1" applyBorder="1" applyAlignment="1" applyProtection="1">
      <alignment horizontal="center" vertical="center"/>
      <protection locked="0"/>
    </xf>
    <xf numFmtId="0" fontId="42" fillId="0" borderId="270" xfId="0" applyNumberFormat="1" applyFont="1" applyBorder="1" applyAlignment="1">
      <alignment horizontal="center" vertical="center"/>
    </xf>
    <xf numFmtId="186" fontId="42" fillId="0" borderId="17" xfId="0" applyNumberFormat="1" applyFont="1" applyFill="1" applyBorder="1" applyAlignment="1">
      <alignment horizontal="center" vertical="center"/>
    </xf>
    <xf numFmtId="180" fontId="42" fillId="24" borderId="17" xfId="0" applyNumberFormat="1" applyFont="1" applyFill="1" applyBorder="1" applyAlignment="1">
      <alignment horizontal="center" vertical="center"/>
    </xf>
    <xf numFmtId="0" fontId="42" fillId="0" borderId="373" xfId="0" applyNumberFormat="1" applyFont="1" applyBorder="1" applyAlignment="1">
      <alignment horizontal="center" vertical="center"/>
    </xf>
    <xf numFmtId="186" fontId="42" fillId="0" borderId="17" xfId="0" applyNumberFormat="1" applyFont="1" applyFill="1" applyBorder="1" applyAlignment="1" applyProtection="1">
      <alignment horizontal="center" vertical="center"/>
      <protection locked="0"/>
    </xf>
    <xf numFmtId="180" fontId="42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25" borderId="56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38" fillId="0" borderId="374" xfId="0" applyFont="1" applyBorder="1" applyAlignment="1">
      <alignment horizontal="center" vertical="center"/>
    </xf>
    <xf numFmtId="1" fontId="42" fillId="0" borderId="374" xfId="0" applyNumberFormat="1" applyFont="1" applyBorder="1" applyAlignment="1" applyProtection="1">
      <alignment horizontal="center" vertical="center"/>
      <protection/>
    </xf>
    <xf numFmtId="1" fontId="42" fillId="25" borderId="375" xfId="0" applyNumberFormat="1" applyFont="1" applyFill="1" applyBorder="1" applyAlignment="1" applyProtection="1">
      <alignment horizontal="center" vertical="center"/>
      <protection/>
    </xf>
    <xf numFmtId="0" fontId="42" fillId="25" borderId="375" xfId="0" applyFont="1" applyFill="1" applyBorder="1" applyAlignment="1">
      <alignment horizontal="center" vertical="center"/>
    </xf>
    <xf numFmtId="177" fontId="42" fillId="24" borderId="375" xfId="0" applyNumberFormat="1" applyFont="1" applyFill="1" applyBorder="1" applyAlignment="1" applyProtection="1">
      <alignment horizontal="center" vertical="center"/>
      <protection locked="0"/>
    </xf>
    <xf numFmtId="186" fontId="42" fillId="0" borderId="375" xfId="0" applyNumberFormat="1" applyFont="1" applyFill="1" applyBorder="1" applyAlignment="1">
      <alignment horizontal="center" vertical="center" wrapText="1"/>
    </xf>
    <xf numFmtId="180" fontId="42" fillId="24" borderId="375" xfId="0" applyNumberFormat="1" applyFont="1" applyFill="1" applyBorder="1" applyAlignment="1">
      <alignment horizontal="center" vertical="center" wrapText="1"/>
    </xf>
    <xf numFmtId="180" fontId="42" fillId="24" borderId="305" xfId="0" applyNumberFormat="1" applyFont="1" applyFill="1" applyBorder="1" applyAlignment="1" applyProtection="1">
      <alignment horizontal="center" vertical="center"/>
      <protection locked="0"/>
    </xf>
    <xf numFmtId="1" fontId="42" fillId="25" borderId="374" xfId="0" applyNumberFormat="1" applyFont="1" applyFill="1" applyBorder="1" applyAlignment="1" applyProtection="1">
      <alignment horizontal="center" vertical="center"/>
      <protection/>
    </xf>
    <xf numFmtId="1" fontId="42" fillId="0" borderId="375" xfId="0" applyNumberFormat="1" applyFont="1" applyBorder="1" applyAlignment="1" applyProtection="1">
      <alignment horizontal="center" vertical="center"/>
      <protection/>
    </xf>
    <xf numFmtId="0" fontId="42" fillId="0" borderId="375" xfId="0" applyFont="1" applyFill="1" applyBorder="1" applyAlignment="1">
      <alignment horizontal="center" vertical="center"/>
    </xf>
    <xf numFmtId="0" fontId="42" fillId="24" borderId="375" xfId="0" applyFont="1" applyFill="1" applyBorder="1" applyAlignment="1">
      <alignment horizontal="center" vertical="center"/>
    </xf>
    <xf numFmtId="177" fontId="42" fillId="24" borderId="305" xfId="0" applyNumberFormat="1" applyFont="1" applyFill="1" applyBorder="1" applyAlignment="1" applyProtection="1">
      <alignment horizontal="center" vertical="center"/>
      <protection locked="0"/>
    </xf>
    <xf numFmtId="1" fontId="42" fillId="0" borderId="216" xfId="0" applyNumberFormat="1" applyFont="1" applyBorder="1" applyAlignment="1" applyProtection="1">
      <alignment horizontal="center" vertical="center"/>
      <protection/>
    </xf>
    <xf numFmtId="180" fontId="42" fillId="24" borderId="375" xfId="0" applyNumberFormat="1" applyFont="1" applyFill="1" applyBorder="1" applyAlignment="1">
      <alignment horizontal="center" vertical="center"/>
    </xf>
    <xf numFmtId="186" fontId="42" fillId="0" borderId="375" xfId="0" applyNumberFormat="1" applyFont="1" applyFill="1" applyBorder="1" applyAlignment="1">
      <alignment horizontal="center" vertical="center"/>
    </xf>
    <xf numFmtId="186" fontId="42" fillId="0" borderId="375" xfId="0" applyNumberFormat="1" applyFont="1" applyFill="1" applyBorder="1" applyAlignment="1" applyProtection="1">
      <alignment horizontal="center" vertical="center"/>
      <protection locked="0"/>
    </xf>
    <xf numFmtId="180" fontId="42" fillId="24" borderId="375" xfId="0" applyNumberFormat="1" applyFont="1" applyFill="1" applyBorder="1" applyAlignment="1" applyProtection="1">
      <alignment horizontal="center" vertical="center" wrapText="1"/>
      <protection locked="0"/>
    </xf>
    <xf numFmtId="180" fontId="42" fillId="24" borderId="37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/>
      <protection/>
    </xf>
    <xf numFmtId="1" fontId="0" fillId="25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377" xfId="61" applyNumberFormat="1" applyFont="1" applyBorder="1" applyAlignment="1">
      <alignment horizontal="center"/>
      <protection/>
    </xf>
    <xf numFmtId="0" fontId="0" fillId="0" borderId="378" xfId="0" applyFont="1" applyBorder="1" applyAlignment="1">
      <alignment/>
    </xf>
    <xf numFmtId="57" fontId="23" fillId="0" borderId="0" xfId="61" applyNumberFormat="1" applyFont="1" applyAlignment="1">
      <alignment/>
      <protection/>
    </xf>
    <xf numFmtId="0" fontId="23" fillId="0" borderId="0" xfId="61" applyFont="1" applyAlignment="1">
      <alignment/>
      <protection/>
    </xf>
    <xf numFmtId="0" fontId="22" fillId="0" borderId="0" xfId="61" applyNumberFormat="1" applyFont="1" applyBorder="1" applyAlignment="1">
      <alignment horizontal="center"/>
      <protection/>
    </xf>
    <xf numFmtId="0" fontId="22" fillId="0" borderId="101" xfId="61" applyNumberFormat="1" applyFont="1" applyBorder="1" applyAlignment="1">
      <alignment horizontal="center"/>
      <protection/>
    </xf>
    <xf numFmtId="0" fontId="22" fillId="0" borderId="84" xfId="0" applyNumberFormat="1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22" fillId="0" borderId="100" xfId="0" applyNumberFormat="1" applyFont="1" applyBorder="1" applyAlignment="1">
      <alignment horizontal="center" vertical="center"/>
    </xf>
    <xf numFmtId="177" fontId="22" fillId="24" borderId="42" xfId="0" applyNumberFormat="1" applyFont="1" applyFill="1" applyBorder="1" applyAlignment="1">
      <alignment horizontal="center" wrapText="1"/>
    </xf>
    <xf numFmtId="177" fontId="22" fillId="24" borderId="38" xfId="0" applyNumberFormat="1" applyFont="1" applyFill="1" applyBorder="1" applyAlignment="1">
      <alignment horizontal="center" wrapText="1"/>
    </xf>
    <xf numFmtId="0" fontId="22" fillId="24" borderId="310" xfId="0" applyNumberFormat="1" applyFont="1" applyFill="1" applyBorder="1" applyAlignment="1">
      <alignment horizontal="center"/>
    </xf>
    <xf numFmtId="0" fontId="22" fillId="24" borderId="379" xfId="0" applyNumberFormat="1" applyFont="1" applyFill="1" applyBorder="1" applyAlignment="1">
      <alignment horizontal="center"/>
    </xf>
    <xf numFmtId="0" fontId="22" fillId="24" borderId="380" xfId="0" applyNumberFormat="1" applyFont="1" applyFill="1" applyBorder="1" applyAlignment="1">
      <alignment horizontal="center"/>
    </xf>
    <xf numFmtId="0" fontId="22" fillId="0" borderId="19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3" fontId="22" fillId="0" borderId="175" xfId="0" applyNumberFormat="1" applyFont="1" applyBorder="1" applyAlignment="1">
      <alignment horizontal="center"/>
    </xf>
    <xf numFmtId="3" fontId="22" fillId="0" borderId="174" xfId="0" applyNumberFormat="1" applyFont="1" applyBorder="1" applyAlignment="1">
      <alignment horizontal="center"/>
    </xf>
    <xf numFmtId="3" fontId="22" fillId="0" borderId="268" xfId="0" applyNumberFormat="1" applyFont="1" applyBorder="1" applyAlignment="1">
      <alignment horizontal="center"/>
    </xf>
    <xf numFmtId="0" fontId="22" fillId="0" borderId="381" xfId="0" applyNumberFormat="1" applyFont="1" applyBorder="1" applyAlignment="1">
      <alignment horizontal="center"/>
    </xf>
    <xf numFmtId="0" fontId="22" fillId="0" borderId="382" xfId="0" applyNumberFormat="1" applyFont="1" applyBorder="1" applyAlignment="1">
      <alignment horizontal="center"/>
    </xf>
    <xf numFmtId="0" fontId="22" fillId="0" borderId="383" xfId="0" applyNumberFormat="1" applyFont="1" applyBorder="1" applyAlignment="1">
      <alignment horizontal="center"/>
    </xf>
    <xf numFmtId="3" fontId="22" fillId="24" borderId="384" xfId="0" applyNumberFormat="1" applyFont="1" applyFill="1" applyBorder="1" applyAlignment="1">
      <alignment horizontal="center"/>
    </xf>
    <xf numFmtId="3" fontId="22" fillId="24" borderId="385" xfId="0" applyNumberFormat="1" applyFont="1" applyFill="1" applyBorder="1" applyAlignment="1">
      <alignment horizontal="center"/>
    </xf>
    <xf numFmtId="3" fontId="22" fillId="24" borderId="386" xfId="0" applyNumberFormat="1" applyFont="1" applyFill="1" applyBorder="1" applyAlignment="1">
      <alignment horizontal="center"/>
    </xf>
    <xf numFmtId="0" fontId="22" fillId="24" borderId="387" xfId="0" applyNumberFormat="1" applyFont="1" applyFill="1" applyBorder="1" applyAlignment="1">
      <alignment horizontal="center"/>
    </xf>
    <xf numFmtId="0" fontId="22" fillId="24" borderId="385" xfId="0" applyNumberFormat="1" applyFont="1" applyFill="1" applyBorder="1" applyAlignment="1">
      <alignment horizontal="center"/>
    </xf>
    <xf numFmtId="0" fontId="22" fillId="24" borderId="388" xfId="0" applyNumberFormat="1" applyFont="1" applyFill="1" applyBorder="1" applyAlignment="1">
      <alignment horizontal="center"/>
    </xf>
    <xf numFmtId="0" fontId="22" fillId="0" borderId="389" xfId="0" applyNumberFormat="1" applyFont="1" applyFill="1" applyBorder="1" applyAlignment="1">
      <alignment horizontal="center" wrapText="1"/>
    </xf>
    <xf numFmtId="0" fontId="0" fillId="0" borderId="349" xfId="0" applyFont="1" applyFill="1" applyBorder="1" applyAlignment="1">
      <alignment horizontal="center" wrapText="1"/>
    </xf>
    <xf numFmtId="0" fontId="0" fillId="0" borderId="90" xfId="0" applyFont="1" applyBorder="1" applyAlignment="1">
      <alignment horizontal="center" wrapText="1"/>
    </xf>
    <xf numFmtId="0" fontId="22" fillId="24" borderId="349" xfId="0" applyNumberFormat="1" applyFont="1" applyFill="1" applyBorder="1" applyAlignment="1">
      <alignment horizontal="center" wrapText="1"/>
    </xf>
    <xf numFmtId="0" fontId="0" fillId="24" borderId="349" xfId="0" applyFont="1" applyFill="1" applyBorder="1" applyAlignment="1">
      <alignment horizontal="center" wrapText="1"/>
    </xf>
    <xf numFmtId="0" fontId="22" fillId="0" borderId="84" xfId="61" applyNumberFormat="1" applyFont="1" applyBorder="1" applyAlignment="1">
      <alignment horizontal="center" vertical="center"/>
      <protection/>
    </xf>
    <xf numFmtId="0" fontId="22" fillId="0" borderId="63" xfId="61" applyNumberFormat="1" applyFont="1" applyBorder="1" applyAlignment="1">
      <alignment horizontal="center" vertical="center"/>
      <protection/>
    </xf>
    <xf numFmtId="0" fontId="22" fillId="0" borderId="100" xfId="61" applyNumberFormat="1" applyFont="1" applyBorder="1" applyAlignment="1">
      <alignment horizontal="center" vertical="center"/>
      <protection/>
    </xf>
    <xf numFmtId="0" fontId="22" fillId="0" borderId="35" xfId="61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26" fillId="0" borderId="377" xfId="0" applyNumberFormat="1" applyFont="1" applyBorder="1" applyAlignment="1">
      <alignment horizontal="center" vertical="center"/>
    </xf>
    <xf numFmtId="0" fontId="27" fillId="0" borderId="266" xfId="0" applyFont="1" applyBorder="1" applyAlignment="1">
      <alignment vertical="center"/>
    </xf>
    <xf numFmtId="0" fontId="26" fillId="0" borderId="266" xfId="0" applyNumberFormat="1" applyFont="1" applyBorder="1" applyAlignment="1">
      <alignment horizontal="center" vertical="center"/>
    </xf>
    <xf numFmtId="0" fontId="26" fillId="0" borderId="187" xfId="0" applyNumberFormat="1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390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6" fillId="0" borderId="84" xfId="0" applyNumberFormat="1" applyFont="1" applyBorder="1" applyAlignment="1">
      <alignment horizontal="center" vertical="center"/>
    </xf>
    <xf numFmtId="0" fontId="26" fillId="0" borderId="63" xfId="0" applyNumberFormat="1" applyFont="1" applyBorder="1" applyAlignment="1">
      <alignment horizontal="center" vertical="center"/>
    </xf>
    <xf numFmtId="0" fontId="26" fillId="0" borderId="10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3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343" xfId="0" applyNumberFormat="1" applyFont="1" applyFill="1" applyBorder="1" applyAlignment="1">
      <alignment horizontal="center" vertical="center" wrapText="1"/>
    </xf>
    <xf numFmtId="3" fontId="26" fillId="0" borderId="293" xfId="0" applyNumberFormat="1" applyFont="1" applyBorder="1" applyAlignment="1">
      <alignment horizontal="center" vertical="center"/>
    </xf>
    <xf numFmtId="0" fontId="27" fillId="0" borderId="352" xfId="0" applyFont="1" applyBorder="1" applyAlignment="1">
      <alignment horizontal="center" vertical="center"/>
    </xf>
    <xf numFmtId="0" fontId="27" fillId="0" borderId="391" xfId="0" applyFont="1" applyBorder="1" applyAlignment="1">
      <alignment horizontal="center" vertical="center"/>
    </xf>
    <xf numFmtId="0" fontId="26" fillId="0" borderId="392" xfId="0" applyNumberFormat="1" applyFont="1" applyBorder="1" applyAlignment="1">
      <alignment horizontal="center" vertical="center"/>
    </xf>
    <xf numFmtId="0" fontId="27" fillId="0" borderId="292" xfId="0" applyFont="1" applyBorder="1" applyAlignment="1">
      <alignment horizontal="center" vertical="center"/>
    </xf>
    <xf numFmtId="3" fontId="26" fillId="24" borderId="293" xfId="0" applyNumberFormat="1" applyFont="1" applyFill="1" applyBorder="1" applyAlignment="1">
      <alignment horizontal="center" vertical="center"/>
    </xf>
    <xf numFmtId="3" fontId="26" fillId="24" borderId="352" xfId="0" applyNumberFormat="1" applyFont="1" applyFill="1" applyBorder="1" applyAlignment="1">
      <alignment horizontal="center" vertical="center"/>
    </xf>
    <xf numFmtId="3" fontId="26" fillId="24" borderId="391" xfId="0" applyNumberFormat="1" applyFont="1" applyFill="1" applyBorder="1" applyAlignment="1">
      <alignment horizontal="center" vertical="center"/>
    </xf>
    <xf numFmtId="0" fontId="26" fillId="24" borderId="392" xfId="0" applyNumberFormat="1" applyFont="1" applyFill="1" applyBorder="1" applyAlignment="1">
      <alignment horizontal="center" vertical="center"/>
    </xf>
    <xf numFmtId="0" fontId="26" fillId="24" borderId="352" xfId="0" applyNumberFormat="1" applyFont="1" applyFill="1" applyBorder="1" applyAlignment="1">
      <alignment horizontal="center" vertical="center"/>
    </xf>
    <xf numFmtId="0" fontId="26" fillId="24" borderId="393" xfId="0" applyNumberFormat="1" applyFont="1" applyFill="1" applyBorder="1" applyAlignment="1">
      <alignment horizontal="center" vertical="center"/>
    </xf>
    <xf numFmtId="0" fontId="26" fillId="0" borderId="394" xfId="0" applyNumberFormat="1" applyFont="1" applyFill="1" applyBorder="1" applyAlignment="1">
      <alignment horizontal="center" vertical="center" wrapText="1"/>
    </xf>
    <xf numFmtId="0" fontId="27" fillId="0" borderId="349" xfId="0" applyFont="1" applyFill="1" applyBorder="1" applyAlignment="1">
      <alignment horizontal="center" vertical="center" wrapText="1"/>
    </xf>
    <xf numFmtId="0" fontId="26" fillId="24" borderId="349" xfId="0" applyNumberFormat="1" applyFont="1" applyFill="1" applyBorder="1" applyAlignment="1">
      <alignment horizontal="center" vertical="center" wrapText="1"/>
    </xf>
    <xf numFmtId="0" fontId="27" fillId="24" borderId="349" xfId="0" applyFont="1" applyFill="1" applyBorder="1" applyAlignment="1">
      <alignment horizontal="center" vertical="center" wrapText="1"/>
    </xf>
    <xf numFmtId="0" fontId="27" fillId="24" borderId="395" xfId="0" applyFont="1" applyFill="1" applyBorder="1" applyAlignment="1">
      <alignment horizontal="center" vertical="center" wrapText="1"/>
    </xf>
    <xf numFmtId="0" fontId="26" fillId="0" borderId="84" xfId="0" applyNumberFormat="1" applyFont="1" applyBorder="1" applyAlignment="1">
      <alignment vertical="center" textRotation="255"/>
    </xf>
    <xf numFmtId="0" fontId="27" fillId="0" borderId="63" xfId="0" applyFont="1" applyBorder="1" applyAlignment="1">
      <alignment vertical="center" textRotation="255"/>
    </xf>
    <xf numFmtId="0" fontId="27" fillId="0" borderId="100" xfId="0" applyFont="1" applyBorder="1" applyAlignment="1">
      <alignment vertical="center" textRotation="255"/>
    </xf>
    <xf numFmtId="0" fontId="26" fillId="24" borderId="396" xfId="0" applyNumberFormat="1" applyFont="1" applyFill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6" fillId="24" borderId="397" xfId="0" applyNumberFormat="1" applyFont="1" applyFill="1" applyBorder="1" applyAlignment="1">
      <alignment horizontal="center" vertical="center"/>
    </xf>
    <xf numFmtId="0" fontId="26" fillId="24" borderId="398" xfId="0" applyNumberFormat="1" applyFont="1" applyFill="1" applyBorder="1" applyAlignment="1">
      <alignment horizontal="center" vertical="center"/>
    </xf>
    <xf numFmtId="0" fontId="26" fillId="24" borderId="399" xfId="0" applyNumberFormat="1" applyFont="1" applyFill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2" fillId="0" borderId="377" xfId="0" applyNumberFormat="1" applyFont="1" applyBorder="1" applyAlignment="1">
      <alignment horizontal="center" vertical="center"/>
    </xf>
    <xf numFmtId="0" fontId="22" fillId="0" borderId="266" xfId="0" applyNumberFormat="1" applyFont="1" applyBorder="1" applyAlignment="1">
      <alignment horizontal="center" vertical="center"/>
    </xf>
    <xf numFmtId="0" fontId="22" fillId="0" borderId="343" xfId="0" applyNumberFormat="1" applyFont="1" applyBorder="1" applyAlignment="1">
      <alignment horizontal="center" vertical="center"/>
    </xf>
    <xf numFmtId="0" fontId="22" fillId="0" borderId="187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0" xfId="0" applyFont="1" applyBorder="1" applyAlignment="1">
      <alignment horizontal="center" vertical="center"/>
    </xf>
    <xf numFmtId="0" fontId="22" fillId="0" borderId="84" xfId="0" applyNumberFormat="1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22" fillId="0" borderId="187" xfId="0" applyNumberFormat="1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22" fillId="0" borderId="10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3" xfId="0" applyNumberFormat="1" applyFont="1" applyFill="1" applyBorder="1" applyAlignment="1">
      <alignment horizontal="center" wrapText="1"/>
    </xf>
    <xf numFmtId="0" fontId="22" fillId="0" borderId="27" xfId="0" applyNumberFormat="1" applyFont="1" applyFill="1" applyBorder="1" applyAlignment="1">
      <alignment horizontal="center" wrapText="1"/>
    </xf>
    <xf numFmtId="0" fontId="22" fillId="0" borderId="343" xfId="0" applyNumberFormat="1" applyFont="1" applyFill="1" applyBorder="1" applyAlignment="1">
      <alignment horizontal="center" wrapText="1"/>
    </xf>
    <xf numFmtId="3" fontId="22" fillId="0" borderId="293" xfId="0" applyNumberFormat="1" applyFont="1" applyBorder="1" applyAlignment="1">
      <alignment horizontal="center"/>
    </xf>
    <xf numFmtId="0" fontId="0" fillId="0" borderId="352" xfId="0" applyFont="1" applyBorder="1" applyAlignment="1">
      <alignment horizontal="center"/>
    </xf>
    <xf numFmtId="0" fontId="0" fillId="0" borderId="391" xfId="0" applyFont="1" applyBorder="1" applyAlignment="1">
      <alignment horizontal="center"/>
    </xf>
    <xf numFmtId="0" fontId="22" fillId="0" borderId="392" xfId="0" applyNumberFormat="1" applyFont="1" applyBorder="1" applyAlignment="1">
      <alignment horizontal="center"/>
    </xf>
    <xf numFmtId="0" fontId="0" fillId="0" borderId="352" xfId="0" applyFont="1" applyBorder="1" applyAlignment="1">
      <alignment/>
    </xf>
    <xf numFmtId="0" fontId="0" fillId="0" borderId="292" xfId="0" applyFont="1" applyBorder="1" applyAlignment="1">
      <alignment/>
    </xf>
    <xf numFmtId="3" fontId="22" fillId="24" borderId="293" xfId="0" applyNumberFormat="1" applyFont="1" applyFill="1" applyBorder="1" applyAlignment="1">
      <alignment horizontal="center"/>
    </xf>
    <xf numFmtId="3" fontId="22" fillId="24" borderId="352" xfId="0" applyNumberFormat="1" applyFont="1" applyFill="1" applyBorder="1" applyAlignment="1">
      <alignment horizontal="center"/>
    </xf>
    <xf numFmtId="3" fontId="22" fillId="24" borderId="391" xfId="0" applyNumberFormat="1" applyFont="1" applyFill="1" applyBorder="1" applyAlignment="1">
      <alignment horizontal="center"/>
    </xf>
    <xf numFmtId="0" fontId="22" fillId="24" borderId="392" xfId="0" applyNumberFormat="1" applyFont="1" applyFill="1" applyBorder="1" applyAlignment="1">
      <alignment horizontal="center"/>
    </xf>
    <xf numFmtId="0" fontId="22" fillId="24" borderId="352" xfId="0" applyNumberFormat="1" applyFont="1" applyFill="1" applyBorder="1" applyAlignment="1">
      <alignment horizontal="center"/>
    </xf>
    <xf numFmtId="0" fontId="22" fillId="24" borderId="393" xfId="0" applyNumberFormat="1" applyFont="1" applyFill="1" applyBorder="1" applyAlignment="1">
      <alignment horizontal="center"/>
    </xf>
    <xf numFmtId="0" fontId="22" fillId="0" borderId="394" xfId="0" applyNumberFormat="1" applyFont="1" applyFill="1" applyBorder="1" applyAlignment="1">
      <alignment horizontal="center" wrapText="1"/>
    </xf>
    <xf numFmtId="0" fontId="0" fillId="0" borderId="349" xfId="0" applyFont="1" applyFill="1" applyBorder="1" applyAlignment="1">
      <alignment horizontal="center" wrapText="1"/>
    </xf>
    <xf numFmtId="0" fontId="0" fillId="24" borderId="349" xfId="0" applyFont="1" applyFill="1" applyBorder="1" applyAlignment="1">
      <alignment horizontal="center" wrapText="1"/>
    </xf>
    <xf numFmtId="0" fontId="0" fillId="24" borderId="395" xfId="0" applyFont="1" applyFill="1" applyBorder="1" applyAlignment="1">
      <alignment horizontal="center" wrapText="1"/>
    </xf>
    <xf numFmtId="0" fontId="22" fillId="0" borderId="84" xfId="0" applyNumberFormat="1" applyFont="1" applyBorder="1" applyAlignment="1">
      <alignment vertical="center" textRotation="255"/>
    </xf>
    <xf numFmtId="0" fontId="0" fillId="0" borderId="63" xfId="0" applyFont="1" applyBorder="1" applyAlignment="1">
      <alignment vertical="center" textRotation="255"/>
    </xf>
    <xf numFmtId="0" fontId="0" fillId="0" borderId="100" xfId="0" applyFont="1" applyBorder="1" applyAlignment="1">
      <alignment vertical="center" textRotation="255"/>
    </xf>
    <xf numFmtId="0" fontId="22" fillId="24" borderId="396" xfId="0" applyNumberFormat="1" applyFont="1" applyFill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2" fillId="24" borderId="397" xfId="0" applyNumberFormat="1" applyFont="1" applyFill="1" applyBorder="1" applyAlignment="1">
      <alignment horizontal="center"/>
    </xf>
    <xf numFmtId="0" fontId="22" fillId="24" borderId="398" xfId="0" applyNumberFormat="1" applyFont="1" applyFill="1" applyBorder="1" applyAlignment="1">
      <alignment horizontal="center"/>
    </xf>
    <xf numFmtId="0" fontId="22" fillId="24" borderId="399" xfId="0" applyNumberFormat="1" applyFont="1" applyFill="1" applyBorder="1" applyAlignment="1">
      <alignment horizontal="center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6" xfId="0" applyFont="1" applyBorder="1" applyAlignment="1">
      <alignment/>
    </xf>
    <xf numFmtId="0" fontId="22" fillId="0" borderId="63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2" fillId="0" borderId="84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0" fillId="0" borderId="100" xfId="0" applyFont="1" applyBorder="1" applyAlignment="1">
      <alignment vertical="center"/>
    </xf>
    <xf numFmtId="0" fontId="22" fillId="0" borderId="400" xfId="0" applyNumberFormat="1" applyFont="1" applyBorder="1" applyAlignment="1">
      <alignment horizontal="center"/>
    </xf>
    <xf numFmtId="0" fontId="22" fillId="0" borderId="400" xfId="0" applyFont="1" applyBorder="1" applyAlignment="1">
      <alignment/>
    </xf>
    <xf numFmtId="0" fontId="22" fillId="24" borderId="401" xfId="0" applyNumberFormat="1" applyFont="1" applyFill="1" applyBorder="1" applyAlignment="1">
      <alignment horizontal="center"/>
    </xf>
    <xf numFmtId="0" fontId="22" fillId="24" borderId="402" xfId="0" applyNumberFormat="1" applyFont="1" applyFill="1" applyBorder="1" applyAlignment="1">
      <alignment horizontal="center"/>
    </xf>
    <xf numFmtId="0" fontId="22" fillId="24" borderId="403" xfId="0" applyNumberFormat="1" applyFont="1" applyFill="1" applyBorder="1" applyAlignment="1">
      <alignment horizontal="center"/>
    </xf>
    <xf numFmtId="0" fontId="0" fillId="24" borderId="404" xfId="0" applyFont="1" applyFill="1" applyBorder="1" applyAlignment="1">
      <alignment horizontal="center" wrapText="1"/>
    </xf>
    <xf numFmtId="0" fontId="22" fillId="25" borderId="84" xfId="0" applyNumberFormat="1" applyFont="1" applyFill="1" applyBorder="1" applyAlignment="1">
      <alignment horizontal="center" vertical="center"/>
    </xf>
    <xf numFmtId="0" fontId="22" fillId="25" borderId="63" xfId="0" applyNumberFormat="1" applyFont="1" applyFill="1" applyBorder="1" applyAlignment="1">
      <alignment horizontal="center" vertical="center"/>
    </xf>
    <xf numFmtId="0" fontId="22" fillId="25" borderId="100" xfId="0" applyNumberFormat="1" applyFont="1" applyFill="1" applyBorder="1" applyAlignment="1">
      <alignment horizontal="center" vertical="center"/>
    </xf>
    <xf numFmtId="0" fontId="22" fillId="24" borderId="79" xfId="0" applyNumberFormat="1" applyFont="1" applyFill="1" applyBorder="1" applyAlignment="1">
      <alignment horizontal="center" wrapText="1"/>
    </xf>
    <xf numFmtId="0" fontId="22" fillId="24" borderId="26" xfId="0" applyFont="1" applyFill="1" applyBorder="1" applyAlignment="1">
      <alignment horizontal="center"/>
    </xf>
    <xf numFmtId="0" fontId="22" fillId="0" borderId="405" xfId="0" applyFont="1" applyBorder="1" applyAlignment="1">
      <alignment horizontal="center" vertical="center" wrapText="1"/>
    </xf>
    <xf numFmtId="0" fontId="22" fillId="0" borderId="379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24" borderId="310" xfId="0" applyNumberFormat="1" applyFont="1" applyFill="1" applyBorder="1" applyAlignment="1">
      <alignment horizontal="center"/>
    </xf>
    <xf numFmtId="0" fontId="22" fillId="24" borderId="379" xfId="0" applyNumberFormat="1" applyFont="1" applyFill="1" applyBorder="1" applyAlignment="1">
      <alignment horizontal="center"/>
    </xf>
    <xf numFmtId="0" fontId="22" fillId="24" borderId="380" xfId="0" applyNumberFormat="1" applyFont="1" applyFill="1" applyBorder="1" applyAlignment="1">
      <alignment horizontal="center"/>
    </xf>
    <xf numFmtId="0" fontId="22" fillId="0" borderId="31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2" fillId="0" borderId="19" xfId="0" applyNumberFormat="1" applyFont="1" applyBorder="1" applyAlignment="1">
      <alignment vertical="center" wrapText="1"/>
    </xf>
    <xf numFmtId="1" fontId="38" fillId="0" borderId="406" xfId="0" applyNumberFormat="1" applyFont="1" applyBorder="1" applyAlignment="1" applyProtection="1">
      <alignment horizontal="center" vertical="center"/>
      <protection/>
    </xf>
    <xf numFmtId="0" fontId="38" fillId="0" borderId="407" xfId="0" applyFont="1" applyBorder="1" applyAlignment="1">
      <alignment horizontal="center" vertical="center"/>
    </xf>
    <xf numFmtId="0" fontId="26" fillId="0" borderId="407" xfId="0" applyFont="1" applyBorder="1" applyAlignment="1">
      <alignment horizontal="center" vertical="center"/>
    </xf>
    <xf numFmtId="0" fontId="26" fillId="0" borderId="304" xfId="0" applyFont="1" applyBorder="1" applyAlignment="1">
      <alignment horizontal="center" vertical="center"/>
    </xf>
    <xf numFmtId="1" fontId="38" fillId="25" borderId="408" xfId="0" applyNumberFormat="1" applyFont="1" applyFill="1" applyBorder="1" applyAlignment="1" applyProtection="1">
      <alignment horizontal="center" vertical="center"/>
      <protection/>
    </xf>
    <xf numFmtId="1" fontId="38" fillId="25" borderId="409" xfId="0" applyNumberFormat="1" applyFont="1" applyFill="1" applyBorder="1" applyAlignment="1" applyProtection="1">
      <alignment horizontal="center" vertical="center"/>
      <protection/>
    </xf>
    <xf numFmtId="1" fontId="38" fillId="25" borderId="410" xfId="0" applyNumberFormat="1" applyFont="1" applyFill="1" applyBorder="1" applyAlignment="1" applyProtection="1">
      <alignment horizontal="center" vertical="center"/>
      <protection/>
    </xf>
    <xf numFmtId="0" fontId="38" fillId="0" borderId="3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25" borderId="80" xfId="0" applyNumberFormat="1" applyFont="1" applyFill="1" applyBorder="1" applyAlignment="1">
      <alignment horizontal="center" vertical="center"/>
    </xf>
    <xf numFmtId="0" fontId="38" fillId="25" borderId="30" xfId="0" applyNumberFormat="1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25" borderId="113" xfId="0" applyNumberFormat="1" applyFont="1" applyFill="1" applyBorder="1" applyAlignment="1">
      <alignment horizontal="center" vertical="center"/>
    </xf>
    <xf numFmtId="0" fontId="38" fillId="25" borderId="343" xfId="0" applyNumberFormat="1" applyFont="1" applyFill="1" applyBorder="1" applyAlignment="1">
      <alignment horizontal="center" vertical="center"/>
    </xf>
    <xf numFmtId="0" fontId="38" fillId="0" borderId="374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" fontId="38" fillId="0" borderId="407" xfId="0" applyNumberFormat="1" applyFont="1" applyBorder="1" applyAlignment="1" applyProtection="1">
      <alignment horizontal="center" vertical="center"/>
      <protection/>
    </xf>
    <xf numFmtId="0" fontId="26" fillId="0" borderId="251" xfId="0" applyFont="1" applyBorder="1" applyAlignment="1">
      <alignment horizontal="center" vertical="center"/>
    </xf>
    <xf numFmtId="1" fontId="38" fillId="25" borderId="411" xfId="0" applyNumberFormat="1" applyFont="1" applyFill="1" applyBorder="1" applyAlignment="1" applyProtection="1">
      <alignment horizontal="center" vertical="center"/>
      <protection/>
    </xf>
    <xf numFmtId="1" fontId="38" fillId="25" borderId="412" xfId="0" applyNumberFormat="1" applyFont="1" applyFill="1" applyBorder="1" applyAlignment="1" applyProtection="1">
      <alignment horizontal="center" vertical="center"/>
      <protection/>
    </xf>
    <xf numFmtId="1" fontId="38" fillId="0" borderId="35" xfId="0" applyNumberFormat="1" applyFont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/>
      <protection/>
    </xf>
    <xf numFmtId="1" fontId="38" fillId="0" borderId="413" xfId="0" applyNumberFormat="1" applyFont="1" applyBorder="1" applyAlignment="1" applyProtection="1">
      <alignment horizontal="center" vertical="center"/>
      <protection/>
    </xf>
    <xf numFmtId="1" fontId="38" fillId="25" borderId="414" xfId="0" applyNumberFormat="1" applyFont="1" applyFill="1" applyBorder="1" applyAlignment="1" applyProtection="1">
      <alignment horizontal="center" vertical="center"/>
      <protection/>
    </xf>
    <xf numFmtId="1" fontId="38" fillId="25" borderId="61" xfId="0" applyNumberFormat="1" applyFont="1" applyFill="1" applyBorder="1" applyAlignment="1" applyProtection="1">
      <alignment horizontal="center" vertical="center"/>
      <protection/>
    </xf>
    <xf numFmtId="1" fontId="38" fillId="25" borderId="65" xfId="0" applyNumberFormat="1" applyFont="1" applyFill="1" applyBorder="1" applyAlignment="1" applyProtection="1">
      <alignment horizontal="center" vertical="center"/>
      <protection/>
    </xf>
    <xf numFmtId="1" fontId="38" fillId="25" borderId="250" xfId="0" applyNumberFormat="1" applyFont="1" applyFill="1" applyBorder="1" applyAlignment="1" applyProtection="1">
      <alignment horizontal="center" vertical="center"/>
      <protection/>
    </xf>
    <xf numFmtId="0" fontId="28" fillId="25" borderId="283" xfId="0" applyFont="1" applyFill="1" applyBorder="1" applyAlignment="1">
      <alignment horizontal="center" vertical="center" wrapText="1"/>
    </xf>
    <xf numFmtId="0" fontId="28" fillId="25" borderId="314" xfId="0" applyFont="1" applyFill="1" applyBorder="1" applyAlignment="1">
      <alignment horizontal="center" vertical="center" wrapText="1"/>
    </xf>
    <xf numFmtId="1" fontId="38" fillId="0" borderId="52" xfId="0" applyNumberFormat="1" applyFont="1" applyBorder="1" applyAlignment="1" applyProtection="1">
      <alignment horizontal="center" vertical="center"/>
      <protection/>
    </xf>
    <xf numFmtId="1" fontId="38" fillId="0" borderId="22" xfId="0" applyNumberFormat="1" applyFont="1" applyBorder="1" applyAlignment="1" applyProtection="1">
      <alignment horizontal="center" vertical="center"/>
      <protection/>
    </xf>
    <xf numFmtId="1" fontId="38" fillId="25" borderId="111" xfId="0" applyNumberFormat="1" applyFont="1" applyFill="1" applyBorder="1" applyAlignment="1" applyProtection="1">
      <alignment horizontal="center" vertical="center"/>
      <protection/>
    </xf>
    <xf numFmtId="0" fontId="38" fillId="25" borderId="179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" fontId="38" fillId="25" borderId="14" xfId="0" applyNumberFormat="1" applyFont="1" applyFill="1" applyBorder="1" applyAlignment="1" applyProtection="1">
      <alignment horizontal="center" vertical="center"/>
      <protection/>
    </xf>
    <xf numFmtId="0" fontId="26" fillId="25" borderId="18" xfId="0" applyFont="1" applyFill="1" applyBorder="1" applyAlignment="1">
      <alignment horizontal="center" vertical="center"/>
    </xf>
    <xf numFmtId="0" fontId="49" fillId="0" borderId="294" xfId="0" applyNumberFormat="1" applyFont="1" applyBorder="1" applyAlignment="1">
      <alignment horizontal="center" vertical="center"/>
    </xf>
    <xf numFmtId="0" fontId="49" fillId="0" borderId="303" xfId="0" applyFont="1" applyBorder="1" applyAlignment="1">
      <alignment horizontal="center" vertical="center"/>
    </xf>
    <xf numFmtId="0" fontId="49" fillId="0" borderId="201" xfId="0" applyNumberFormat="1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28" fillId="25" borderId="415" xfId="0" applyFont="1" applyFill="1" applyBorder="1" applyAlignment="1">
      <alignment horizontal="center" vertical="center" wrapText="1" shrinkToFit="1"/>
    </xf>
    <xf numFmtId="0" fontId="28" fillId="25" borderId="416" xfId="0" applyFont="1" applyFill="1" applyBorder="1" applyAlignment="1">
      <alignment horizontal="center" vertical="center" wrapText="1" shrinkToFit="1"/>
    </xf>
    <xf numFmtId="0" fontId="28" fillId="25" borderId="259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417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1" fontId="49" fillId="0" borderId="418" xfId="0" applyNumberFormat="1" applyFont="1" applyBorder="1" applyAlignment="1" applyProtection="1">
      <alignment horizontal="center" vertical="center"/>
      <protection/>
    </xf>
    <xf numFmtId="0" fontId="49" fillId="0" borderId="289" xfId="0" applyFont="1" applyBorder="1" applyAlignment="1">
      <alignment horizontal="center" vertical="center"/>
    </xf>
    <xf numFmtId="0" fontId="49" fillId="0" borderId="419" xfId="0" applyFont="1" applyBorder="1" applyAlignment="1">
      <alignment horizontal="center" vertical="center"/>
    </xf>
    <xf numFmtId="0" fontId="38" fillId="25" borderId="420" xfId="0" applyFont="1" applyFill="1" applyBorder="1" applyAlignment="1">
      <alignment horizontal="center" vertical="center"/>
    </xf>
    <xf numFmtId="0" fontId="26" fillId="25" borderId="398" xfId="0" applyFont="1" applyFill="1" applyBorder="1" applyAlignment="1">
      <alignment horizontal="center" vertical="center"/>
    </xf>
    <xf numFmtId="0" fontId="26" fillId="25" borderId="399" xfId="0" applyFont="1" applyFill="1" applyBorder="1" applyAlignment="1">
      <alignment horizontal="center" vertical="center"/>
    </xf>
    <xf numFmtId="0" fontId="49" fillId="25" borderId="201" xfId="0" applyNumberFormat="1" applyFont="1" applyFill="1" applyBorder="1" applyAlignment="1">
      <alignment horizontal="center" vertical="center"/>
    </xf>
    <xf numFmtId="0" fontId="49" fillId="25" borderId="93" xfId="0" applyFont="1" applyFill="1" applyBorder="1" applyAlignment="1">
      <alignment horizontal="center" vertical="center"/>
    </xf>
    <xf numFmtId="0" fontId="49" fillId="25" borderId="294" xfId="0" applyNumberFormat="1" applyFont="1" applyFill="1" applyBorder="1" applyAlignment="1">
      <alignment horizontal="center" vertical="center"/>
    </xf>
    <xf numFmtId="0" fontId="49" fillId="25" borderId="303" xfId="0" applyFont="1" applyFill="1" applyBorder="1" applyAlignment="1">
      <alignment horizontal="center" vertical="center"/>
    </xf>
    <xf numFmtId="0" fontId="38" fillId="0" borderId="421" xfId="0" applyNumberFormat="1" applyFont="1" applyBorder="1" applyAlignment="1">
      <alignment horizontal="center" vertical="center" textRotation="255"/>
    </xf>
    <xf numFmtId="0" fontId="38" fillId="0" borderId="407" xfId="0" applyNumberFormat="1" applyFont="1" applyBorder="1" applyAlignment="1">
      <alignment horizontal="center" vertical="center" textRotation="255"/>
    </xf>
    <xf numFmtId="0" fontId="49" fillId="0" borderId="29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ﾀｲﾄﾙ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ﾃﾞｰﾀ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ﾃﾞｰﾀ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3569624"/>
        <c:axId val="56582297"/>
      </c:scatterChart>
      <c:valAx>
        <c:axId val="4356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82297"/>
        <c:crosses val="autoZero"/>
        <c:crossBetween val="midCat"/>
        <c:dispUnits/>
      </c:val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96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ﾀｲﾄﾙ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ﾃﾞｰﾀ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ﾃﾞｰﾀ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9478626"/>
        <c:axId val="19763315"/>
      </c:scatterChart>
      <c:val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63315"/>
        <c:crosses val="autoZero"/>
        <c:crossBetween val="midCat"/>
        <c:dispUnits/>
      </c:valAx>
      <c:valAx>
        <c:axId val="1976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Y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軸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86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88</xdr:row>
      <xdr:rowOff>0</xdr:rowOff>
    </xdr:from>
    <xdr:to>
      <xdr:col>16</xdr:col>
      <xdr:colOff>0</xdr:colOff>
      <xdr:row>88</xdr:row>
      <xdr:rowOff>0</xdr:rowOff>
    </xdr:to>
    <xdr:graphicFrame>
      <xdr:nvGraphicFramePr>
        <xdr:cNvPr id="1" name="グラフ 2"/>
        <xdr:cNvGraphicFramePr/>
      </xdr:nvGraphicFramePr>
      <xdr:xfrm>
        <a:off x="12877800" y="22850475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88</xdr:row>
      <xdr:rowOff>0</xdr:rowOff>
    </xdr:from>
    <xdr:to>
      <xdr:col>25</xdr:col>
      <xdr:colOff>0</xdr:colOff>
      <xdr:row>88</xdr:row>
      <xdr:rowOff>0</xdr:rowOff>
    </xdr:to>
    <xdr:graphicFrame>
      <xdr:nvGraphicFramePr>
        <xdr:cNvPr id="2" name="グラフ 3"/>
        <xdr:cNvGraphicFramePr/>
      </xdr:nvGraphicFramePr>
      <xdr:xfrm>
        <a:off x="19735800" y="22850475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view="pageBreakPreview" zoomScale="60" zoomScaleNormal="75" zoomScalePageLayoutView="30" workbookViewId="0" topLeftCell="A1">
      <selection activeCell="D3" sqref="D3"/>
    </sheetView>
  </sheetViews>
  <sheetFormatPr defaultColWidth="9.00390625" defaultRowHeight="13.5"/>
  <cols>
    <col min="1" max="1" width="9.00390625" style="35" customWidth="1"/>
    <col min="2" max="2" width="12.25390625" style="127" bestFit="1" customWidth="1"/>
    <col min="3" max="3" width="9.125" style="35" customWidth="1"/>
    <col min="4" max="4" width="9.125" style="35" bestFit="1" customWidth="1"/>
    <col min="5" max="5" width="10.50390625" style="35" bestFit="1" customWidth="1"/>
    <col min="6" max="6" width="9.125" style="35" bestFit="1" customWidth="1"/>
    <col min="7" max="7" width="10.50390625" style="35" bestFit="1" customWidth="1"/>
    <col min="8" max="8" width="9.125" style="35" bestFit="1" customWidth="1"/>
    <col min="9" max="9" width="10.50390625" style="35" bestFit="1" customWidth="1"/>
    <col min="10" max="16" width="9.125" style="35" bestFit="1" customWidth="1"/>
    <col min="17" max="23" width="10.50390625" style="35" bestFit="1" customWidth="1"/>
    <col min="24" max="25" width="9.00390625" style="35" customWidth="1"/>
    <col min="26" max="26" width="12.25390625" style="35" bestFit="1" customWidth="1"/>
    <col min="27" max="16384" width="9.00390625" style="35" customWidth="1"/>
  </cols>
  <sheetData>
    <row r="1" spans="1:43" s="30" customFormat="1" ht="21">
      <c r="A1" s="26" t="s">
        <v>96</v>
      </c>
      <c r="B1" s="118"/>
      <c r="C1" s="27"/>
      <c r="D1" s="28"/>
      <c r="E1" s="28"/>
      <c r="F1" s="28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574"/>
      <c r="V1" s="1575"/>
      <c r="W1" s="1575"/>
      <c r="X1" s="54"/>
      <c r="Z1" s="29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54"/>
      <c r="AP1" s="54"/>
      <c r="AQ1" s="54"/>
    </row>
    <row r="2" spans="1:43" s="30" customFormat="1" ht="15.75" thickBot="1">
      <c r="A2" s="27"/>
      <c r="B2" s="11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576" t="s">
        <v>66</v>
      </c>
      <c r="W2" s="1576"/>
      <c r="X2" s="54"/>
      <c r="Z2" s="27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O2" s="1577" t="s">
        <v>93</v>
      </c>
      <c r="AP2" s="1577"/>
      <c r="AQ2" s="54"/>
    </row>
    <row r="3" spans="1:43" ht="14.25" customHeight="1">
      <c r="A3" s="1578" t="s">
        <v>73</v>
      </c>
      <c r="B3" s="120"/>
      <c r="C3" s="31"/>
      <c r="D3" s="31"/>
      <c r="E3" s="32"/>
      <c r="F3" s="32"/>
      <c r="G3" s="32"/>
      <c r="H3" s="31"/>
      <c r="I3" s="1581" t="s">
        <v>40</v>
      </c>
      <c r="J3" s="1" t="s">
        <v>41</v>
      </c>
      <c r="K3" s="33"/>
      <c r="L3" s="33"/>
      <c r="M3" s="33"/>
      <c r="N3" s="33"/>
      <c r="O3" s="33"/>
      <c r="P3" s="34"/>
      <c r="Q3" s="1583" t="s">
        <v>42</v>
      </c>
      <c r="R3" s="1584"/>
      <c r="S3" s="1584"/>
      <c r="T3" s="1584"/>
      <c r="U3" s="1584"/>
      <c r="V3" s="1584"/>
      <c r="W3" s="1585"/>
      <c r="X3" s="54"/>
      <c r="Y3" s="128"/>
      <c r="Z3" s="128"/>
      <c r="AA3" s="1586" t="s">
        <v>80</v>
      </c>
      <c r="AB3" s="129"/>
      <c r="AC3" s="1588" t="s">
        <v>81</v>
      </c>
      <c r="AD3" s="92"/>
      <c r="AE3" s="1590" t="s">
        <v>82</v>
      </c>
      <c r="AF3" s="74"/>
      <c r="AG3" s="103"/>
      <c r="AH3" s="74"/>
      <c r="AI3" s="74"/>
      <c r="AJ3" s="74"/>
      <c r="AK3" s="89"/>
      <c r="AL3" s="68"/>
      <c r="AM3" s="68"/>
      <c r="AN3" s="68"/>
      <c r="AO3" s="68"/>
      <c r="AP3" s="1591" t="s">
        <v>94</v>
      </c>
      <c r="AQ3" s="54"/>
    </row>
    <row r="4" spans="1:42" ht="28.5" customHeight="1">
      <c r="A4" s="1579"/>
      <c r="B4" s="121" t="s">
        <v>44</v>
      </c>
      <c r="C4" s="39" t="s">
        <v>45</v>
      </c>
      <c r="D4" s="39" t="s">
        <v>46</v>
      </c>
      <c r="E4" s="4" t="s">
        <v>47</v>
      </c>
      <c r="F4" s="4" t="s">
        <v>48</v>
      </c>
      <c r="G4" s="4" t="s">
        <v>49</v>
      </c>
      <c r="H4" s="3" t="s">
        <v>95</v>
      </c>
      <c r="I4" s="1582"/>
      <c r="J4" s="1593" t="s">
        <v>50</v>
      </c>
      <c r="K4" s="1594"/>
      <c r="L4" s="1595"/>
      <c r="M4" s="1596" t="s">
        <v>51</v>
      </c>
      <c r="N4" s="1597"/>
      <c r="O4" s="1597"/>
      <c r="P4" s="1598"/>
      <c r="Q4" s="1599" t="s">
        <v>50</v>
      </c>
      <c r="R4" s="1600"/>
      <c r="S4" s="1601"/>
      <c r="T4" s="1602" t="s">
        <v>51</v>
      </c>
      <c r="U4" s="1603"/>
      <c r="V4" s="1603"/>
      <c r="W4" s="1604"/>
      <c r="Y4" s="2" t="s">
        <v>43</v>
      </c>
      <c r="Z4" s="72" t="s">
        <v>44</v>
      </c>
      <c r="AA4" s="1587"/>
      <c r="AB4" s="69" t="s">
        <v>83</v>
      </c>
      <c r="AC4" s="1589"/>
      <c r="AD4" s="70" t="s">
        <v>83</v>
      </c>
      <c r="AE4" s="1589"/>
      <c r="AF4" s="71" t="s">
        <v>49</v>
      </c>
      <c r="AG4" s="1605" t="s">
        <v>39</v>
      </c>
      <c r="AH4" s="1606"/>
      <c r="AI4" s="1606"/>
      <c r="AJ4" s="1606"/>
      <c r="AK4" s="1607"/>
      <c r="AL4" s="1608" t="s">
        <v>84</v>
      </c>
      <c r="AM4" s="1609"/>
      <c r="AN4" s="1609"/>
      <c r="AO4" s="1609"/>
      <c r="AP4" s="1592"/>
    </row>
    <row r="5" spans="1:42" ht="15" thickBot="1">
      <c r="A5" s="1580"/>
      <c r="B5" s="122"/>
      <c r="C5" s="37" t="s">
        <v>52</v>
      </c>
      <c r="D5" s="37" t="s">
        <v>53</v>
      </c>
      <c r="E5" s="38" t="s">
        <v>54</v>
      </c>
      <c r="F5" s="38" t="s">
        <v>55</v>
      </c>
      <c r="G5" s="38" t="s">
        <v>56</v>
      </c>
      <c r="H5" s="37" t="s">
        <v>57</v>
      </c>
      <c r="I5" s="40" t="s">
        <v>58</v>
      </c>
      <c r="J5" s="41" t="s">
        <v>59</v>
      </c>
      <c r="K5" s="42" t="s">
        <v>60</v>
      </c>
      <c r="L5" s="59" t="s">
        <v>61</v>
      </c>
      <c r="M5" s="43" t="s">
        <v>35</v>
      </c>
      <c r="N5" s="42" t="s">
        <v>36</v>
      </c>
      <c r="O5" s="42" t="s">
        <v>37</v>
      </c>
      <c r="P5" s="44" t="s">
        <v>62</v>
      </c>
      <c r="Q5" s="41" t="s">
        <v>59</v>
      </c>
      <c r="R5" s="45" t="s">
        <v>60</v>
      </c>
      <c r="S5" s="45" t="s">
        <v>61</v>
      </c>
      <c r="T5" s="46" t="s">
        <v>35</v>
      </c>
      <c r="U5" s="45" t="s">
        <v>36</v>
      </c>
      <c r="V5" s="45" t="s">
        <v>37</v>
      </c>
      <c r="W5" s="47" t="s">
        <v>62</v>
      </c>
      <c r="Y5" s="130"/>
      <c r="Z5" s="130"/>
      <c r="AA5" s="1587"/>
      <c r="AB5" s="77" t="s">
        <v>85</v>
      </c>
      <c r="AC5" s="1589"/>
      <c r="AD5" s="38" t="s">
        <v>86</v>
      </c>
      <c r="AE5" s="1589"/>
      <c r="AF5" s="131" t="s">
        <v>87</v>
      </c>
      <c r="AG5" s="104" t="s">
        <v>88</v>
      </c>
      <c r="AH5" s="78" t="s">
        <v>89</v>
      </c>
      <c r="AI5" s="79" t="s">
        <v>90</v>
      </c>
      <c r="AJ5" s="79" t="s">
        <v>91</v>
      </c>
      <c r="AK5" s="80" t="s">
        <v>38</v>
      </c>
      <c r="AL5" s="81" t="s">
        <v>88</v>
      </c>
      <c r="AM5" s="69" t="s">
        <v>89</v>
      </c>
      <c r="AN5" s="82" t="s">
        <v>90</v>
      </c>
      <c r="AO5" s="106" t="s">
        <v>91</v>
      </c>
      <c r="AP5" s="117"/>
    </row>
    <row r="6" spans="1:42" ht="14.25">
      <c r="A6" s="1610" t="s">
        <v>67</v>
      </c>
      <c r="B6" s="123" t="s">
        <v>0</v>
      </c>
      <c r="C6" s="53">
        <v>885</v>
      </c>
      <c r="D6" s="53">
        <v>881</v>
      </c>
      <c r="E6" s="12">
        <f>+D6/C6*100</f>
        <v>99.54802259887006</v>
      </c>
      <c r="F6" s="13">
        <f aca="true" t="shared" si="0" ref="F6:F49">+M6+N6+O6+P6</f>
        <v>10</v>
      </c>
      <c r="G6" s="14">
        <f>F6/D6*100</f>
        <v>1.1350737797956867</v>
      </c>
      <c r="H6" s="53">
        <v>20</v>
      </c>
      <c r="I6" s="15">
        <f>H6/D6</f>
        <v>0.022701475595913734</v>
      </c>
      <c r="J6" s="16">
        <f>K6+L6</f>
        <v>871</v>
      </c>
      <c r="K6" s="53">
        <v>831</v>
      </c>
      <c r="L6" s="53">
        <v>40</v>
      </c>
      <c r="M6" s="53">
        <v>6</v>
      </c>
      <c r="N6" s="53">
        <v>2</v>
      </c>
      <c r="O6" s="53">
        <v>2</v>
      </c>
      <c r="P6" s="53">
        <v>0</v>
      </c>
      <c r="Q6" s="17">
        <f>J6/D6*100</f>
        <v>98.86492622020431</v>
      </c>
      <c r="R6" s="17">
        <f>K6/D6*100</f>
        <v>94.32463110102157</v>
      </c>
      <c r="S6" s="17">
        <f>L6/D6*100</f>
        <v>4.540295119182747</v>
      </c>
      <c r="T6" s="17">
        <f>M6/D6*100</f>
        <v>0.681044267877412</v>
      </c>
      <c r="U6" s="17">
        <f>N6/D6*100</f>
        <v>0.22701475595913734</v>
      </c>
      <c r="V6" s="17">
        <f>O6/D6*100</f>
        <v>0.22701475595913734</v>
      </c>
      <c r="W6" s="18">
        <f>P6/D6*100</f>
        <v>0</v>
      </c>
      <c r="Y6" s="1610" t="s">
        <v>67</v>
      </c>
      <c r="Z6" s="73" t="s">
        <v>0</v>
      </c>
      <c r="AA6" s="132">
        <v>41</v>
      </c>
      <c r="AB6" s="90">
        <f>AA6/D6*100</f>
        <v>4.6538024971623155</v>
      </c>
      <c r="AC6" s="132">
        <v>60</v>
      </c>
      <c r="AD6" s="90">
        <f>AC6/D6*100</f>
        <v>6.81044267877412</v>
      </c>
      <c r="AE6" s="132">
        <v>35</v>
      </c>
      <c r="AF6" s="91">
        <f>AE6/D6*100</f>
        <v>3.9727582292849033</v>
      </c>
      <c r="AG6" s="133">
        <v>70</v>
      </c>
      <c r="AH6" s="134">
        <v>444</v>
      </c>
      <c r="AI6" s="134">
        <v>361</v>
      </c>
      <c r="AJ6" s="132">
        <v>6</v>
      </c>
      <c r="AK6" s="134">
        <v>881</v>
      </c>
      <c r="AL6" s="94">
        <f>AG6/(AG6+AH6+AI6+AJ6)*100</f>
        <v>7.945516458569807</v>
      </c>
      <c r="AM6" s="94">
        <f>AH6/(AG6+AH6+AI6+AJ6)*100</f>
        <v>50.39727582292849</v>
      </c>
      <c r="AN6" s="94">
        <f>AI6/(AG6+AH6+AI6+AJ6)*100</f>
        <v>40.97616345062429</v>
      </c>
      <c r="AO6" s="107">
        <f>AJ6/(AG6+AH6+AI6+AJ6)*100</f>
        <v>0.681044267877412</v>
      </c>
      <c r="AP6" s="112"/>
    </row>
    <row r="7" spans="1:42" ht="14.25">
      <c r="A7" s="1611"/>
      <c r="B7" s="124" t="s">
        <v>26</v>
      </c>
      <c r="C7" s="55">
        <v>87</v>
      </c>
      <c r="D7" s="55">
        <v>82</v>
      </c>
      <c r="E7" s="5">
        <f>+D7/C7*100</f>
        <v>94.25287356321839</v>
      </c>
      <c r="F7" s="6">
        <f>+M7+N7+O7+P7</f>
        <v>0</v>
      </c>
      <c r="G7" s="7">
        <f>F7/D7*100</f>
        <v>0</v>
      </c>
      <c r="H7" s="55">
        <v>0</v>
      </c>
      <c r="I7" s="8">
        <f>H7/D7</f>
        <v>0</v>
      </c>
      <c r="J7" s="9">
        <f>K7+L7</f>
        <v>82</v>
      </c>
      <c r="K7" s="55">
        <v>77</v>
      </c>
      <c r="L7" s="55">
        <v>5</v>
      </c>
      <c r="M7" s="55">
        <v>0</v>
      </c>
      <c r="N7" s="55">
        <v>0</v>
      </c>
      <c r="O7" s="55">
        <v>0</v>
      </c>
      <c r="P7" s="55">
        <v>0</v>
      </c>
      <c r="Q7" s="10">
        <f>J7/D7*100</f>
        <v>100</v>
      </c>
      <c r="R7" s="10">
        <f>K7/D7*100</f>
        <v>93.90243902439023</v>
      </c>
      <c r="S7" s="10">
        <f>L7/D7*100</f>
        <v>6.097560975609756</v>
      </c>
      <c r="T7" s="10">
        <f>M7/D7*100</f>
        <v>0</v>
      </c>
      <c r="U7" s="10">
        <f>N7/D7*100</f>
        <v>0</v>
      </c>
      <c r="V7" s="10">
        <f>O7/D7*100</f>
        <v>0</v>
      </c>
      <c r="W7" s="11">
        <f>P7/D7*100</f>
        <v>0</v>
      </c>
      <c r="Y7" s="1611"/>
      <c r="Z7" s="75" t="s">
        <v>26</v>
      </c>
      <c r="AA7" s="135">
        <v>0</v>
      </c>
      <c r="AB7" s="93">
        <f>AA7/D7*100</f>
        <v>0</v>
      </c>
      <c r="AC7" s="135">
        <v>0</v>
      </c>
      <c r="AD7" s="93">
        <f>AC7/D7*100</f>
        <v>0</v>
      </c>
      <c r="AE7" s="135">
        <v>0</v>
      </c>
      <c r="AF7" s="99">
        <f>AE7/D7*100</f>
        <v>0</v>
      </c>
      <c r="AG7" s="136">
        <v>18</v>
      </c>
      <c r="AH7" s="137">
        <v>51</v>
      </c>
      <c r="AI7" s="137">
        <v>13</v>
      </c>
      <c r="AJ7" s="135">
        <v>0</v>
      </c>
      <c r="AK7" s="137">
        <v>82</v>
      </c>
      <c r="AL7" s="83">
        <f>AG7/(AG7+AH7+AI7+AJ7)*100</f>
        <v>21.951219512195124</v>
      </c>
      <c r="AM7" s="83">
        <f>AH7/(AG7+AH7+AI7+AJ7)*100</f>
        <v>62.19512195121951</v>
      </c>
      <c r="AN7" s="83">
        <f>AI7/(AG7+AH7+AI7+AJ7)*100</f>
        <v>15.853658536585366</v>
      </c>
      <c r="AO7" s="108">
        <f>AJ7/(AG7+AH7+AI7+AJ7)*100</f>
        <v>0</v>
      </c>
      <c r="AP7" s="112"/>
    </row>
    <row r="8" spans="1:42" ht="14.25">
      <c r="A8" s="1611"/>
      <c r="B8" s="124" t="s">
        <v>16</v>
      </c>
      <c r="C8" s="55">
        <v>1223</v>
      </c>
      <c r="D8" s="55">
        <v>1189</v>
      </c>
      <c r="E8" s="5">
        <f>+D8/C8*100</f>
        <v>97.21995094031071</v>
      </c>
      <c r="F8" s="6">
        <f t="shared" si="0"/>
        <v>8</v>
      </c>
      <c r="G8" s="7">
        <f>F8/D8*100</f>
        <v>0.6728343145500421</v>
      </c>
      <c r="H8" s="55">
        <v>24</v>
      </c>
      <c r="I8" s="8">
        <f>H8/D8</f>
        <v>0.020185029436501262</v>
      </c>
      <c r="J8" s="9">
        <f aca="true" t="shared" si="1" ref="J8:J49">K8+L8</f>
        <v>1181</v>
      </c>
      <c r="K8" s="55">
        <v>373</v>
      </c>
      <c r="L8" s="55">
        <v>808</v>
      </c>
      <c r="M8" s="55">
        <v>6</v>
      </c>
      <c r="N8" s="55">
        <v>2</v>
      </c>
      <c r="O8" s="55">
        <v>0</v>
      </c>
      <c r="P8" s="55">
        <v>0</v>
      </c>
      <c r="Q8" s="10">
        <f>J8/D8*100</f>
        <v>99.32716568544996</v>
      </c>
      <c r="R8" s="10">
        <f>K8/D8*100</f>
        <v>31.370899915895713</v>
      </c>
      <c r="S8" s="10">
        <f>L8/D8*100</f>
        <v>67.95626576955425</v>
      </c>
      <c r="T8" s="10">
        <f>M8/D8*100</f>
        <v>0.5046257359125316</v>
      </c>
      <c r="U8" s="10">
        <f>N8/D8*100</f>
        <v>0.16820857863751051</v>
      </c>
      <c r="V8" s="10">
        <f>O8/D8*100</f>
        <v>0</v>
      </c>
      <c r="W8" s="11">
        <f>P8/D8*100</f>
        <v>0</v>
      </c>
      <c r="Y8" s="1611"/>
      <c r="Z8" s="75" t="s">
        <v>16</v>
      </c>
      <c r="AA8" s="135">
        <v>13</v>
      </c>
      <c r="AB8" s="93">
        <f>AA8/D8*100</f>
        <v>1.0933557611438183</v>
      </c>
      <c r="AC8" s="135">
        <v>66</v>
      </c>
      <c r="AD8" s="93">
        <f>AC8/D8*100</f>
        <v>5.550883095037848</v>
      </c>
      <c r="AE8" s="135">
        <v>36</v>
      </c>
      <c r="AF8" s="99">
        <f>AE8/D8*100</f>
        <v>3.027754415475189</v>
      </c>
      <c r="AG8" s="136">
        <v>68</v>
      </c>
      <c r="AH8" s="137">
        <v>578</v>
      </c>
      <c r="AI8" s="137">
        <v>443</v>
      </c>
      <c r="AJ8" s="135">
        <v>99</v>
      </c>
      <c r="AK8" s="137">
        <v>1188</v>
      </c>
      <c r="AL8" s="83">
        <f aca="true" t="shared" si="2" ref="AL8:AL42">AG8/(AG8+AH8+AI8+AJ8)*100</f>
        <v>5.723905723905724</v>
      </c>
      <c r="AM8" s="83">
        <f aca="true" t="shared" si="3" ref="AM8:AM45">AH8/(AG8+AH8+AI8+AJ8)*100</f>
        <v>48.65319865319865</v>
      </c>
      <c r="AN8" s="83">
        <f aca="true" t="shared" si="4" ref="AN8:AN45">AI8/(AG8+AH8+AI8+AJ8)*100</f>
        <v>37.28956228956229</v>
      </c>
      <c r="AO8" s="108">
        <f aca="true" t="shared" si="5" ref="AO8:AO45">AJ8/(AG8+AH8+AI8+AJ8)*100</f>
        <v>8.333333333333332</v>
      </c>
      <c r="AP8" s="112"/>
    </row>
    <row r="9" spans="1:42" ht="14.25">
      <c r="A9" s="1611"/>
      <c r="B9" s="124" t="s">
        <v>27</v>
      </c>
      <c r="C9" s="55">
        <v>42</v>
      </c>
      <c r="D9" s="55">
        <v>40</v>
      </c>
      <c r="E9" s="5">
        <f>+D9/C9*100</f>
        <v>95.23809523809523</v>
      </c>
      <c r="F9" s="6">
        <f t="shared" si="0"/>
        <v>1</v>
      </c>
      <c r="G9" s="7">
        <f>F9/D9*100</f>
        <v>2.5</v>
      </c>
      <c r="H9" s="55">
        <v>4</v>
      </c>
      <c r="I9" s="8">
        <f>H9/D9</f>
        <v>0.1</v>
      </c>
      <c r="J9" s="9">
        <f t="shared" si="1"/>
        <v>39</v>
      </c>
      <c r="K9" s="55">
        <v>39</v>
      </c>
      <c r="L9" s="55">
        <v>0</v>
      </c>
      <c r="M9" s="55">
        <v>1</v>
      </c>
      <c r="N9" s="55">
        <v>0</v>
      </c>
      <c r="O9" s="55">
        <v>0</v>
      </c>
      <c r="P9" s="55">
        <v>0</v>
      </c>
      <c r="Q9" s="10">
        <f>J9/D9*100</f>
        <v>97.5</v>
      </c>
      <c r="R9" s="10">
        <f>K9/D9*100</f>
        <v>97.5</v>
      </c>
      <c r="S9" s="10">
        <f>L9/D9*100</f>
        <v>0</v>
      </c>
      <c r="T9" s="10">
        <f>M9/D9*100</f>
        <v>2.5</v>
      </c>
      <c r="U9" s="10">
        <f>N9/D9*100</f>
        <v>0</v>
      </c>
      <c r="V9" s="10">
        <f>O9/D9*100</f>
        <v>0</v>
      </c>
      <c r="W9" s="11">
        <f>P9/D9*100</f>
        <v>0</v>
      </c>
      <c r="Y9" s="1611"/>
      <c r="Z9" s="75" t="s">
        <v>27</v>
      </c>
      <c r="AA9" s="135">
        <v>0</v>
      </c>
      <c r="AB9" s="93">
        <f>AA9/D9*100</f>
        <v>0</v>
      </c>
      <c r="AC9" s="135">
        <v>0</v>
      </c>
      <c r="AD9" s="93">
        <f>AC9/D9*100</f>
        <v>0</v>
      </c>
      <c r="AE9" s="135">
        <v>0</v>
      </c>
      <c r="AF9" s="99">
        <f>AE9/D9*100</f>
        <v>0</v>
      </c>
      <c r="AG9" s="136">
        <v>10</v>
      </c>
      <c r="AH9" s="137">
        <v>23</v>
      </c>
      <c r="AI9" s="137">
        <v>6</v>
      </c>
      <c r="AJ9" s="135">
        <v>1</v>
      </c>
      <c r="AK9" s="137">
        <v>40</v>
      </c>
      <c r="AL9" s="83">
        <f t="shared" si="2"/>
        <v>25</v>
      </c>
      <c r="AM9" s="83">
        <f t="shared" si="3"/>
        <v>57.49999999999999</v>
      </c>
      <c r="AN9" s="83">
        <f t="shared" si="4"/>
        <v>15</v>
      </c>
      <c r="AO9" s="108">
        <f t="shared" si="5"/>
        <v>2.5</v>
      </c>
      <c r="AP9" s="112"/>
    </row>
    <row r="10" spans="1:42" ht="14.25">
      <c r="A10" s="1611"/>
      <c r="B10" s="151" t="s">
        <v>97</v>
      </c>
      <c r="C10" s="152">
        <v>3638</v>
      </c>
      <c r="D10" s="152">
        <v>3431</v>
      </c>
      <c r="E10" s="153">
        <f>+D10/C10*100</f>
        <v>94.31006047278726</v>
      </c>
      <c r="F10" s="6">
        <f>+M10+N10+O10+P10</f>
        <v>47</v>
      </c>
      <c r="G10" s="155">
        <f>F10/D10*100</f>
        <v>1.36986301369863</v>
      </c>
      <c r="H10" s="152">
        <v>117</v>
      </c>
      <c r="I10" s="156">
        <f>H10/D10</f>
        <v>0.034100845234625476</v>
      </c>
      <c r="J10" s="157">
        <f t="shared" si="1"/>
        <v>3384</v>
      </c>
      <c r="K10" s="152">
        <v>3090</v>
      </c>
      <c r="L10" s="152">
        <v>294</v>
      </c>
      <c r="M10" s="152">
        <v>42</v>
      </c>
      <c r="N10" s="152">
        <v>3</v>
      </c>
      <c r="O10" s="152">
        <v>2</v>
      </c>
      <c r="P10" s="152">
        <v>0</v>
      </c>
      <c r="Q10" s="158">
        <f>J10/D10*100</f>
        <v>98.63013698630137</v>
      </c>
      <c r="R10" s="158">
        <f>K10/D10*100</f>
        <v>90.06120664529291</v>
      </c>
      <c r="S10" s="158">
        <f>L10/D10*100</f>
        <v>8.568930341008453</v>
      </c>
      <c r="T10" s="158">
        <f>M10/D10*100</f>
        <v>1.2241329058583503</v>
      </c>
      <c r="U10" s="158">
        <f>N10/D10*100</f>
        <v>0.08743806470416789</v>
      </c>
      <c r="V10" s="158">
        <f>O10/D10*100</f>
        <v>0.05829204313611192</v>
      </c>
      <c r="W10" s="159">
        <f>P10/D10*100</f>
        <v>0</v>
      </c>
      <c r="Y10" s="1611"/>
      <c r="Z10" s="169" t="s">
        <v>97</v>
      </c>
      <c r="AA10" s="160">
        <v>549</v>
      </c>
      <c r="AB10" s="161">
        <f>AA10/D10*100</f>
        <v>16.001165840862722</v>
      </c>
      <c r="AC10" s="160">
        <v>386</v>
      </c>
      <c r="AD10" s="161">
        <f>AC10/D10*100</f>
        <v>11.2503643252696</v>
      </c>
      <c r="AE10" s="160">
        <v>220</v>
      </c>
      <c r="AF10" s="162">
        <f>AE10/D10*100</f>
        <v>6.412124744972311</v>
      </c>
      <c r="AG10" s="163">
        <v>160</v>
      </c>
      <c r="AH10" s="164">
        <v>2988</v>
      </c>
      <c r="AI10" s="164">
        <v>233</v>
      </c>
      <c r="AJ10" s="160">
        <v>50</v>
      </c>
      <c r="AK10" s="164">
        <v>3431</v>
      </c>
      <c r="AL10" s="165">
        <f t="shared" si="2"/>
        <v>4.663363450888953</v>
      </c>
      <c r="AM10" s="165">
        <f t="shared" si="3"/>
        <v>87.0883124453512</v>
      </c>
      <c r="AN10" s="165">
        <f t="shared" si="4"/>
        <v>6.791023025357039</v>
      </c>
      <c r="AO10" s="166">
        <f t="shared" si="5"/>
        <v>1.457301078402798</v>
      </c>
      <c r="AP10" s="167"/>
    </row>
    <row r="11" spans="1:42" ht="15" thickBot="1">
      <c r="A11" s="1612"/>
      <c r="B11" s="125" t="s">
        <v>2</v>
      </c>
      <c r="C11" s="56">
        <v>3233</v>
      </c>
      <c r="D11" s="56">
        <v>3023</v>
      </c>
      <c r="E11" s="25">
        <f>+D11/C11*100</f>
        <v>93.50448499845345</v>
      </c>
      <c r="F11" s="19">
        <f t="shared" si="0"/>
        <v>54</v>
      </c>
      <c r="G11" s="20">
        <f>F11/D11*100</f>
        <v>1.7863049950380416</v>
      </c>
      <c r="H11" s="56">
        <v>156</v>
      </c>
      <c r="I11" s="21">
        <f>H11/D11</f>
        <v>0.051604366523321205</v>
      </c>
      <c r="J11" s="22">
        <f t="shared" si="1"/>
        <v>2969</v>
      </c>
      <c r="K11" s="56">
        <v>1523</v>
      </c>
      <c r="L11" s="56">
        <v>1446</v>
      </c>
      <c r="M11" s="56">
        <v>43</v>
      </c>
      <c r="N11" s="56">
        <v>7</v>
      </c>
      <c r="O11" s="56">
        <v>4</v>
      </c>
      <c r="P11" s="56">
        <v>0</v>
      </c>
      <c r="Q11" s="23">
        <f>J11/D11*100</f>
        <v>98.21369500496195</v>
      </c>
      <c r="R11" s="23">
        <f>K11/D11*100</f>
        <v>50.38041680449884</v>
      </c>
      <c r="S11" s="23">
        <f>L11/D11*100</f>
        <v>47.83327820046311</v>
      </c>
      <c r="T11" s="23">
        <f>M11/D11*100</f>
        <v>1.4224280516043666</v>
      </c>
      <c r="U11" s="23">
        <f>N11/D11*100</f>
        <v>0.23155805491233872</v>
      </c>
      <c r="V11" s="23">
        <f>O11/D11*100</f>
        <v>0.13231888852133644</v>
      </c>
      <c r="W11" s="24">
        <f>P11/D11*100</f>
        <v>0</v>
      </c>
      <c r="Y11" s="1612"/>
      <c r="Z11" s="36" t="s">
        <v>2</v>
      </c>
      <c r="AA11" s="138">
        <v>268</v>
      </c>
      <c r="AB11" s="95">
        <f>AA11/D11*100</f>
        <v>8.865365530929541</v>
      </c>
      <c r="AC11" s="138">
        <v>343</v>
      </c>
      <c r="AD11" s="95">
        <f>AC11/D11*100</f>
        <v>11.346344690704598</v>
      </c>
      <c r="AE11" s="138">
        <v>148</v>
      </c>
      <c r="AF11" s="100">
        <f>AE11/D11*100</f>
        <v>4.895798875289447</v>
      </c>
      <c r="AG11" s="139">
        <v>527</v>
      </c>
      <c r="AH11" s="140">
        <v>1705</v>
      </c>
      <c r="AI11" s="140">
        <v>731</v>
      </c>
      <c r="AJ11" s="138">
        <v>60</v>
      </c>
      <c r="AK11" s="140">
        <v>3023</v>
      </c>
      <c r="AL11" s="85">
        <f t="shared" si="2"/>
        <v>17.43301356268607</v>
      </c>
      <c r="AM11" s="85">
        <f t="shared" si="3"/>
        <v>56.40092623221965</v>
      </c>
      <c r="AN11" s="85">
        <f t="shared" si="4"/>
        <v>24.18127687727423</v>
      </c>
      <c r="AO11" s="109">
        <f t="shared" si="5"/>
        <v>1.9847833278200462</v>
      </c>
      <c r="AP11" s="113"/>
    </row>
    <row r="12" spans="1:42" ht="14.25">
      <c r="A12" s="1610" t="s">
        <v>68</v>
      </c>
      <c r="B12" s="123" t="s">
        <v>20</v>
      </c>
      <c r="C12" s="53">
        <v>794</v>
      </c>
      <c r="D12" s="53">
        <v>773</v>
      </c>
      <c r="E12" s="12">
        <f>+D12/C12*100</f>
        <v>97.35516372795969</v>
      </c>
      <c r="F12" s="13">
        <f t="shared" si="0"/>
        <v>9</v>
      </c>
      <c r="G12" s="14">
        <f>F12/D12*100</f>
        <v>1.1642949547218628</v>
      </c>
      <c r="H12" s="141">
        <v>20</v>
      </c>
      <c r="I12" s="15">
        <f>H12/D12</f>
        <v>0.0258732212160414</v>
      </c>
      <c r="J12" s="16">
        <f t="shared" si="1"/>
        <v>764</v>
      </c>
      <c r="K12" s="53">
        <v>540</v>
      </c>
      <c r="L12" s="53">
        <v>224</v>
      </c>
      <c r="M12" s="53">
        <v>8</v>
      </c>
      <c r="N12" s="53">
        <v>0</v>
      </c>
      <c r="O12" s="53">
        <v>1</v>
      </c>
      <c r="P12" s="53">
        <v>0</v>
      </c>
      <c r="Q12" s="17">
        <f>J12/D12*100</f>
        <v>98.83570504527813</v>
      </c>
      <c r="R12" s="17">
        <f>K12/D12*100</f>
        <v>69.85769728331177</v>
      </c>
      <c r="S12" s="17">
        <f>L12/D12*100</f>
        <v>28.978007761966364</v>
      </c>
      <c r="T12" s="17">
        <f>M12/D12*100</f>
        <v>1.034928848641656</v>
      </c>
      <c r="U12" s="17">
        <f>N12/D12*100</f>
        <v>0</v>
      </c>
      <c r="V12" s="17">
        <f>O12/D12*100</f>
        <v>0.129366106080207</v>
      </c>
      <c r="W12" s="18">
        <f>P12/D12*100</f>
        <v>0</v>
      </c>
      <c r="Y12" s="1610" t="s">
        <v>68</v>
      </c>
      <c r="Z12" s="73" t="s">
        <v>20</v>
      </c>
      <c r="AA12" s="142">
        <v>64</v>
      </c>
      <c r="AB12" s="96">
        <f>AA12/D12*100</f>
        <v>8.279430789133247</v>
      </c>
      <c r="AC12" s="142">
        <v>69</v>
      </c>
      <c r="AD12" s="96">
        <f>AC12/D12*100</f>
        <v>8.926261319534282</v>
      </c>
      <c r="AE12" s="142">
        <v>26</v>
      </c>
      <c r="AF12" s="101">
        <f>AE12/D12*100</f>
        <v>3.363518758085381</v>
      </c>
      <c r="AG12" s="143">
        <v>145</v>
      </c>
      <c r="AH12" s="144">
        <v>413</v>
      </c>
      <c r="AI12" s="144">
        <v>199</v>
      </c>
      <c r="AJ12" s="142">
        <v>16</v>
      </c>
      <c r="AK12" s="144">
        <v>773</v>
      </c>
      <c r="AL12" s="84">
        <f t="shared" si="2"/>
        <v>18.758085381630014</v>
      </c>
      <c r="AM12" s="84">
        <f t="shared" si="3"/>
        <v>53.42820181112549</v>
      </c>
      <c r="AN12" s="84">
        <f t="shared" si="4"/>
        <v>25.74385510996119</v>
      </c>
      <c r="AO12" s="110">
        <f t="shared" si="5"/>
        <v>2.069857697283312</v>
      </c>
      <c r="AP12" s="114"/>
    </row>
    <row r="13" spans="1:42" ht="14.25">
      <c r="A13" s="1611"/>
      <c r="B13" s="124" t="s">
        <v>7</v>
      </c>
      <c r="C13" s="55">
        <v>2736</v>
      </c>
      <c r="D13" s="55">
        <v>2667</v>
      </c>
      <c r="E13" s="5">
        <f>+D13/C13*100</f>
        <v>97.47807017543859</v>
      </c>
      <c r="F13" s="6">
        <f t="shared" si="0"/>
        <v>31</v>
      </c>
      <c r="G13" s="7">
        <f>F13/D13*100</f>
        <v>1.1623547056617924</v>
      </c>
      <c r="H13" s="55">
        <v>96</v>
      </c>
      <c r="I13" s="8">
        <f>H13/D13</f>
        <v>0.0359955005624297</v>
      </c>
      <c r="J13" s="9">
        <f t="shared" si="1"/>
        <v>2636</v>
      </c>
      <c r="K13" s="55">
        <v>1681</v>
      </c>
      <c r="L13" s="55">
        <v>955</v>
      </c>
      <c r="M13" s="55">
        <v>25</v>
      </c>
      <c r="N13" s="55">
        <v>3</v>
      </c>
      <c r="O13" s="55">
        <v>3</v>
      </c>
      <c r="P13" s="55">
        <v>0</v>
      </c>
      <c r="Q13" s="10">
        <f>J13/D13*100</f>
        <v>98.8376452943382</v>
      </c>
      <c r="R13" s="10">
        <f>K13/D13*100</f>
        <v>63.02962129733783</v>
      </c>
      <c r="S13" s="10">
        <f>L13/D13*100</f>
        <v>35.808023997000376</v>
      </c>
      <c r="T13" s="10">
        <f>M13/D13*100</f>
        <v>0.9373828271466067</v>
      </c>
      <c r="U13" s="10">
        <f>N13/D13*100</f>
        <v>0.11248593925759282</v>
      </c>
      <c r="V13" s="10">
        <f>O13/D13*100</f>
        <v>0.11248593925759282</v>
      </c>
      <c r="W13" s="11">
        <f>P13/D13*100</f>
        <v>0</v>
      </c>
      <c r="Y13" s="1611"/>
      <c r="Z13" s="75" t="s">
        <v>7</v>
      </c>
      <c r="AA13" s="135">
        <v>377</v>
      </c>
      <c r="AB13" s="93">
        <f>AA13/D13*100</f>
        <v>14.135733033370828</v>
      </c>
      <c r="AC13" s="135">
        <v>179</v>
      </c>
      <c r="AD13" s="93">
        <f>AC13/D13*100</f>
        <v>6.7116610423697045</v>
      </c>
      <c r="AE13" s="135">
        <v>0</v>
      </c>
      <c r="AF13" s="99">
        <f>AE13/D13*100</f>
        <v>0</v>
      </c>
      <c r="AG13" s="136">
        <v>80</v>
      </c>
      <c r="AH13" s="137">
        <v>1603</v>
      </c>
      <c r="AI13" s="137">
        <v>969</v>
      </c>
      <c r="AJ13" s="135">
        <v>15</v>
      </c>
      <c r="AK13" s="137">
        <v>2667</v>
      </c>
      <c r="AL13" s="83">
        <f t="shared" si="2"/>
        <v>2.9996250468691414</v>
      </c>
      <c r="AM13" s="83">
        <f t="shared" si="3"/>
        <v>60.10498687664042</v>
      </c>
      <c r="AN13" s="83">
        <f t="shared" si="4"/>
        <v>36.33295838020247</v>
      </c>
      <c r="AO13" s="108">
        <f t="shared" si="5"/>
        <v>0.562429696287964</v>
      </c>
      <c r="AP13" s="112"/>
    </row>
    <row r="14" spans="1:42" ht="14.25">
      <c r="A14" s="1611"/>
      <c r="B14" s="151" t="s">
        <v>98</v>
      </c>
      <c r="C14" s="152">
        <v>3058</v>
      </c>
      <c r="D14" s="152">
        <v>2963</v>
      </c>
      <c r="E14" s="153">
        <f>+D14/C14*100</f>
        <v>96.89339437540876</v>
      </c>
      <c r="F14" s="154">
        <f t="shared" si="0"/>
        <v>59</v>
      </c>
      <c r="G14" s="155">
        <f>F14/D14*100</f>
        <v>1.9912251096861289</v>
      </c>
      <c r="H14" s="152">
        <v>122</v>
      </c>
      <c r="I14" s="156">
        <f>H14/D14</f>
        <v>0.041174485318933515</v>
      </c>
      <c r="J14" s="157">
        <f t="shared" si="1"/>
        <v>2904</v>
      </c>
      <c r="K14" s="152">
        <v>942</v>
      </c>
      <c r="L14" s="152">
        <v>1962</v>
      </c>
      <c r="M14" s="152">
        <v>35</v>
      </c>
      <c r="N14" s="152">
        <v>5</v>
      </c>
      <c r="O14" s="152">
        <v>3</v>
      </c>
      <c r="P14" s="152">
        <v>16</v>
      </c>
      <c r="Q14" s="158">
        <f>J14/D14*100</f>
        <v>98.00877489031386</v>
      </c>
      <c r="R14" s="158">
        <f>K14/D14*100</f>
        <v>31.792102598717513</v>
      </c>
      <c r="S14" s="158">
        <f>L14/D14*100</f>
        <v>66.21667229159635</v>
      </c>
      <c r="T14" s="158">
        <f>M14/D14*100</f>
        <v>1.181235234559568</v>
      </c>
      <c r="U14" s="158">
        <f>N14/D14*100</f>
        <v>0.16874789065136686</v>
      </c>
      <c r="V14" s="158">
        <f>O14/D14*100</f>
        <v>0.10124873439082012</v>
      </c>
      <c r="W14" s="159">
        <f>P14/D14*100</f>
        <v>0.5399932500843739</v>
      </c>
      <c r="Y14" s="1611"/>
      <c r="Z14" s="75" t="s">
        <v>98</v>
      </c>
      <c r="AA14" s="160">
        <v>207</v>
      </c>
      <c r="AB14" s="161">
        <f>AA14/D14*100</f>
        <v>6.9861626729665876</v>
      </c>
      <c r="AC14" s="160">
        <v>173</v>
      </c>
      <c r="AD14" s="161">
        <f>AC14/D14*100</f>
        <v>5.838677016537294</v>
      </c>
      <c r="AE14" s="160">
        <v>124</v>
      </c>
      <c r="AF14" s="162">
        <f>AE14/D14*100</f>
        <v>4.1849476881538985</v>
      </c>
      <c r="AG14" s="163">
        <v>758</v>
      </c>
      <c r="AH14" s="164">
        <v>1559</v>
      </c>
      <c r="AI14" s="164">
        <v>637</v>
      </c>
      <c r="AJ14" s="160">
        <v>2</v>
      </c>
      <c r="AK14" s="164">
        <v>2956</v>
      </c>
      <c r="AL14" s="165">
        <f t="shared" si="2"/>
        <v>25.642760487144788</v>
      </c>
      <c r="AM14" s="165">
        <f t="shared" si="3"/>
        <v>52.74018944519621</v>
      </c>
      <c r="AN14" s="165">
        <f t="shared" si="4"/>
        <v>21.549391069012177</v>
      </c>
      <c r="AO14" s="166">
        <f t="shared" si="5"/>
        <v>0.06765899864682003</v>
      </c>
      <c r="AP14" s="167"/>
    </row>
    <row r="15" spans="1:42" ht="15" thickBot="1">
      <c r="A15" s="1612"/>
      <c r="B15" s="125" t="s">
        <v>25</v>
      </c>
      <c r="C15" s="56">
        <v>306</v>
      </c>
      <c r="D15" s="56">
        <v>300</v>
      </c>
      <c r="E15" s="25">
        <f>+D15/C15*100</f>
        <v>98.0392156862745</v>
      </c>
      <c r="F15" s="19">
        <f t="shared" si="0"/>
        <v>1</v>
      </c>
      <c r="G15" s="20">
        <f>F15/D15*100</f>
        <v>0.33333333333333337</v>
      </c>
      <c r="H15" s="56">
        <v>4</v>
      </c>
      <c r="I15" s="21">
        <f>H15/D15</f>
        <v>0.013333333333333334</v>
      </c>
      <c r="J15" s="22">
        <f t="shared" si="1"/>
        <v>299</v>
      </c>
      <c r="K15" s="56">
        <v>100</v>
      </c>
      <c r="L15" s="56">
        <v>199</v>
      </c>
      <c r="M15" s="56">
        <v>1</v>
      </c>
      <c r="N15" s="56">
        <v>0</v>
      </c>
      <c r="O15" s="56">
        <v>0</v>
      </c>
      <c r="P15" s="56">
        <v>0</v>
      </c>
      <c r="Q15" s="23">
        <f>J15/D15*100</f>
        <v>99.66666666666667</v>
      </c>
      <c r="R15" s="23">
        <f>K15/D15*100</f>
        <v>33.33333333333333</v>
      </c>
      <c r="S15" s="23">
        <f>L15/D15*100</f>
        <v>66.33333333333333</v>
      </c>
      <c r="T15" s="23">
        <f>M15/D15*100</f>
        <v>0.33333333333333337</v>
      </c>
      <c r="U15" s="23">
        <f>N15/D15*100</f>
        <v>0</v>
      </c>
      <c r="V15" s="23">
        <f>O15/D15*100</f>
        <v>0</v>
      </c>
      <c r="W15" s="24">
        <f>P15/D15*100</f>
        <v>0</v>
      </c>
      <c r="Y15" s="1612"/>
      <c r="Z15" s="76" t="s">
        <v>25</v>
      </c>
      <c r="AA15" s="138">
        <v>14</v>
      </c>
      <c r="AB15" s="95">
        <f>AA15/D15*100</f>
        <v>4.666666666666667</v>
      </c>
      <c r="AC15" s="138">
        <v>16</v>
      </c>
      <c r="AD15" s="95">
        <f>AC15/D15*100</f>
        <v>5.333333333333334</v>
      </c>
      <c r="AE15" s="138">
        <v>11</v>
      </c>
      <c r="AF15" s="100">
        <f>AE15/D15*100</f>
        <v>3.6666666666666665</v>
      </c>
      <c r="AG15" s="139">
        <v>87</v>
      </c>
      <c r="AH15" s="140">
        <v>140</v>
      </c>
      <c r="AI15" s="140">
        <v>73</v>
      </c>
      <c r="AJ15" s="138">
        <v>0</v>
      </c>
      <c r="AK15" s="140">
        <v>300</v>
      </c>
      <c r="AL15" s="85">
        <f t="shared" si="2"/>
        <v>28.999999999999996</v>
      </c>
      <c r="AM15" s="85">
        <f t="shared" si="3"/>
        <v>46.666666666666664</v>
      </c>
      <c r="AN15" s="85">
        <f t="shared" si="4"/>
        <v>24.333333333333336</v>
      </c>
      <c r="AO15" s="109">
        <f t="shared" si="5"/>
        <v>0</v>
      </c>
      <c r="AP15" s="113"/>
    </row>
    <row r="16" spans="1:42" ht="14.25">
      <c r="A16" s="1613" t="s">
        <v>69</v>
      </c>
      <c r="B16" s="123" t="s">
        <v>6</v>
      </c>
      <c r="C16" s="141">
        <v>3444</v>
      </c>
      <c r="D16" s="53">
        <v>3199</v>
      </c>
      <c r="E16" s="12">
        <f>+D16/C16*100</f>
        <v>92.88617886178862</v>
      </c>
      <c r="F16" s="13">
        <f t="shared" si="0"/>
        <v>32</v>
      </c>
      <c r="G16" s="14">
        <f>F16/D16*100</f>
        <v>1.000312597686777</v>
      </c>
      <c r="H16" s="53">
        <v>90</v>
      </c>
      <c r="I16" s="15">
        <f>H16/D16</f>
        <v>0.028133791809940606</v>
      </c>
      <c r="J16" s="16">
        <f t="shared" si="1"/>
        <v>3167</v>
      </c>
      <c r="K16" s="53">
        <v>3004</v>
      </c>
      <c r="L16" s="53">
        <v>163</v>
      </c>
      <c r="M16" s="53">
        <v>29</v>
      </c>
      <c r="N16" s="53">
        <v>2</v>
      </c>
      <c r="O16" s="53">
        <v>1</v>
      </c>
      <c r="P16" s="53">
        <v>0</v>
      </c>
      <c r="Q16" s="17">
        <f>J16/D16*100</f>
        <v>98.99968740231321</v>
      </c>
      <c r="R16" s="17">
        <f>K16/D16*100</f>
        <v>93.9043451078462</v>
      </c>
      <c r="S16" s="17">
        <f>L16/D16*100</f>
        <v>5.095342294467021</v>
      </c>
      <c r="T16" s="17">
        <f>M16/D16*100</f>
        <v>0.9065332916536417</v>
      </c>
      <c r="U16" s="17">
        <f>N16/D16*100</f>
        <v>0.06251953735542357</v>
      </c>
      <c r="V16" s="17">
        <f>O16/D16*100</f>
        <v>0.03125976867771178</v>
      </c>
      <c r="W16" s="18">
        <f>P16/D16*100</f>
        <v>0</v>
      </c>
      <c r="Y16" s="1610" t="s">
        <v>69</v>
      </c>
      <c r="Z16" s="73" t="s">
        <v>92</v>
      </c>
      <c r="AA16" s="142">
        <v>378</v>
      </c>
      <c r="AB16" s="96">
        <f>AA16/D16*100</f>
        <v>11.816192560175056</v>
      </c>
      <c r="AC16" s="142">
        <v>214</v>
      </c>
      <c r="AD16" s="96">
        <f>AC16/D16*100</f>
        <v>6.689590497030322</v>
      </c>
      <c r="AE16" s="142">
        <v>239</v>
      </c>
      <c r="AF16" s="101">
        <f>AE16/D16*100</f>
        <v>7.4710847139731165</v>
      </c>
      <c r="AG16" s="143">
        <v>59</v>
      </c>
      <c r="AH16" s="144">
        <v>1711</v>
      </c>
      <c r="AI16" s="144">
        <v>1410</v>
      </c>
      <c r="AJ16" s="142">
        <v>19</v>
      </c>
      <c r="AK16" s="144">
        <v>3199</v>
      </c>
      <c r="AL16" s="84">
        <f t="shared" si="2"/>
        <v>1.8443263519849953</v>
      </c>
      <c r="AM16" s="84">
        <f t="shared" si="3"/>
        <v>53.48546420756486</v>
      </c>
      <c r="AN16" s="84">
        <f t="shared" si="4"/>
        <v>44.076273835573616</v>
      </c>
      <c r="AO16" s="110">
        <f t="shared" si="5"/>
        <v>0.5939356048765239</v>
      </c>
      <c r="AP16" s="115">
        <v>3166</v>
      </c>
    </row>
    <row r="17" spans="1:42" ht="14.25">
      <c r="A17" s="1614"/>
      <c r="B17" s="124" t="s">
        <v>11</v>
      </c>
      <c r="C17" s="55">
        <v>2016</v>
      </c>
      <c r="D17" s="55">
        <v>1857</v>
      </c>
      <c r="E17" s="5">
        <f>+D17/C17*100</f>
        <v>92.11309523809523</v>
      </c>
      <c r="F17" s="6">
        <f t="shared" si="0"/>
        <v>43</v>
      </c>
      <c r="G17" s="7">
        <f>F17/D17*100</f>
        <v>2.3155627355950457</v>
      </c>
      <c r="H17" s="55">
        <v>137</v>
      </c>
      <c r="I17" s="8">
        <f>H17/D17</f>
        <v>0.07377490576198169</v>
      </c>
      <c r="J17" s="9">
        <f t="shared" si="1"/>
        <v>1814</v>
      </c>
      <c r="K17" s="55">
        <v>1207</v>
      </c>
      <c r="L17" s="55">
        <v>607</v>
      </c>
      <c r="M17" s="55">
        <v>37</v>
      </c>
      <c r="N17" s="55">
        <v>3</v>
      </c>
      <c r="O17" s="55">
        <v>3</v>
      </c>
      <c r="P17" s="55">
        <v>0</v>
      </c>
      <c r="Q17" s="10">
        <f>J17/D17*100</f>
        <v>97.68443726440495</v>
      </c>
      <c r="R17" s="10">
        <f>K17/D17*100</f>
        <v>64.99730748519117</v>
      </c>
      <c r="S17" s="10">
        <f>L17/D17*100</f>
        <v>32.687129779213784</v>
      </c>
      <c r="T17" s="10">
        <f>M17/D17*100</f>
        <v>1.992460958535272</v>
      </c>
      <c r="U17" s="10">
        <f>N17/D17*100</f>
        <v>0.16155088852988692</v>
      </c>
      <c r="V17" s="10">
        <f>O17/D17*100</f>
        <v>0.16155088852988692</v>
      </c>
      <c r="W17" s="11">
        <f>P17/D17*100</f>
        <v>0</v>
      </c>
      <c r="Y17" s="1616"/>
      <c r="Z17" s="168" t="s">
        <v>11</v>
      </c>
      <c r="AA17" s="135">
        <v>244</v>
      </c>
      <c r="AB17" s="93">
        <f>AA17/D17*100</f>
        <v>13.139472267097469</v>
      </c>
      <c r="AC17" s="135">
        <v>169</v>
      </c>
      <c r="AD17" s="93">
        <f>AC17/D17*100</f>
        <v>9.100700053850295</v>
      </c>
      <c r="AE17" s="135">
        <v>90</v>
      </c>
      <c r="AF17" s="99">
        <f>AE17/D17*100</f>
        <v>4.846526655896607</v>
      </c>
      <c r="AG17" s="136">
        <v>107</v>
      </c>
      <c r="AH17" s="137">
        <v>757</v>
      </c>
      <c r="AI17" s="137">
        <v>972</v>
      </c>
      <c r="AJ17" s="135">
        <v>21</v>
      </c>
      <c r="AK17" s="137">
        <v>1857</v>
      </c>
      <c r="AL17" s="83">
        <f t="shared" si="2"/>
        <v>5.7619816908993</v>
      </c>
      <c r="AM17" s="83">
        <f t="shared" si="3"/>
        <v>40.76467420570813</v>
      </c>
      <c r="AN17" s="83">
        <f t="shared" si="4"/>
        <v>52.34248788368336</v>
      </c>
      <c r="AO17" s="108">
        <f t="shared" si="5"/>
        <v>1.1308562197092082</v>
      </c>
      <c r="AP17" s="112"/>
    </row>
    <row r="18" spans="1:42" ht="14.25">
      <c r="A18" s="1614"/>
      <c r="B18" s="124" t="s">
        <v>5</v>
      </c>
      <c r="C18" s="55">
        <v>1034</v>
      </c>
      <c r="D18" s="55">
        <v>948</v>
      </c>
      <c r="E18" s="5">
        <f>+D18/C18*100</f>
        <v>91.68278529980658</v>
      </c>
      <c r="F18" s="6">
        <f t="shared" si="0"/>
        <v>13</v>
      </c>
      <c r="G18" s="7">
        <f>F18/D18*100</f>
        <v>1.3713080168776373</v>
      </c>
      <c r="H18" s="55">
        <v>47</v>
      </c>
      <c r="I18" s="8">
        <f>H18/D18</f>
        <v>0.049578059071729956</v>
      </c>
      <c r="J18" s="9">
        <f t="shared" si="1"/>
        <v>935</v>
      </c>
      <c r="K18" s="55">
        <v>162</v>
      </c>
      <c r="L18" s="55">
        <v>773</v>
      </c>
      <c r="M18" s="55">
        <v>10</v>
      </c>
      <c r="N18" s="55">
        <v>2</v>
      </c>
      <c r="O18" s="55">
        <v>1</v>
      </c>
      <c r="P18" s="55">
        <v>0</v>
      </c>
      <c r="Q18" s="10">
        <f>J18/D18*100</f>
        <v>98.62869198312237</v>
      </c>
      <c r="R18" s="10">
        <f>K18/D18*100</f>
        <v>17.088607594936708</v>
      </c>
      <c r="S18" s="10">
        <f>L18/D18*100</f>
        <v>81.54008438818565</v>
      </c>
      <c r="T18" s="10">
        <f>M18/D18*100</f>
        <v>1.0548523206751055</v>
      </c>
      <c r="U18" s="10">
        <f>N18/D18*100</f>
        <v>0.21097046413502107</v>
      </c>
      <c r="V18" s="10">
        <f>O18/D18*100</f>
        <v>0.10548523206751054</v>
      </c>
      <c r="W18" s="11">
        <f>P18/D18*100</f>
        <v>0</v>
      </c>
      <c r="Y18" s="1616"/>
      <c r="Z18" s="170" t="s">
        <v>5</v>
      </c>
      <c r="AA18" s="135">
        <v>241</v>
      </c>
      <c r="AB18" s="93">
        <f>AA18/D18*100</f>
        <v>25.421940928270043</v>
      </c>
      <c r="AC18" s="135">
        <v>89</v>
      </c>
      <c r="AD18" s="93">
        <f>AC18/D18*100</f>
        <v>9.388185654008439</v>
      </c>
      <c r="AE18" s="135">
        <v>33</v>
      </c>
      <c r="AF18" s="99">
        <f>AE18/D18*100</f>
        <v>3.481012658227848</v>
      </c>
      <c r="AG18" s="136">
        <v>121</v>
      </c>
      <c r="AH18" s="137">
        <v>467</v>
      </c>
      <c r="AI18" s="137">
        <v>310</v>
      </c>
      <c r="AJ18" s="135">
        <v>50</v>
      </c>
      <c r="AK18" s="137">
        <v>948</v>
      </c>
      <c r="AL18" s="83">
        <f t="shared" si="2"/>
        <v>12.763713080168776</v>
      </c>
      <c r="AM18" s="83">
        <f t="shared" si="3"/>
        <v>49.26160337552742</v>
      </c>
      <c r="AN18" s="83">
        <f t="shared" si="4"/>
        <v>32.70042194092827</v>
      </c>
      <c r="AO18" s="108">
        <f t="shared" si="5"/>
        <v>5.274261603375527</v>
      </c>
      <c r="AP18" s="112"/>
    </row>
    <row r="19" spans="1:42" ht="14.25">
      <c r="A19" s="1614"/>
      <c r="B19" s="124" t="s">
        <v>19</v>
      </c>
      <c r="C19" s="57">
        <v>909</v>
      </c>
      <c r="D19" s="55">
        <v>825</v>
      </c>
      <c r="E19" s="5">
        <f>+D19/C19*100</f>
        <v>90.75907590759076</v>
      </c>
      <c r="F19" s="6">
        <f t="shared" si="0"/>
        <v>13</v>
      </c>
      <c r="G19" s="7">
        <f>F19/D19*100</f>
        <v>1.575757575757576</v>
      </c>
      <c r="H19" s="57">
        <v>42</v>
      </c>
      <c r="I19" s="8">
        <f>H19/D19</f>
        <v>0.05090909090909091</v>
      </c>
      <c r="J19" s="9">
        <f t="shared" si="1"/>
        <v>812</v>
      </c>
      <c r="K19" s="55">
        <v>319</v>
      </c>
      <c r="L19" s="55">
        <v>493</v>
      </c>
      <c r="M19" s="55">
        <v>11</v>
      </c>
      <c r="N19" s="55">
        <v>2</v>
      </c>
      <c r="O19" s="55">
        <v>0</v>
      </c>
      <c r="P19" s="55">
        <v>0</v>
      </c>
      <c r="Q19" s="10">
        <f>J19/D19*100</f>
        <v>98.42424242424242</v>
      </c>
      <c r="R19" s="10">
        <f>K19/D19*100</f>
        <v>38.666666666666664</v>
      </c>
      <c r="S19" s="10">
        <f>L19/D19*100</f>
        <v>59.75757575757575</v>
      </c>
      <c r="T19" s="10">
        <f>M19/D19*100</f>
        <v>1.3333333333333335</v>
      </c>
      <c r="U19" s="10">
        <f>N19/D19*100</f>
        <v>0.24242424242424243</v>
      </c>
      <c r="V19" s="10">
        <f>O19/D19*100</f>
        <v>0</v>
      </c>
      <c r="W19" s="11">
        <f>P19/D19*100</f>
        <v>0</v>
      </c>
      <c r="Y19" s="1616"/>
      <c r="Z19" s="75" t="s">
        <v>19</v>
      </c>
      <c r="AA19" s="135">
        <v>109</v>
      </c>
      <c r="AB19" s="93">
        <f>AA19/D19*100</f>
        <v>13.212121212121211</v>
      </c>
      <c r="AC19" s="135">
        <v>47</v>
      </c>
      <c r="AD19" s="93">
        <f>AC19/D19*100</f>
        <v>5.696969696969697</v>
      </c>
      <c r="AE19" s="135">
        <v>12</v>
      </c>
      <c r="AF19" s="99">
        <f>AE19/D19*100</f>
        <v>1.4545454545454546</v>
      </c>
      <c r="AG19" s="136">
        <v>189</v>
      </c>
      <c r="AH19" s="137">
        <v>602</v>
      </c>
      <c r="AI19" s="137">
        <v>33</v>
      </c>
      <c r="AJ19" s="135">
        <v>1</v>
      </c>
      <c r="AK19" s="137">
        <v>825</v>
      </c>
      <c r="AL19" s="83">
        <f t="shared" si="2"/>
        <v>22.90909090909091</v>
      </c>
      <c r="AM19" s="83">
        <f t="shared" si="3"/>
        <v>72.96969696969697</v>
      </c>
      <c r="AN19" s="83">
        <f t="shared" si="4"/>
        <v>4</v>
      </c>
      <c r="AO19" s="108">
        <f t="shared" si="5"/>
        <v>0.12121212121212122</v>
      </c>
      <c r="AP19" s="112"/>
    </row>
    <row r="20" spans="1:42" ht="14.25">
      <c r="A20" s="1614"/>
      <c r="B20" s="124" t="s">
        <v>14</v>
      </c>
      <c r="C20" s="55">
        <v>1087</v>
      </c>
      <c r="D20" s="55">
        <v>998</v>
      </c>
      <c r="E20" s="5">
        <f>+D20/C20*100</f>
        <v>91.81232750689972</v>
      </c>
      <c r="F20" s="6">
        <f t="shared" si="0"/>
        <v>34</v>
      </c>
      <c r="G20" s="7">
        <f>F20/D20*100</f>
        <v>3.406813627254509</v>
      </c>
      <c r="H20" s="55">
        <v>90</v>
      </c>
      <c r="I20" s="8">
        <f>H20/D20</f>
        <v>0.09018036072144289</v>
      </c>
      <c r="J20" s="9">
        <f t="shared" si="1"/>
        <v>964</v>
      </c>
      <c r="K20" s="55">
        <v>610</v>
      </c>
      <c r="L20" s="55">
        <v>354</v>
      </c>
      <c r="M20" s="55">
        <v>24</v>
      </c>
      <c r="N20" s="55">
        <v>5</v>
      </c>
      <c r="O20" s="55">
        <v>3</v>
      </c>
      <c r="P20" s="55">
        <v>2</v>
      </c>
      <c r="Q20" s="10">
        <f>J20/D20*100</f>
        <v>96.59318637274549</v>
      </c>
      <c r="R20" s="10">
        <f>K20/D20*100</f>
        <v>61.12224448897795</v>
      </c>
      <c r="S20" s="10">
        <f>L20/D20*100</f>
        <v>35.47094188376754</v>
      </c>
      <c r="T20" s="10">
        <f>M20/D20*100</f>
        <v>2.404809619238477</v>
      </c>
      <c r="U20" s="10">
        <f>N20/D20*100</f>
        <v>0.501002004008016</v>
      </c>
      <c r="V20" s="10">
        <f>O20/D20*100</f>
        <v>0.30060120240480964</v>
      </c>
      <c r="W20" s="11">
        <f>P20/D20*100</f>
        <v>0.2004008016032064</v>
      </c>
      <c r="Y20" s="1616"/>
      <c r="Z20" s="170" t="s">
        <v>14</v>
      </c>
      <c r="AA20" s="135">
        <v>94</v>
      </c>
      <c r="AB20" s="93">
        <f>AA20/D20*100</f>
        <v>9.418837675350701</v>
      </c>
      <c r="AC20" s="135">
        <v>135</v>
      </c>
      <c r="AD20" s="93">
        <f>AC20/D20*100</f>
        <v>13.527054108216433</v>
      </c>
      <c r="AE20" s="135">
        <v>49</v>
      </c>
      <c r="AF20" s="99">
        <f>AE20/D20*100</f>
        <v>4.909819639278557</v>
      </c>
      <c r="AG20" s="136">
        <v>162</v>
      </c>
      <c r="AH20" s="137">
        <v>551</v>
      </c>
      <c r="AI20" s="137">
        <v>279</v>
      </c>
      <c r="AJ20" s="135">
        <v>4</v>
      </c>
      <c r="AK20" s="137">
        <v>996</v>
      </c>
      <c r="AL20" s="83">
        <f t="shared" si="2"/>
        <v>16.265060240963855</v>
      </c>
      <c r="AM20" s="83">
        <f t="shared" si="3"/>
        <v>55.321285140562246</v>
      </c>
      <c r="AN20" s="83">
        <f t="shared" si="4"/>
        <v>28.012048192771083</v>
      </c>
      <c r="AO20" s="108">
        <f t="shared" si="5"/>
        <v>0.4016064257028112</v>
      </c>
      <c r="AP20" s="112"/>
    </row>
    <row r="21" spans="1:42" ht="14.25">
      <c r="A21" s="1614"/>
      <c r="B21" s="124" t="s">
        <v>63</v>
      </c>
      <c r="C21" s="55">
        <v>453</v>
      </c>
      <c r="D21" s="55">
        <v>440</v>
      </c>
      <c r="E21" s="5">
        <f>+D21/C21*100</f>
        <v>97.13024282560706</v>
      </c>
      <c r="F21" s="6">
        <f t="shared" si="0"/>
        <v>10</v>
      </c>
      <c r="G21" s="7">
        <f>F21/D21*100</f>
        <v>2.272727272727273</v>
      </c>
      <c r="H21" s="55">
        <v>14</v>
      </c>
      <c r="I21" s="8">
        <f>H21/D21</f>
        <v>0.031818181818181815</v>
      </c>
      <c r="J21" s="9">
        <f t="shared" si="1"/>
        <v>430</v>
      </c>
      <c r="K21" s="55">
        <v>233</v>
      </c>
      <c r="L21" s="55">
        <v>197</v>
      </c>
      <c r="M21" s="55">
        <v>9</v>
      </c>
      <c r="N21" s="55">
        <v>1</v>
      </c>
      <c r="O21" s="55">
        <v>0</v>
      </c>
      <c r="P21" s="55">
        <v>0</v>
      </c>
      <c r="Q21" s="10">
        <f>J21/D21*100</f>
        <v>97.72727272727273</v>
      </c>
      <c r="R21" s="10">
        <f>K21/D21*100</f>
        <v>52.95454545454545</v>
      </c>
      <c r="S21" s="10">
        <f>L21/D21*100</f>
        <v>44.77272727272727</v>
      </c>
      <c r="T21" s="10">
        <f>M21/D21*100</f>
        <v>2.0454545454545454</v>
      </c>
      <c r="U21" s="10">
        <f>N21/D21*100</f>
        <v>0.22727272727272727</v>
      </c>
      <c r="V21" s="10">
        <f>O21/D21*100</f>
        <v>0</v>
      </c>
      <c r="W21" s="11">
        <f>P21/D21*100</f>
        <v>0</v>
      </c>
      <c r="Y21" s="1616"/>
      <c r="Z21" s="75" t="s">
        <v>63</v>
      </c>
      <c r="AA21" s="135">
        <v>50</v>
      </c>
      <c r="AB21" s="93">
        <f>AA21/D21*100</f>
        <v>11.363636363636363</v>
      </c>
      <c r="AC21" s="135">
        <v>40</v>
      </c>
      <c r="AD21" s="93">
        <f>AC21/D21*100</f>
        <v>9.090909090909092</v>
      </c>
      <c r="AE21" s="135">
        <v>19</v>
      </c>
      <c r="AF21" s="99">
        <f>AE21/D21*100</f>
        <v>4.318181818181818</v>
      </c>
      <c r="AG21" s="136">
        <v>41</v>
      </c>
      <c r="AH21" s="137">
        <v>219</v>
      </c>
      <c r="AI21" s="137">
        <v>178</v>
      </c>
      <c r="AJ21" s="135">
        <v>5</v>
      </c>
      <c r="AK21" s="137">
        <v>443</v>
      </c>
      <c r="AL21" s="83">
        <f t="shared" si="2"/>
        <v>9.255079006772009</v>
      </c>
      <c r="AM21" s="83">
        <f t="shared" si="3"/>
        <v>49.43566591422122</v>
      </c>
      <c r="AN21" s="83">
        <f t="shared" si="4"/>
        <v>40.18058690744921</v>
      </c>
      <c r="AO21" s="108">
        <f t="shared" si="5"/>
        <v>1.1286681715575622</v>
      </c>
      <c r="AP21" s="112"/>
    </row>
    <row r="22" spans="1:42" ht="15" thickBot="1">
      <c r="A22" s="1615"/>
      <c r="B22" s="125" t="s">
        <v>24</v>
      </c>
      <c r="C22" s="56">
        <v>599</v>
      </c>
      <c r="D22" s="56">
        <v>566</v>
      </c>
      <c r="E22" s="25">
        <f>+D22/C22*100</f>
        <v>94.49081803005008</v>
      </c>
      <c r="F22" s="19">
        <f t="shared" si="0"/>
        <v>8</v>
      </c>
      <c r="G22" s="20">
        <f>F22/D22*100</f>
        <v>1.4134275618374559</v>
      </c>
      <c r="H22" s="56">
        <v>18</v>
      </c>
      <c r="I22" s="21">
        <f>H22/D22</f>
        <v>0.03180212014134275</v>
      </c>
      <c r="J22" s="22">
        <f t="shared" si="1"/>
        <v>558</v>
      </c>
      <c r="K22" s="56">
        <v>329</v>
      </c>
      <c r="L22" s="56">
        <v>229</v>
      </c>
      <c r="M22" s="56">
        <v>8</v>
      </c>
      <c r="N22" s="56">
        <v>0</v>
      </c>
      <c r="O22" s="58">
        <v>0</v>
      </c>
      <c r="P22" s="56">
        <v>0</v>
      </c>
      <c r="Q22" s="23">
        <f>J22/D22*100</f>
        <v>98.58657243816255</v>
      </c>
      <c r="R22" s="23">
        <f>K22/D22*100</f>
        <v>58.12720848056537</v>
      </c>
      <c r="S22" s="23">
        <f>L22/D22*100</f>
        <v>40.45936395759717</v>
      </c>
      <c r="T22" s="23">
        <f>M22/D22*100</f>
        <v>1.4134275618374559</v>
      </c>
      <c r="U22" s="23">
        <f>N22/D22*100</f>
        <v>0</v>
      </c>
      <c r="V22" s="23">
        <f>O22/D22*100</f>
        <v>0</v>
      </c>
      <c r="W22" s="24">
        <f>P22/D22*100</f>
        <v>0</v>
      </c>
      <c r="Y22" s="1616"/>
      <c r="Z22" s="75" t="s">
        <v>24</v>
      </c>
      <c r="AA22" s="160">
        <v>79</v>
      </c>
      <c r="AB22" s="161">
        <f>AA22/D22*100</f>
        <v>13.957597173144876</v>
      </c>
      <c r="AC22" s="160">
        <v>84</v>
      </c>
      <c r="AD22" s="161">
        <f>AC22/D22*100</f>
        <v>14.840989399293287</v>
      </c>
      <c r="AE22" s="160">
        <v>37</v>
      </c>
      <c r="AF22" s="162">
        <f>AE22/D22*100</f>
        <v>6.5371024734982335</v>
      </c>
      <c r="AG22" s="163">
        <v>48</v>
      </c>
      <c r="AH22" s="164">
        <v>305</v>
      </c>
      <c r="AI22" s="164">
        <v>198</v>
      </c>
      <c r="AJ22" s="160">
        <v>15</v>
      </c>
      <c r="AK22" s="164">
        <v>566</v>
      </c>
      <c r="AL22" s="165">
        <f t="shared" si="2"/>
        <v>8.480565371024735</v>
      </c>
      <c r="AM22" s="165">
        <f t="shared" si="3"/>
        <v>53.88692579505301</v>
      </c>
      <c r="AN22" s="165">
        <f t="shared" si="4"/>
        <v>34.98233215547703</v>
      </c>
      <c r="AO22" s="166">
        <f t="shared" si="5"/>
        <v>2.65017667844523</v>
      </c>
      <c r="AP22" s="167"/>
    </row>
    <row r="23" spans="1:42" ht="14.25">
      <c r="A23" s="1610" t="s">
        <v>70</v>
      </c>
      <c r="B23" s="151" t="s">
        <v>99</v>
      </c>
      <c r="C23" s="152">
        <v>3825</v>
      </c>
      <c r="D23" s="152">
        <v>3658</v>
      </c>
      <c r="E23" s="153">
        <f>+D23/C23*100</f>
        <v>95.63398692810458</v>
      </c>
      <c r="F23" s="154">
        <f t="shared" si="0"/>
        <v>60</v>
      </c>
      <c r="G23" s="155">
        <f>F23/D23*100</f>
        <v>1.6402405686167305</v>
      </c>
      <c r="H23" s="152">
        <v>224</v>
      </c>
      <c r="I23" s="156">
        <f>H23/D23</f>
        <v>0.0612356478950246</v>
      </c>
      <c r="J23" s="157">
        <f t="shared" si="1"/>
        <v>3598</v>
      </c>
      <c r="K23" s="152">
        <v>3355</v>
      </c>
      <c r="L23" s="152">
        <v>243</v>
      </c>
      <c r="M23" s="152">
        <v>52</v>
      </c>
      <c r="N23" s="152">
        <v>7</v>
      </c>
      <c r="O23" s="176">
        <v>1</v>
      </c>
      <c r="P23" s="177">
        <v>0</v>
      </c>
      <c r="Q23" s="158">
        <f>J23/D23*100</f>
        <v>98.35975943138327</v>
      </c>
      <c r="R23" s="158">
        <f>K23/D23*100</f>
        <v>91.71678512848551</v>
      </c>
      <c r="S23" s="158">
        <f>L23/D23*100</f>
        <v>6.642974302897758</v>
      </c>
      <c r="T23" s="158">
        <f>M23/D23*100</f>
        <v>1.4215418261344996</v>
      </c>
      <c r="U23" s="158">
        <f>N23/D23*100</f>
        <v>0.19136139967195187</v>
      </c>
      <c r="V23" s="158">
        <f>O23/D23*100</f>
        <v>0.027337342810278838</v>
      </c>
      <c r="W23" s="159">
        <f>P23/D23*100</f>
        <v>0</v>
      </c>
      <c r="Y23" s="1610" t="s">
        <v>70</v>
      </c>
      <c r="Z23" s="224" t="s">
        <v>102</v>
      </c>
      <c r="AA23" s="132">
        <v>24</v>
      </c>
      <c r="AB23" s="225">
        <f>AA23/D23*100</f>
        <v>0.6560962274466922</v>
      </c>
      <c r="AC23" s="142">
        <v>322</v>
      </c>
      <c r="AD23" s="96">
        <f>AC23/D23*100</f>
        <v>8.802624384909787</v>
      </c>
      <c r="AE23" s="142">
        <v>166</v>
      </c>
      <c r="AF23" s="226">
        <f>AE23/D23*100</f>
        <v>4.537998906506288</v>
      </c>
      <c r="AG23" s="133"/>
      <c r="AH23" s="134"/>
      <c r="AI23" s="134"/>
      <c r="AJ23" s="144"/>
      <c r="AK23" s="144"/>
      <c r="AL23" s="227"/>
      <c r="AM23" s="227"/>
      <c r="AN23" s="228"/>
      <c r="AO23" s="228"/>
      <c r="AP23" s="229"/>
    </row>
    <row r="24" spans="1:42" ht="14.25">
      <c r="A24" s="1616"/>
      <c r="B24" s="124" t="s">
        <v>8</v>
      </c>
      <c r="C24" s="55">
        <v>2270</v>
      </c>
      <c r="D24" s="55">
        <v>2150</v>
      </c>
      <c r="E24" s="5">
        <f>+D24/C24*100</f>
        <v>94.7136563876652</v>
      </c>
      <c r="F24" s="6">
        <f t="shared" si="0"/>
        <v>35</v>
      </c>
      <c r="G24" s="7">
        <f>F24/D24*100</f>
        <v>1.627906976744186</v>
      </c>
      <c r="H24" s="55">
        <v>116</v>
      </c>
      <c r="I24" s="8">
        <f>H24/D24</f>
        <v>0.053953488372093024</v>
      </c>
      <c r="J24" s="9">
        <f t="shared" si="1"/>
        <v>2115</v>
      </c>
      <c r="K24" s="55">
        <v>574</v>
      </c>
      <c r="L24" s="55">
        <v>1541</v>
      </c>
      <c r="M24" s="55">
        <v>31</v>
      </c>
      <c r="N24" s="55">
        <v>1</v>
      </c>
      <c r="O24" s="55">
        <v>3</v>
      </c>
      <c r="P24" s="55">
        <v>0</v>
      </c>
      <c r="Q24" s="10">
        <f>J24/D24*100</f>
        <v>98.37209302325581</v>
      </c>
      <c r="R24" s="10">
        <f>K24/D24*100</f>
        <v>26.69767441860465</v>
      </c>
      <c r="S24" s="10">
        <f>L24/D24*100</f>
        <v>71.67441860465115</v>
      </c>
      <c r="T24" s="10">
        <f>M24/D24*100</f>
        <v>1.441860465116279</v>
      </c>
      <c r="U24" s="10">
        <f>N24/D24*100</f>
        <v>0.046511627906976744</v>
      </c>
      <c r="V24" s="10">
        <f>O24/D24*100</f>
        <v>0.13953488372093023</v>
      </c>
      <c r="W24" s="11">
        <f>P24/D24*100</f>
        <v>0</v>
      </c>
      <c r="Y24" s="1616"/>
      <c r="Z24" s="170" t="s">
        <v>8</v>
      </c>
      <c r="AA24" s="135">
        <v>501</v>
      </c>
      <c r="AB24" s="93">
        <f>AA24/D24*100</f>
        <v>23.30232558139535</v>
      </c>
      <c r="AC24" s="171">
        <v>162</v>
      </c>
      <c r="AD24" s="172">
        <f>AC24/D24*100</f>
        <v>7.534883720930233</v>
      </c>
      <c r="AE24" s="171">
        <v>115</v>
      </c>
      <c r="AF24" s="219">
        <f>AE24/D24*100</f>
        <v>5.348837209302325</v>
      </c>
      <c r="AG24" s="136">
        <v>189</v>
      </c>
      <c r="AH24" s="137">
        <v>1075</v>
      </c>
      <c r="AI24" s="137">
        <v>803</v>
      </c>
      <c r="AJ24" s="171">
        <v>83</v>
      </c>
      <c r="AK24" s="173">
        <v>2150</v>
      </c>
      <c r="AL24" s="174">
        <f t="shared" si="2"/>
        <v>8.790697674418604</v>
      </c>
      <c r="AM24" s="174">
        <f t="shared" si="3"/>
        <v>50</v>
      </c>
      <c r="AN24" s="83">
        <f t="shared" si="4"/>
        <v>37.348837209302324</v>
      </c>
      <c r="AO24" s="83">
        <f t="shared" si="5"/>
        <v>3.8604651162790695</v>
      </c>
      <c r="AP24" s="112"/>
    </row>
    <row r="25" spans="1:42" ht="15" thickBot="1">
      <c r="A25" s="1617"/>
      <c r="B25" s="125" t="s">
        <v>17</v>
      </c>
      <c r="C25" s="56">
        <v>563</v>
      </c>
      <c r="D25" s="56">
        <v>541</v>
      </c>
      <c r="E25" s="25">
        <f>+D25/C25*100</f>
        <v>96.0923623445826</v>
      </c>
      <c r="F25" s="19">
        <f t="shared" si="0"/>
        <v>5</v>
      </c>
      <c r="G25" s="20">
        <f>F25/D25*100</f>
        <v>0.9242144177449169</v>
      </c>
      <c r="H25" s="56">
        <v>23</v>
      </c>
      <c r="I25" s="21">
        <f>H25/D25</f>
        <v>0.04251386321626617</v>
      </c>
      <c r="J25" s="22">
        <f t="shared" si="1"/>
        <v>536</v>
      </c>
      <c r="K25" s="56">
        <v>334</v>
      </c>
      <c r="L25" s="56">
        <v>202</v>
      </c>
      <c r="M25" s="56">
        <v>3</v>
      </c>
      <c r="N25" s="56">
        <v>2</v>
      </c>
      <c r="O25" s="56">
        <v>0</v>
      </c>
      <c r="P25" s="56">
        <v>0</v>
      </c>
      <c r="Q25" s="23">
        <f>J25/D25*100</f>
        <v>99.07578558225508</v>
      </c>
      <c r="R25" s="23">
        <f>K25/D25*100</f>
        <v>61.737523105360445</v>
      </c>
      <c r="S25" s="10">
        <f>L25/D25*100</f>
        <v>37.33826247689464</v>
      </c>
      <c r="T25" s="23">
        <f>M25/D25*100</f>
        <v>0.5545286506469501</v>
      </c>
      <c r="U25" s="23">
        <f>N25/D25*100</f>
        <v>0.36968576709796674</v>
      </c>
      <c r="V25" s="23">
        <f>O25/D25*100</f>
        <v>0</v>
      </c>
      <c r="W25" s="24">
        <f>P25/D25*100</f>
        <v>0</v>
      </c>
      <c r="Y25" s="1617"/>
      <c r="Z25" s="76" t="s">
        <v>17</v>
      </c>
      <c r="AA25" s="138">
        <v>30</v>
      </c>
      <c r="AB25" s="95">
        <f>AA25/D25*100</f>
        <v>5.545286506469501</v>
      </c>
      <c r="AC25" s="138">
        <v>32</v>
      </c>
      <c r="AD25" s="95">
        <f>AC25/D25*100</f>
        <v>5.914972273567468</v>
      </c>
      <c r="AE25" s="138">
        <v>20</v>
      </c>
      <c r="AF25" s="100">
        <f>AE25/D25*100</f>
        <v>3.6968576709796674</v>
      </c>
      <c r="AG25" s="139">
        <v>71</v>
      </c>
      <c r="AH25" s="140">
        <v>264</v>
      </c>
      <c r="AI25" s="140">
        <v>173</v>
      </c>
      <c r="AJ25" s="138">
        <v>33</v>
      </c>
      <c r="AK25" s="140">
        <v>541</v>
      </c>
      <c r="AL25" s="85">
        <f t="shared" si="2"/>
        <v>13.123844731977819</v>
      </c>
      <c r="AM25" s="85">
        <f t="shared" si="3"/>
        <v>48.79852125693161</v>
      </c>
      <c r="AN25" s="85">
        <f t="shared" si="4"/>
        <v>31.97781885397412</v>
      </c>
      <c r="AO25" s="109">
        <f t="shared" si="5"/>
        <v>6.099815157116451</v>
      </c>
      <c r="AP25" s="113"/>
    </row>
    <row r="26" spans="1:42" ht="14.25">
      <c r="A26" s="1613" t="s">
        <v>71</v>
      </c>
      <c r="B26" s="123" t="s">
        <v>13</v>
      </c>
      <c r="C26" s="53">
        <v>839</v>
      </c>
      <c r="D26" s="53">
        <v>798</v>
      </c>
      <c r="E26" s="12">
        <f>+D26/C26*100</f>
        <v>95.11323003575686</v>
      </c>
      <c r="F26" s="13">
        <f t="shared" si="0"/>
        <v>17</v>
      </c>
      <c r="G26" s="14">
        <f>F26/D26*100</f>
        <v>2.1303258145363406</v>
      </c>
      <c r="H26" s="53">
        <v>57</v>
      </c>
      <c r="I26" s="15">
        <f>H26/D26</f>
        <v>0.07142857142857142</v>
      </c>
      <c r="J26" s="16">
        <f t="shared" si="1"/>
        <v>781</v>
      </c>
      <c r="K26" s="53">
        <v>4</v>
      </c>
      <c r="L26" s="53">
        <v>777</v>
      </c>
      <c r="M26" s="53">
        <v>15</v>
      </c>
      <c r="N26" s="53">
        <v>0</v>
      </c>
      <c r="O26" s="53">
        <v>2</v>
      </c>
      <c r="P26" s="55">
        <v>0</v>
      </c>
      <c r="Q26" s="17">
        <f>J26/D26*100</f>
        <v>97.86967418546367</v>
      </c>
      <c r="R26" s="17">
        <f>K26/D26*100</f>
        <v>0.5012531328320802</v>
      </c>
      <c r="S26" s="17">
        <f>L26/D26*100</f>
        <v>97.36842105263158</v>
      </c>
      <c r="T26" s="17">
        <f>M26/D26*100</f>
        <v>1.8796992481203008</v>
      </c>
      <c r="U26" s="17">
        <f>N26/D26*100</f>
        <v>0</v>
      </c>
      <c r="V26" s="17">
        <f>O26/D26*100</f>
        <v>0.2506265664160401</v>
      </c>
      <c r="W26" s="18">
        <f>P26/D26*100</f>
        <v>0</v>
      </c>
      <c r="Y26" s="1613" t="s">
        <v>71</v>
      </c>
      <c r="Z26" s="73" t="s">
        <v>13</v>
      </c>
      <c r="AA26" s="142">
        <v>63</v>
      </c>
      <c r="AB26" s="96">
        <f>AA26/D26*100</f>
        <v>7.894736842105263</v>
      </c>
      <c r="AC26" s="142">
        <v>73</v>
      </c>
      <c r="AD26" s="96">
        <f>AC26/D26*100</f>
        <v>9.147869674185463</v>
      </c>
      <c r="AE26" s="142">
        <v>35</v>
      </c>
      <c r="AF26" s="101">
        <f>AE26/D26*100</f>
        <v>4.385964912280701</v>
      </c>
      <c r="AG26" s="143">
        <v>49</v>
      </c>
      <c r="AH26" s="144">
        <v>472</v>
      </c>
      <c r="AI26" s="144">
        <v>271</v>
      </c>
      <c r="AJ26" s="142">
        <v>6</v>
      </c>
      <c r="AK26" s="144">
        <v>798</v>
      </c>
      <c r="AL26" s="84">
        <f t="shared" si="2"/>
        <v>6.140350877192982</v>
      </c>
      <c r="AM26" s="84">
        <f t="shared" si="3"/>
        <v>59.14786967418546</v>
      </c>
      <c r="AN26" s="84">
        <f t="shared" si="4"/>
        <v>33.959899749373434</v>
      </c>
      <c r="AO26" s="110">
        <f t="shared" si="5"/>
        <v>0.7518796992481203</v>
      </c>
      <c r="AP26" s="114"/>
    </row>
    <row r="27" spans="1:42" ht="14.25">
      <c r="A27" s="1614"/>
      <c r="B27" s="124" t="s">
        <v>18</v>
      </c>
      <c r="C27" s="55">
        <v>879</v>
      </c>
      <c r="D27" s="55">
        <v>850</v>
      </c>
      <c r="E27" s="5">
        <f>+D27/C27*100</f>
        <v>96.70079635949944</v>
      </c>
      <c r="F27" s="6">
        <f t="shared" si="0"/>
        <v>23</v>
      </c>
      <c r="G27" s="7">
        <f>F27/D27*100</f>
        <v>2.705882352941176</v>
      </c>
      <c r="H27" s="55">
        <v>68</v>
      </c>
      <c r="I27" s="8">
        <f>H27/D27</f>
        <v>0.08</v>
      </c>
      <c r="J27" s="9">
        <f t="shared" si="1"/>
        <v>827</v>
      </c>
      <c r="K27" s="55">
        <v>718</v>
      </c>
      <c r="L27" s="55">
        <v>109</v>
      </c>
      <c r="M27" s="55">
        <v>20</v>
      </c>
      <c r="N27" s="55">
        <v>1</v>
      </c>
      <c r="O27" s="55">
        <v>2</v>
      </c>
      <c r="P27" s="55">
        <v>0</v>
      </c>
      <c r="Q27" s="10">
        <f>J27/D27*100</f>
        <v>97.29411764705883</v>
      </c>
      <c r="R27" s="10">
        <f>K27/D27*100</f>
        <v>84.47058823529412</v>
      </c>
      <c r="S27" s="10">
        <f>L27/D27*100</f>
        <v>12.823529411764707</v>
      </c>
      <c r="T27" s="10">
        <f>M27/D27*100</f>
        <v>2.3529411764705883</v>
      </c>
      <c r="U27" s="10">
        <f>N27/D27*100</f>
        <v>0.1176470588235294</v>
      </c>
      <c r="V27" s="10">
        <f>O27/D27*100</f>
        <v>0.2352941176470588</v>
      </c>
      <c r="W27" s="11">
        <f>P27/D27*100</f>
        <v>0</v>
      </c>
      <c r="Y27" s="1614"/>
      <c r="Z27" s="75" t="s">
        <v>18</v>
      </c>
      <c r="AA27" s="135">
        <v>77</v>
      </c>
      <c r="AB27" s="93">
        <f>AA27/D27*100</f>
        <v>9.058823529411764</v>
      </c>
      <c r="AC27" s="135">
        <v>63</v>
      </c>
      <c r="AD27" s="93">
        <f>AC27/D27*100</f>
        <v>7.411764705882352</v>
      </c>
      <c r="AE27" s="135">
        <v>60</v>
      </c>
      <c r="AF27" s="99">
        <f>AE27/D27*100</f>
        <v>7.0588235294117645</v>
      </c>
      <c r="AG27" s="136">
        <v>249</v>
      </c>
      <c r="AH27" s="137">
        <v>400</v>
      </c>
      <c r="AI27" s="137">
        <v>188</v>
      </c>
      <c r="AJ27" s="135">
        <v>13</v>
      </c>
      <c r="AK27" s="137">
        <v>850</v>
      </c>
      <c r="AL27" s="83">
        <f t="shared" si="2"/>
        <v>29.294117647058826</v>
      </c>
      <c r="AM27" s="83">
        <f t="shared" si="3"/>
        <v>47.05882352941176</v>
      </c>
      <c r="AN27" s="83">
        <f t="shared" si="4"/>
        <v>22.11764705882353</v>
      </c>
      <c r="AO27" s="108">
        <f t="shared" si="5"/>
        <v>1.5294117647058825</v>
      </c>
      <c r="AP27" s="112"/>
    </row>
    <row r="28" spans="1:42" ht="14.25">
      <c r="A28" s="1614"/>
      <c r="B28" s="124" t="s">
        <v>22</v>
      </c>
      <c r="C28" s="55">
        <v>548</v>
      </c>
      <c r="D28" s="55">
        <v>537</v>
      </c>
      <c r="E28" s="5">
        <f>+D28/C28*100</f>
        <v>97.99270072992701</v>
      </c>
      <c r="F28" s="6">
        <f t="shared" si="0"/>
        <v>14</v>
      </c>
      <c r="G28" s="7">
        <f>F28/D28*100</f>
        <v>2.60707635009311</v>
      </c>
      <c r="H28" s="55">
        <v>30</v>
      </c>
      <c r="I28" s="8">
        <f>H28/D28</f>
        <v>0.055865921787709494</v>
      </c>
      <c r="J28" s="9">
        <f t="shared" si="1"/>
        <v>523</v>
      </c>
      <c r="K28" s="55">
        <v>394</v>
      </c>
      <c r="L28" s="55">
        <v>129</v>
      </c>
      <c r="M28" s="55">
        <v>13</v>
      </c>
      <c r="N28" s="55">
        <v>0</v>
      </c>
      <c r="O28" s="55">
        <v>1</v>
      </c>
      <c r="P28" s="55">
        <v>0</v>
      </c>
      <c r="Q28" s="10">
        <f>J28/D28*100</f>
        <v>97.39292364990689</v>
      </c>
      <c r="R28" s="10">
        <f>K28/D28*100</f>
        <v>73.3705772811918</v>
      </c>
      <c r="S28" s="10">
        <f>L28/D28*100</f>
        <v>24.022346368715084</v>
      </c>
      <c r="T28" s="10">
        <f>M28/D28*100</f>
        <v>2.4208566108007448</v>
      </c>
      <c r="U28" s="10">
        <f>N28/D28*100</f>
        <v>0</v>
      </c>
      <c r="V28" s="10">
        <f>O28/D28*100</f>
        <v>0.186219739292365</v>
      </c>
      <c r="W28" s="11">
        <f>P28/D28*100</f>
        <v>0</v>
      </c>
      <c r="Y28" s="1614"/>
      <c r="Z28" s="75" t="s">
        <v>22</v>
      </c>
      <c r="AA28" s="135">
        <v>17</v>
      </c>
      <c r="AB28" s="93">
        <f>AA28/D28*100</f>
        <v>3.165735567970205</v>
      </c>
      <c r="AC28" s="135">
        <v>61</v>
      </c>
      <c r="AD28" s="93">
        <f>AC28/D28*100</f>
        <v>11.359404096834265</v>
      </c>
      <c r="AE28" s="135">
        <v>21</v>
      </c>
      <c r="AF28" s="99">
        <f>AE28/D28*100</f>
        <v>3.910614525139665</v>
      </c>
      <c r="AG28" s="136">
        <v>0</v>
      </c>
      <c r="AH28" s="137">
        <v>357</v>
      </c>
      <c r="AI28" s="137">
        <v>175</v>
      </c>
      <c r="AJ28" s="135">
        <v>5</v>
      </c>
      <c r="AK28" s="137">
        <v>537</v>
      </c>
      <c r="AL28" s="83">
        <f t="shared" si="2"/>
        <v>0</v>
      </c>
      <c r="AM28" s="83">
        <f t="shared" si="3"/>
        <v>66.4804469273743</v>
      </c>
      <c r="AN28" s="83">
        <f t="shared" si="4"/>
        <v>32.588454376163874</v>
      </c>
      <c r="AO28" s="108">
        <f t="shared" si="5"/>
        <v>0.931098696461825</v>
      </c>
      <c r="AP28" s="112"/>
    </row>
    <row r="29" spans="1:42" ht="14.25">
      <c r="A29" s="1614"/>
      <c r="B29" s="124" t="s">
        <v>64</v>
      </c>
      <c r="C29" s="55">
        <v>462</v>
      </c>
      <c r="D29" s="55">
        <v>449</v>
      </c>
      <c r="E29" s="5">
        <f>+D29/C29*100</f>
        <v>97.18614718614718</v>
      </c>
      <c r="F29" s="6">
        <f t="shared" si="0"/>
        <v>7</v>
      </c>
      <c r="G29" s="7">
        <f>F29/D29*100</f>
        <v>1.55902004454343</v>
      </c>
      <c r="H29" s="55">
        <v>18</v>
      </c>
      <c r="I29" s="8">
        <f>H29/D29</f>
        <v>0.0400890868596882</v>
      </c>
      <c r="J29" s="9">
        <f t="shared" si="1"/>
        <v>442</v>
      </c>
      <c r="K29" s="55">
        <v>161</v>
      </c>
      <c r="L29" s="55">
        <v>281</v>
      </c>
      <c r="M29" s="55">
        <v>7</v>
      </c>
      <c r="N29" s="55">
        <v>0</v>
      </c>
      <c r="O29" s="55">
        <v>0</v>
      </c>
      <c r="P29" s="55">
        <v>0</v>
      </c>
      <c r="Q29" s="10">
        <f>J29/D29*100</f>
        <v>98.44097995545657</v>
      </c>
      <c r="R29" s="10">
        <f>K29/D29*100</f>
        <v>35.85746102449889</v>
      </c>
      <c r="S29" s="10">
        <f>L29/D29*100</f>
        <v>62.58351893095768</v>
      </c>
      <c r="T29" s="10">
        <f>M29/D29*100</f>
        <v>1.55902004454343</v>
      </c>
      <c r="U29" s="10">
        <f>N29/D29*100</f>
        <v>0</v>
      </c>
      <c r="V29" s="10">
        <f>O29/D29*100</f>
        <v>0</v>
      </c>
      <c r="W29" s="11">
        <f>P29/D29*100</f>
        <v>0</v>
      </c>
      <c r="Y29" s="1614"/>
      <c r="Z29" s="170" t="s">
        <v>64</v>
      </c>
      <c r="AA29" s="135">
        <v>51</v>
      </c>
      <c r="AB29" s="93">
        <f>AA29/D29*100</f>
        <v>11.358574610244988</v>
      </c>
      <c r="AC29" s="135">
        <v>21</v>
      </c>
      <c r="AD29" s="93">
        <f>AC29/D29*100</f>
        <v>4.67706013363029</v>
      </c>
      <c r="AE29" s="135">
        <v>22</v>
      </c>
      <c r="AF29" s="99">
        <f>AE29/D29*100</f>
        <v>4.8997772828507795</v>
      </c>
      <c r="AG29" s="136">
        <v>45</v>
      </c>
      <c r="AH29" s="137">
        <v>188</v>
      </c>
      <c r="AI29" s="137">
        <v>209</v>
      </c>
      <c r="AJ29" s="135">
        <v>7</v>
      </c>
      <c r="AK29" s="137">
        <v>449</v>
      </c>
      <c r="AL29" s="83">
        <f t="shared" si="2"/>
        <v>10.022271714922049</v>
      </c>
      <c r="AM29" s="83">
        <f t="shared" si="3"/>
        <v>41.87082405345212</v>
      </c>
      <c r="AN29" s="83">
        <f t="shared" si="4"/>
        <v>46.5478841870824</v>
      </c>
      <c r="AO29" s="108">
        <f t="shared" si="5"/>
        <v>1.55902004454343</v>
      </c>
      <c r="AP29" s="112"/>
    </row>
    <row r="30" spans="1:42" ht="14.25">
      <c r="A30" s="1614"/>
      <c r="B30" s="124" t="s">
        <v>10</v>
      </c>
      <c r="C30" s="55">
        <v>859</v>
      </c>
      <c r="D30" s="55">
        <v>813</v>
      </c>
      <c r="E30" s="5">
        <f>+D30/C30*100</f>
        <v>94.64493597206054</v>
      </c>
      <c r="F30" s="6">
        <f t="shared" si="0"/>
        <v>18</v>
      </c>
      <c r="G30" s="7">
        <f>F30/D30*100</f>
        <v>2.214022140221402</v>
      </c>
      <c r="H30" s="55">
        <v>55</v>
      </c>
      <c r="I30" s="8">
        <f>H30/D30</f>
        <v>0.06765067650676507</v>
      </c>
      <c r="J30" s="9">
        <f t="shared" si="1"/>
        <v>795</v>
      </c>
      <c r="K30" s="55">
        <v>172</v>
      </c>
      <c r="L30" s="55">
        <v>623</v>
      </c>
      <c r="M30" s="55">
        <v>16</v>
      </c>
      <c r="N30" s="55">
        <v>1</v>
      </c>
      <c r="O30" s="55">
        <v>1</v>
      </c>
      <c r="P30" s="55">
        <v>0</v>
      </c>
      <c r="Q30" s="10">
        <f>J30/D30*100</f>
        <v>97.7859778597786</v>
      </c>
      <c r="R30" s="10">
        <f>K30/D30*100</f>
        <v>21.15621156211562</v>
      </c>
      <c r="S30" s="10">
        <f>L30/D30*100</f>
        <v>76.62976629766297</v>
      </c>
      <c r="T30" s="10">
        <f>M30/D30*100</f>
        <v>1.968019680196802</v>
      </c>
      <c r="U30" s="10">
        <f>N30/D30*100</f>
        <v>0.12300123001230012</v>
      </c>
      <c r="V30" s="10">
        <f>O30/D30*100</f>
        <v>0.12300123001230012</v>
      </c>
      <c r="W30" s="11">
        <f>P30/D30*100</f>
        <v>0</v>
      </c>
      <c r="Y30" s="1614"/>
      <c r="Z30" s="75" t="s">
        <v>10</v>
      </c>
      <c r="AA30" s="135">
        <v>111</v>
      </c>
      <c r="AB30" s="93">
        <f>AA30/D30*100</f>
        <v>13.653136531365314</v>
      </c>
      <c r="AC30" s="135">
        <v>89</v>
      </c>
      <c r="AD30" s="93">
        <f>AC30/D30*100</f>
        <v>10.947109471094711</v>
      </c>
      <c r="AE30" s="135">
        <v>45</v>
      </c>
      <c r="AF30" s="99">
        <f>AE30/D30*100</f>
        <v>5.535055350553505</v>
      </c>
      <c r="AG30" s="136">
        <v>81</v>
      </c>
      <c r="AH30" s="137">
        <v>346</v>
      </c>
      <c r="AI30" s="137">
        <v>350</v>
      </c>
      <c r="AJ30" s="135">
        <v>36</v>
      </c>
      <c r="AK30" s="137">
        <v>813</v>
      </c>
      <c r="AL30" s="83">
        <f t="shared" si="2"/>
        <v>9.96309963099631</v>
      </c>
      <c r="AM30" s="83">
        <f t="shared" si="3"/>
        <v>42.55842558425584</v>
      </c>
      <c r="AN30" s="83">
        <f t="shared" si="4"/>
        <v>43.05043050430504</v>
      </c>
      <c r="AO30" s="108">
        <f t="shared" si="5"/>
        <v>4.428044280442804</v>
      </c>
      <c r="AP30" s="112"/>
    </row>
    <row r="31" spans="1:42" ht="14.25">
      <c r="A31" s="1614"/>
      <c r="B31" s="124" t="s">
        <v>12</v>
      </c>
      <c r="C31" s="55">
        <v>759</v>
      </c>
      <c r="D31" s="55">
        <v>733</v>
      </c>
      <c r="E31" s="5">
        <f>+D31/C31*100</f>
        <v>96.57444005270092</v>
      </c>
      <c r="F31" s="6">
        <f t="shared" si="0"/>
        <v>18</v>
      </c>
      <c r="G31" s="7">
        <f>F31/D31*100</f>
        <v>2.455661664392906</v>
      </c>
      <c r="H31" s="55">
        <v>41</v>
      </c>
      <c r="I31" s="8">
        <f>H31/D31</f>
        <v>0.05593451568894952</v>
      </c>
      <c r="J31" s="9">
        <f t="shared" si="1"/>
        <v>715</v>
      </c>
      <c r="K31" s="55">
        <v>275</v>
      </c>
      <c r="L31" s="55">
        <v>440</v>
      </c>
      <c r="M31" s="55">
        <v>18</v>
      </c>
      <c r="N31" s="55">
        <v>0</v>
      </c>
      <c r="O31" s="55">
        <v>0</v>
      </c>
      <c r="P31" s="55">
        <v>0</v>
      </c>
      <c r="Q31" s="10">
        <f>J31/D31*100</f>
        <v>97.5443383356071</v>
      </c>
      <c r="R31" s="10">
        <f>K31/D31*100</f>
        <v>37.51705320600273</v>
      </c>
      <c r="S31" s="10">
        <f>L31/D31*100</f>
        <v>60.027285129604365</v>
      </c>
      <c r="T31" s="10">
        <f>M31/D31*100</f>
        <v>2.455661664392906</v>
      </c>
      <c r="U31" s="10">
        <f>N31/D31*100</f>
        <v>0</v>
      </c>
      <c r="V31" s="10">
        <f>O31/D31*100</f>
        <v>0</v>
      </c>
      <c r="W31" s="11">
        <f>P31/D31*100</f>
        <v>0</v>
      </c>
      <c r="Y31" s="1614"/>
      <c r="Z31" s="75" t="s">
        <v>12</v>
      </c>
      <c r="AA31" s="135">
        <v>71</v>
      </c>
      <c r="AB31" s="93">
        <f>AA31/D31*100</f>
        <v>9.686221009549795</v>
      </c>
      <c r="AC31" s="135">
        <v>52</v>
      </c>
      <c r="AD31" s="93">
        <f>AC31/D31*100</f>
        <v>7.094133697135062</v>
      </c>
      <c r="AE31" s="135">
        <v>41</v>
      </c>
      <c r="AF31" s="99">
        <f>AE31/D31*100</f>
        <v>5.5934515688949515</v>
      </c>
      <c r="AG31" s="136">
        <v>63</v>
      </c>
      <c r="AH31" s="137">
        <v>519</v>
      </c>
      <c r="AI31" s="137">
        <v>142</v>
      </c>
      <c r="AJ31" s="135">
        <v>9</v>
      </c>
      <c r="AK31" s="137">
        <v>733</v>
      </c>
      <c r="AL31" s="83">
        <f t="shared" si="2"/>
        <v>8.594815825375171</v>
      </c>
      <c r="AM31" s="83">
        <f t="shared" si="3"/>
        <v>70.8049113233288</v>
      </c>
      <c r="AN31" s="83">
        <f t="shared" si="4"/>
        <v>19.37244201909959</v>
      </c>
      <c r="AO31" s="108">
        <f t="shared" si="5"/>
        <v>1.227830832196453</v>
      </c>
      <c r="AP31" s="112"/>
    </row>
    <row r="32" spans="1:42" ht="14.25">
      <c r="A32" s="1614"/>
      <c r="B32" s="124" t="s">
        <v>33</v>
      </c>
      <c r="C32" s="55">
        <v>108</v>
      </c>
      <c r="D32" s="55">
        <v>104</v>
      </c>
      <c r="E32" s="5">
        <f>+D32/C32*100</f>
        <v>96.29629629629629</v>
      </c>
      <c r="F32" s="6">
        <f t="shared" si="0"/>
        <v>2</v>
      </c>
      <c r="G32" s="7">
        <f>F32/D32*100</f>
        <v>1.9230769230769231</v>
      </c>
      <c r="H32" s="55">
        <v>9</v>
      </c>
      <c r="I32" s="8">
        <f>H32/D32</f>
        <v>0.08653846153846154</v>
      </c>
      <c r="J32" s="9">
        <f t="shared" si="1"/>
        <v>102</v>
      </c>
      <c r="K32" s="55">
        <v>25</v>
      </c>
      <c r="L32" s="55">
        <v>77</v>
      </c>
      <c r="M32" s="55">
        <v>1</v>
      </c>
      <c r="N32" s="55">
        <v>1</v>
      </c>
      <c r="O32" s="55">
        <v>0</v>
      </c>
      <c r="P32" s="55">
        <v>0</v>
      </c>
      <c r="Q32" s="10">
        <f>J32/D32*100</f>
        <v>98.07692307692307</v>
      </c>
      <c r="R32" s="10">
        <f>K32/D32*100</f>
        <v>24.03846153846154</v>
      </c>
      <c r="S32" s="10">
        <f>L32/D32*100</f>
        <v>74.03846153846155</v>
      </c>
      <c r="T32" s="10">
        <f>M32/D32*100</f>
        <v>0.9615384615384616</v>
      </c>
      <c r="U32" s="10">
        <f>N32/D32*100</f>
        <v>0.9615384615384616</v>
      </c>
      <c r="V32" s="10">
        <f>O32/D32*100</f>
        <v>0</v>
      </c>
      <c r="W32" s="11">
        <f>P32/D32*100</f>
        <v>0</v>
      </c>
      <c r="Y32" s="1614"/>
      <c r="Z32" s="75" t="s">
        <v>33</v>
      </c>
      <c r="AA32" s="135">
        <v>28</v>
      </c>
      <c r="AB32" s="93">
        <f>AA32/D32*100</f>
        <v>26.923076923076923</v>
      </c>
      <c r="AC32" s="135">
        <v>23</v>
      </c>
      <c r="AD32" s="93">
        <f>AC32/D32*100</f>
        <v>22.115384615384613</v>
      </c>
      <c r="AE32" s="135">
        <v>3</v>
      </c>
      <c r="AF32" s="99">
        <f>AE32/D32*100</f>
        <v>2.8846153846153846</v>
      </c>
      <c r="AG32" s="136">
        <v>34</v>
      </c>
      <c r="AH32" s="137">
        <v>48</v>
      </c>
      <c r="AI32" s="137">
        <v>21</v>
      </c>
      <c r="AJ32" s="135">
        <v>1</v>
      </c>
      <c r="AK32" s="137">
        <v>104</v>
      </c>
      <c r="AL32" s="83">
        <f t="shared" si="2"/>
        <v>32.69230769230769</v>
      </c>
      <c r="AM32" s="83">
        <f t="shared" si="3"/>
        <v>46.15384615384615</v>
      </c>
      <c r="AN32" s="83">
        <f t="shared" si="4"/>
        <v>20.192307692307693</v>
      </c>
      <c r="AO32" s="108">
        <f t="shared" si="5"/>
        <v>0.9615384615384616</v>
      </c>
      <c r="AP32" s="112">
        <v>100</v>
      </c>
    </row>
    <row r="33" spans="1:42" ht="14.25">
      <c r="A33" s="1614"/>
      <c r="B33" s="124" t="s">
        <v>32</v>
      </c>
      <c r="C33" s="55">
        <v>102</v>
      </c>
      <c r="D33" s="55">
        <v>98</v>
      </c>
      <c r="E33" s="5">
        <f>+D33/C33*100</f>
        <v>96.07843137254902</v>
      </c>
      <c r="F33" s="6">
        <f t="shared" si="0"/>
        <v>2</v>
      </c>
      <c r="G33" s="7">
        <f>F33/D33*100</f>
        <v>2.0408163265306123</v>
      </c>
      <c r="H33" s="55">
        <v>5</v>
      </c>
      <c r="I33" s="8">
        <f>H33/D33</f>
        <v>0.05102040816326531</v>
      </c>
      <c r="J33" s="9">
        <f t="shared" si="1"/>
        <v>96</v>
      </c>
      <c r="K33" s="55">
        <v>44</v>
      </c>
      <c r="L33" s="55">
        <v>52</v>
      </c>
      <c r="M33" s="55">
        <v>1</v>
      </c>
      <c r="N33" s="55">
        <v>1</v>
      </c>
      <c r="O33" s="55">
        <v>0</v>
      </c>
      <c r="P33" s="55">
        <v>0</v>
      </c>
      <c r="Q33" s="10">
        <f>J33/D33*100</f>
        <v>97.95918367346938</v>
      </c>
      <c r="R33" s="10">
        <f>K33/D33*100</f>
        <v>44.89795918367347</v>
      </c>
      <c r="S33" s="10">
        <f>L33/D33*100</f>
        <v>53.06122448979592</v>
      </c>
      <c r="T33" s="10">
        <f>M33/D33*100</f>
        <v>1.0204081632653061</v>
      </c>
      <c r="U33" s="10">
        <f>N33/D33*100</f>
        <v>1.0204081632653061</v>
      </c>
      <c r="V33" s="10">
        <f>O33/D33*100</f>
        <v>0</v>
      </c>
      <c r="W33" s="11">
        <f>P33/D33*100</f>
        <v>0</v>
      </c>
      <c r="Y33" s="1614"/>
      <c r="Z33" s="75" t="s">
        <v>32</v>
      </c>
      <c r="AA33" s="135">
        <v>9</v>
      </c>
      <c r="AB33" s="93">
        <f>AA33/D33*100</f>
        <v>9.183673469387756</v>
      </c>
      <c r="AC33" s="135">
        <v>14</v>
      </c>
      <c r="AD33" s="93">
        <f>AC33/D33*100</f>
        <v>14.285714285714285</v>
      </c>
      <c r="AE33" s="135">
        <v>2</v>
      </c>
      <c r="AF33" s="99">
        <f>AE33/D33*100</f>
        <v>2.0408163265306123</v>
      </c>
      <c r="AG33" s="136">
        <v>5</v>
      </c>
      <c r="AH33" s="137">
        <v>48</v>
      </c>
      <c r="AI33" s="137">
        <v>35</v>
      </c>
      <c r="AJ33" s="135">
        <v>10</v>
      </c>
      <c r="AK33" s="137">
        <v>98</v>
      </c>
      <c r="AL33" s="83">
        <f t="shared" si="2"/>
        <v>5.1020408163265305</v>
      </c>
      <c r="AM33" s="83">
        <f t="shared" si="3"/>
        <v>48.97959183673469</v>
      </c>
      <c r="AN33" s="83">
        <f t="shared" si="4"/>
        <v>35.714285714285715</v>
      </c>
      <c r="AO33" s="108">
        <f t="shared" si="5"/>
        <v>10.204081632653061</v>
      </c>
      <c r="AP33" s="112"/>
    </row>
    <row r="34" spans="1:42" ht="15" thickBot="1">
      <c r="A34" s="1615"/>
      <c r="B34" s="125" t="s">
        <v>34</v>
      </c>
      <c r="C34" s="56">
        <v>30</v>
      </c>
      <c r="D34" s="56">
        <v>29</v>
      </c>
      <c r="E34" s="25">
        <f>+D34/C34*100</f>
        <v>96.66666666666667</v>
      </c>
      <c r="F34" s="19">
        <f t="shared" si="0"/>
        <v>2</v>
      </c>
      <c r="G34" s="20">
        <f>F34/D34*100</f>
        <v>6.896551724137931</v>
      </c>
      <c r="H34" s="56">
        <v>7</v>
      </c>
      <c r="I34" s="21">
        <f>H34/D34</f>
        <v>0.2413793103448276</v>
      </c>
      <c r="J34" s="22">
        <f t="shared" si="1"/>
        <v>27</v>
      </c>
      <c r="K34" s="56">
        <v>5</v>
      </c>
      <c r="L34" s="56">
        <v>22</v>
      </c>
      <c r="M34" s="56">
        <v>1</v>
      </c>
      <c r="N34" s="56">
        <v>1</v>
      </c>
      <c r="O34" s="56">
        <v>0</v>
      </c>
      <c r="P34" s="56">
        <v>0</v>
      </c>
      <c r="Q34" s="23">
        <f>J34/D34*100</f>
        <v>93.10344827586206</v>
      </c>
      <c r="R34" s="23">
        <f>K34/D34*100</f>
        <v>17.24137931034483</v>
      </c>
      <c r="S34" s="23">
        <f>L34/D34*100</f>
        <v>75.86206896551724</v>
      </c>
      <c r="T34" s="23">
        <f>M34/D34*100</f>
        <v>3.4482758620689653</v>
      </c>
      <c r="U34" s="23">
        <f>N34/D34*100</f>
        <v>3.4482758620689653</v>
      </c>
      <c r="V34" s="23">
        <f>O34/D34*100</f>
        <v>0</v>
      </c>
      <c r="W34" s="24">
        <f>P34/D34*100</f>
        <v>0</v>
      </c>
      <c r="Y34" s="1615"/>
      <c r="Z34" s="76" t="s">
        <v>34</v>
      </c>
      <c r="AA34" s="138">
        <v>5</v>
      </c>
      <c r="AB34" s="95">
        <f>AA34/D34*100</f>
        <v>17.24137931034483</v>
      </c>
      <c r="AC34" s="138">
        <v>11</v>
      </c>
      <c r="AD34" s="95">
        <f>AC34/D34*100</f>
        <v>37.93103448275862</v>
      </c>
      <c r="AE34" s="138">
        <v>1</v>
      </c>
      <c r="AF34" s="100">
        <f>AE34/D34*100</f>
        <v>3.4482758620689653</v>
      </c>
      <c r="AG34" s="139">
        <v>5</v>
      </c>
      <c r="AH34" s="140">
        <v>12</v>
      </c>
      <c r="AI34" s="140">
        <v>12</v>
      </c>
      <c r="AJ34" s="138">
        <v>0</v>
      </c>
      <c r="AK34" s="140">
        <v>29</v>
      </c>
      <c r="AL34" s="85">
        <f t="shared" si="2"/>
        <v>17.24137931034483</v>
      </c>
      <c r="AM34" s="85">
        <f t="shared" si="3"/>
        <v>41.37931034482759</v>
      </c>
      <c r="AN34" s="85">
        <f t="shared" si="4"/>
        <v>41.37931034482759</v>
      </c>
      <c r="AO34" s="109">
        <f t="shared" si="5"/>
        <v>0</v>
      </c>
      <c r="AP34" s="113">
        <v>29</v>
      </c>
    </row>
    <row r="35" spans="1:42" ht="14.25">
      <c r="A35" s="1610" t="s">
        <v>72</v>
      </c>
      <c r="B35" s="123" t="s">
        <v>15</v>
      </c>
      <c r="C35" s="53">
        <v>1802</v>
      </c>
      <c r="D35" s="53">
        <v>1699</v>
      </c>
      <c r="E35" s="12">
        <f>+D35/C35*100</f>
        <v>94.28412874583796</v>
      </c>
      <c r="F35" s="13">
        <f t="shared" si="0"/>
        <v>31</v>
      </c>
      <c r="G35" s="14">
        <f>F35/D35*100</f>
        <v>1.8246027074749853</v>
      </c>
      <c r="H35" s="53">
        <v>84</v>
      </c>
      <c r="I35" s="15">
        <f>H35/D35</f>
        <v>0.049440847557386695</v>
      </c>
      <c r="J35" s="16">
        <f t="shared" si="1"/>
        <v>1668</v>
      </c>
      <c r="K35" s="53">
        <v>83</v>
      </c>
      <c r="L35" s="53">
        <v>1585</v>
      </c>
      <c r="M35" s="53">
        <v>25</v>
      </c>
      <c r="N35" s="55">
        <v>6</v>
      </c>
      <c r="O35" s="98">
        <v>0</v>
      </c>
      <c r="P35" s="98">
        <v>0</v>
      </c>
      <c r="Q35" s="17">
        <f>J35/D35*100</f>
        <v>98.17539729252502</v>
      </c>
      <c r="R35" s="17">
        <f>K35/D35*100</f>
        <v>4.885226603884639</v>
      </c>
      <c r="S35" s="17">
        <f>L35/D35*100</f>
        <v>93.29017068864037</v>
      </c>
      <c r="T35" s="17">
        <f>M35/D35*100</f>
        <v>1.4714537963507945</v>
      </c>
      <c r="U35" s="17">
        <f>N35/D35*100</f>
        <v>0.35314891112419067</v>
      </c>
      <c r="V35" s="17">
        <f>O35/D35*100</f>
        <v>0</v>
      </c>
      <c r="W35" s="18">
        <f>P35/D35*100</f>
        <v>0</v>
      </c>
      <c r="Y35" s="1610" t="s">
        <v>72</v>
      </c>
      <c r="Z35" s="73" t="s">
        <v>15</v>
      </c>
      <c r="AA35" s="142">
        <v>206</v>
      </c>
      <c r="AB35" s="96">
        <f>AA35/D35*100</f>
        <v>12.124779281930548</v>
      </c>
      <c r="AC35" s="142">
        <v>154</v>
      </c>
      <c r="AD35" s="96">
        <f>AC35/D35*100</f>
        <v>9.064155385520895</v>
      </c>
      <c r="AE35" s="142">
        <v>305</v>
      </c>
      <c r="AF35" s="101">
        <f>AE35/D35*100</f>
        <v>17.951736315479693</v>
      </c>
      <c r="AG35" s="143">
        <v>1</v>
      </c>
      <c r="AH35" s="144">
        <v>1037</v>
      </c>
      <c r="AI35" s="144">
        <v>635</v>
      </c>
      <c r="AJ35" s="142">
        <v>26</v>
      </c>
      <c r="AK35" s="144">
        <v>1699</v>
      </c>
      <c r="AL35" s="84">
        <f t="shared" si="2"/>
        <v>0.05885815185403178</v>
      </c>
      <c r="AM35" s="84">
        <f t="shared" si="3"/>
        <v>61.035903472630956</v>
      </c>
      <c r="AN35" s="84">
        <f t="shared" si="4"/>
        <v>37.374926427310186</v>
      </c>
      <c r="AO35" s="110">
        <f t="shared" si="5"/>
        <v>1.5303119482048262</v>
      </c>
      <c r="AP35" s="114"/>
    </row>
    <row r="36" spans="1:42" ht="14.25">
      <c r="A36" s="1616"/>
      <c r="B36" s="124" t="s">
        <v>3</v>
      </c>
      <c r="C36" s="55">
        <v>696</v>
      </c>
      <c r="D36" s="55">
        <v>674</v>
      </c>
      <c r="E36" s="5">
        <f>+D36/C36*100</f>
        <v>96.83908045977012</v>
      </c>
      <c r="F36" s="6">
        <f t="shared" si="0"/>
        <v>8</v>
      </c>
      <c r="G36" s="7">
        <f>F36/D36*100</f>
        <v>1.1869436201780417</v>
      </c>
      <c r="H36" s="55">
        <v>16</v>
      </c>
      <c r="I36" s="8">
        <f>H36/D36</f>
        <v>0.02373887240356083</v>
      </c>
      <c r="J36" s="9">
        <f t="shared" si="1"/>
        <v>666</v>
      </c>
      <c r="K36" s="55">
        <v>181</v>
      </c>
      <c r="L36" s="55">
        <v>485</v>
      </c>
      <c r="M36" s="55">
        <v>7</v>
      </c>
      <c r="N36" s="55">
        <v>1</v>
      </c>
      <c r="O36" s="55">
        <v>0</v>
      </c>
      <c r="P36" s="55">
        <v>0</v>
      </c>
      <c r="Q36" s="10">
        <f>J36/D36*100</f>
        <v>98.81305637982196</v>
      </c>
      <c r="R36" s="10">
        <f>K36/D36*100</f>
        <v>26.85459940652819</v>
      </c>
      <c r="S36" s="10">
        <f>L36/D36*100</f>
        <v>71.95845697329378</v>
      </c>
      <c r="T36" s="10">
        <f>M36/D36*100</f>
        <v>1.0385756676557862</v>
      </c>
      <c r="U36" s="10">
        <f>N36/D36*100</f>
        <v>0.1483679525222552</v>
      </c>
      <c r="V36" s="10">
        <f>O36/D36*100</f>
        <v>0</v>
      </c>
      <c r="W36" s="11">
        <f>P36/D36*100</f>
        <v>0</v>
      </c>
      <c r="Y36" s="1616"/>
      <c r="Z36" s="75" t="s">
        <v>3</v>
      </c>
      <c r="AA36" s="135">
        <v>41</v>
      </c>
      <c r="AB36" s="93">
        <f>AA36/D36*100</f>
        <v>6.083086053412463</v>
      </c>
      <c r="AC36" s="135">
        <v>43</v>
      </c>
      <c r="AD36" s="93">
        <f>AC36/D36*100</f>
        <v>6.379821958456973</v>
      </c>
      <c r="AE36" s="135">
        <v>47</v>
      </c>
      <c r="AF36" s="99">
        <f>AE36/D36*100</f>
        <v>6.973293768545995</v>
      </c>
      <c r="AG36" s="136">
        <v>26</v>
      </c>
      <c r="AH36" s="137">
        <v>306</v>
      </c>
      <c r="AI36" s="137">
        <v>328</v>
      </c>
      <c r="AJ36" s="135">
        <v>14</v>
      </c>
      <c r="AK36" s="137">
        <v>674</v>
      </c>
      <c r="AL36" s="83">
        <f t="shared" si="2"/>
        <v>3.857566765578635</v>
      </c>
      <c r="AM36" s="83">
        <f t="shared" si="3"/>
        <v>45.40059347181009</v>
      </c>
      <c r="AN36" s="83">
        <f t="shared" si="4"/>
        <v>48.6646884272997</v>
      </c>
      <c r="AO36" s="108">
        <f t="shared" si="5"/>
        <v>2.0771513353115725</v>
      </c>
      <c r="AP36" s="112"/>
    </row>
    <row r="37" spans="1:42" ht="14.25">
      <c r="A37" s="1616"/>
      <c r="B37" s="124" t="s">
        <v>21</v>
      </c>
      <c r="C37" s="55">
        <v>490</v>
      </c>
      <c r="D37" s="55">
        <v>471</v>
      </c>
      <c r="E37" s="5">
        <f>+D37/C37*100</f>
        <v>96.12244897959184</v>
      </c>
      <c r="F37" s="6">
        <f t="shared" si="0"/>
        <v>7</v>
      </c>
      <c r="G37" s="7">
        <f>F37/D37*100</f>
        <v>1.48619957537155</v>
      </c>
      <c r="H37" s="55">
        <v>24</v>
      </c>
      <c r="I37" s="8">
        <f>H37/D37</f>
        <v>0.050955414012738856</v>
      </c>
      <c r="J37" s="9">
        <f t="shared" si="1"/>
        <v>464</v>
      </c>
      <c r="K37" s="55">
        <v>13</v>
      </c>
      <c r="L37" s="55">
        <v>451</v>
      </c>
      <c r="M37" s="55">
        <v>7</v>
      </c>
      <c r="N37" s="55">
        <v>0</v>
      </c>
      <c r="O37" s="55">
        <v>0</v>
      </c>
      <c r="P37" s="55">
        <v>0</v>
      </c>
      <c r="Q37" s="10">
        <f>J37/D37*100</f>
        <v>98.51380042462846</v>
      </c>
      <c r="R37" s="10">
        <f>K37/D37*100</f>
        <v>2.7600849256900215</v>
      </c>
      <c r="S37" s="10">
        <f>L37/D37*100</f>
        <v>95.75371549893843</v>
      </c>
      <c r="T37" s="10">
        <f>M37/D37*100</f>
        <v>1.48619957537155</v>
      </c>
      <c r="U37" s="10">
        <f>N37/D37*100</f>
        <v>0</v>
      </c>
      <c r="V37" s="10">
        <f>O37/D37*100</f>
        <v>0</v>
      </c>
      <c r="W37" s="11">
        <f>P37/D37*100</f>
        <v>0</v>
      </c>
      <c r="Y37" s="1616"/>
      <c r="Z37" s="169" t="s">
        <v>21</v>
      </c>
      <c r="AA37" s="135">
        <v>52</v>
      </c>
      <c r="AB37" s="93">
        <f>AA37/D37*100</f>
        <v>11.040339702760086</v>
      </c>
      <c r="AC37" s="135">
        <v>29</v>
      </c>
      <c r="AD37" s="93">
        <f>AC37/D37*100</f>
        <v>6.1571125265392785</v>
      </c>
      <c r="AE37" s="135">
        <v>6</v>
      </c>
      <c r="AF37" s="99">
        <f>AE37/D37*100</f>
        <v>1.2738853503184715</v>
      </c>
      <c r="AG37" s="136">
        <v>40</v>
      </c>
      <c r="AH37" s="137">
        <v>310</v>
      </c>
      <c r="AI37" s="137">
        <v>121</v>
      </c>
      <c r="AJ37" s="135">
        <v>0</v>
      </c>
      <c r="AK37" s="137">
        <v>471</v>
      </c>
      <c r="AL37" s="83">
        <f t="shared" si="2"/>
        <v>8.492569002123142</v>
      </c>
      <c r="AM37" s="83">
        <f t="shared" si="3"/>
        <v>65.81740976645435</v>
      </c>
      <c r="AN37" s="83">
        <f t="shared" si="4"/>
        <v>25.690021231422506</v>
      </c>
      <c r="AO37" s="108">
        <f t="shared" si="5"/>
        <v>0</v>
      </c>
      <c r="AP37" s="112"/>
    </row>
    <row r="38" spans="1:42" ht="14.25">
      <c r="A38" s="1616"/>
      <c r="B38" s="124" t="s">
        <v>28</v>
      </c>
      <c r="C38" s="55">
        <v>135</v>
      </c>
      <c r="D38" s="57">
        <v>144</v>
      </c>
      <c r="E38" s="5">
        <f>+D38/C38*100</f>
        <v>106.66666666666667</v>
      </c>
      <c r="F38" s="6">
        <f t="shared" si="0"/>
        <v>0</v>
      </c>
      <c r="G38" s="7">
        <f>F38/D38*100</f>
        <v>0</v>
      </c>
      <c r="H38" s="55">
        <v>0</v>
      </c>
      <c r="I38" s="8">
        <f>H38/D38</f>
        <v>0</v>
      </c>
      <c r="J38" s="9">
        <f t="shared" si="1"/>
        <v>144</v>
      </c>
      <c r="K38" s="55">
        <v>7</v>
      </c>
      <c r="L38" s="57">
        <v>137</v>
      </c>
      <c r="M38" s="55">
        <v>0</v>
      </c>
      <c r="N38" s="55">
        <v>0</v>
      </c>
      <c r="O38" s="55">
        <v>0</v>
      </c>
      <c r="P38" s="55">
        <v>0</v>
      </c>
      <c r="Q38" s="10">
        <f>J38/D38*100</f>
        <v>100</v>
      </c>
      <c r="R38" s="10">
        <f>K38/D38*100</f>
        <v>4.861111111111112</v>
      </c>
      <c r="S38" s="10">
        <f>L38/D38*100</f>
        <v>95.13888888888889</v>
      </c>
      <c r="T38" s="10">
        <f>M38/D38*100</f>
        <v>0</v>
      </c>
      <c r="U38" s="10">
        <f>N38/D38*100</f>
        <v>0</v>
      </c>
      <c r="V38" s="10">
        <f>O38/D38*100</f>
        <v>0</v>
      </c>
      <c r="W38" s="11">
        <f>P38/D38*100</f>
        <v>0</v>
      </c>
      <c r="Y38" s="1616"/>
      <c r="Z38" s="169" t="s">
        <v>28</v>
      </c>
      <c r="AA38" s="135">
        <v>13</v>
      </c>
      <c r="AB38" s="93">
        <f>AA38/D38*100</f>
        <v>9.027777777777777</v>
      </c>
      <c r="AC38" s="135">
        <v>18</v>
      </c>
      <c r="AD38" s="93">
        <f>AC38/D38*100</f>
        <v>12.5</v>
      </c>
      <c r="AE38" s="135">
        <v>7</v>
      </c>
      <c r="AF38" s="99">
        <f>AE38/D38*100</f>
        <v>4.861111111111112</v>
      </c>
      <c r="AG38" s="136">
        <v>22</v>
      </c>
      <c r="AH38" s="137">
        <v>84</v>
      </c>
      <c r="AI38" s="137">
        <v>31</v>
      </c>
      <c r="AJ38" s="135">
        <v>0</v>
      </c>
      <c r="AK38" s="137">
        <v>137</v>
      </c>
      <c r="AL38" s="83">
        <f t="shared" si="2"/>
        <v>16.05839416058394</v>
      </c>
      <c r="AM38" s="83">
        <f t="shared" si="3"/>
        <v>61.31386861313869</v>
      </c>
      <c r="AN38" s="83">
        <f t="shared" si="4"/>
        <v>22.62773722627737</v>
      </c>
      <c r="AO38" s="108">
        <f t="shared" si="5"/>
        <v>0</v>
      </c>
      <c r="AP38" s="112">
        <v>137</v>
      </c>
    </row>
    <row r="39" spans="1:42" ht="14.25">
      <c r="A39" s="1616"/>
      <c r="B39" s="124" t="s">
        <v>1</v>
      </c>
      <c r="C39" s="55">
        <v>1803</v>
      </c>
      <c r="D39" s="55">
        <v>1724</v>
      </c>
      <c r="E39" s="5">
        <f>+D39/C39*100</f>
        <v>95.61841375485302</v>
      </c>
      <c r="F39" s="6">
        <f t="shared" si="0"/>
        <v>35</v>
      </c>
      <c r="G39" s="7">
        <f>F39/D39*100</f>
        <v>2.0301624129930396</v>
      </c>
      <c r="H39" s="55">
        <v>93</v>
      </c>
      <c r="I39" s="8">
        <f>H39/D39</f>
        <v>0.05394431554524362</v>
      </c>
      <c r="J39" s="9">
        <f t="shared" si="1"/>
        <v>1689</v>
      </c>
      <c r="K39" s="55">
        <v>117</v>
      </c>
      <c r="L39" s="55">
        <v>1572</v>
      </c>
      <c r="M39" s="55">
        <v>32</v>
      </c>
      <c r="N39" s="55">
        <v>3</v>
      </c>
      <c r="O39" s="55">
        <v>0</v>
      </c>
      <c r="P39" s="55">
        <v>0</v>
      </c>
      <c r="Q39" s="10">
        <f>J39/D39*100</f>
        <v>97.96983758700696</v>
      </c>
      <c r="R39" s="10">
        <f>K39/D39*100</f>
        <v>6.786542923433875</v>
      </c>
      <c r="S39" s="10">
        <f>L39/D39*100</f>
        <v>91.1832946635731</v>
      </c>
      <c r="T39" s="10">
        <f>M39/D39*100</f>
        <v>1.8561484918793503</v>
      </c>
      <c r="U39" s="10">
        <f>N39/D39*100</f>
        <v>0.17401392111368907</v>
      </c>
      <c r="V39" s="10">
        <f>O39/D39*100</f>
        <v>0</v>
      </c>
      <c r="W39" s="11">
        <f>P39/D39*100</f>
        <v>0</v>
      </c>
      <c r="Y39" s="1616"/>
      <c r="Z39" s="169" t="s">
        <v>1</v>
      </c>
      <c r="AA39" s="135">
        <v>244</v>
      </c>
      <c r="AB39" s="93">
        <f>AA39/D39*100</f>
        <v>14.153132250580047</v>
      </c>
      <c r="AC39" s="135">
        <v>186</v>
      </c>
      <c r="AD39" s="93">
        <f>AC39/D39*100</f>
        <v>10.788863109048725</v>
      </c>
      <c r="AE39" s="135">
        <v>69</v>
      </c>
      <c r="AF39" s="99">
        <f>AE39/D39*100</f>
        <v>4.002320185614849</v>
      </c>
      <c r="AG39" s="136">
        <v>104</v>
      </c>
      <c r="AH39" s="137">
        <v>819</v>
      </c>
      <c r="AI39" s="137">
        <v>775</v>
      </c>
      <c r="AJ39" s="135">
        <v>26</v>
      </c>
      <c r="AK39" s="137">
        <v>1724</v>
      </c>
      <c r="AL39" s="83">
        <f t="shared" si="2"/>
        <v>6.0324825986078885</v>
      </c>
      <c r="AM39" s="83">
        <f t="shared" si="3"/>
        <v>47.50580046403712</v>
      </c>
      <c r="AN39" s="83">
        <f t="shared" si="4"/>
        <v>44.95359628770302</v>
      </c>
      <c r="AO39" s="108">
        <f t="shared" si="5"/>
        <v>1.5081206496519721</v>
      </c>
      <c r="AP39" s="112"/>
    </row>
    <row r="40" spans="1:42" ht="14.25">
      <c r="A40" s="1616"/>
      <c r="B40" s="124" t="s">
        <v>4</v>
      </c>
      <c r="C40" s="55">
        <v>811</v>
      </c>
      <c r="D40" s="55">
        <v>789</v>
      </c>
      <c r="E40" s="5">
        <f>+D40/C40*100</f>
        <v>97.28729963008631</v>
      </c>
      <c r="F40" s="6">
        <f t="shared" si="0"/>
        <v>10</v>
      </c>
      <c r="G40" s="7">
        <f>F40/D40*100</f>
        <v>1.2674271229404308</v>
      </c>
      <c r="H40" s="55">
        <v>31</v>
      </c>
      <c r="I40" s="8">
        <f>H40/D40</f>
        <v>0.03929024081115336</v>
      </c>
      <c r="J40" s="9">
        <f t="shared" si="1"/>
        <v>779</v>
      </c>
      <c r="K40" s="55">
        <v>31</v>
      </c>
      <c r="L40" s="55">
        <v>748</v>
      </c>
      <c r="M40" s="55">
        <v>9</v>
      </c>
      <c r="N40" s="55">
        <v>0</v>
      </c>
      <c r="O40" s="55">
        <v>1</v>
      </c>
      <c r="P40" s="55">
        <v>0</v>
      </c>
      <c r="Q40" s="10">
        <f>J40/D40*100</f>
        <v>98.73257287705957</v>
      </c>
      <c r="R40" s="10">
        <f>K40/D40*100</f>
        <v>3.929024081115336</v>
      </c>
      <c r="S40" s="10">
        <f>L40/D40*100</f>
        <v>94.80354879594424</v>
      </c>
      <c r="T40" s="10">
        <f>M40/D40*100</f>
        <v>1.1406844106463878</v>
      </c>
      <c r="U40" s="10">
        <f>N40/D40*100</f>
        <v>0</v>
      </c>
      <c r="V40" s="10">
        <f>O40/D40*100</f>
        <v>0.12674271229404308</v>
      </c>
      <c r="W40" s="11">
        <f>P40/D40*100</f>
        <v>0</v>
      </c>
      <c r="Y40" s="1616"/>
      <c r="Z40" s="169" t="s">
        <v>4</v>
      </c>
      <c r="AA40" s="135">
        <v>81</v>
      </c>
      <c r="AB40" s="93">
        <f>AA40/D40*100</f>
        <v>10.26615969581749</v>
      </c>
      <c r="AC40" s="135">
        <v>55</v>
      </c>
      <c r="AD40" s="93">
        <f>AC40/D40*100</f>
        <v>6.970849176172369</v>
      </c>
      <c r="AE40" s="135">
        <v>34</v>
      </c>
      <c r="AF40" s="99">
        <f>AE40/D40*100</f>
        <v>4.309252217997465</v>
      </c>
      <c r="AG40" s="136"/>
      <c r="AH40" s="137"/>
      <c r="AI40" s="137"/>
      <c r="AJ40" s="135"/>
      <c r="AK40" s="137"/>
      <c r="AL40" s="145"/>
      <c r="AM40" s="145"/>
      <c r="AN40" s="145"/>
      <c r="AO40" s="146"/>
      <c r="AP40" s="112"/>
    </row>
    <row r="41" spans="1:42" ht="14.25">
      <c r="A41" s="1616"/>
      <c r="B41" s="124" t="s">
        <v>9</v>
      </c>
      <c r="C41" s="55">
        <v>829</v>
      </c>
      <c r="D41" s="55">
        <v>807</v>
      </c>
      <c r="E41" s="5">
        <f>+D41/C41*100</f>
        <v>97.34620024125452</v>
      </c>
      <c r="F41" s="6">
        <f t="shared" si="0"/>
        <v>24</v>
      </c>
      <c r="G41" s="7">
        <f>F41/D41*100</f>
        <v>2.973977695167286</v>
      </c>
      <c r="H41" s="55">
        <v>82</v>
      </c>
      <c r="I41" s="8">
        <f>H41/D41</f>
        <v>0.10161090458488228</v>
      </c>
      <c r="J41" s="9">
        <f t="shared" si="1"/>
        <v>783</v>
      </c>
      <c r="K41" s="55">
        <v>126</v>
      </c>
      <c r="L41" s="55">
        <v>657</v>
      </c>
      <c r="M41" s="55">
        <v>20</v>
      </c>
      <c r="N41" s="55">
        <v>3</v>
      </c>
      <c r="O41" s="55">
        <v>1</v>
      </c>
      <c r="P41" s="55">
        <v>0</v>
      </c>
      <c r="Q41" s="10">
        <f>J41/D41*100</f>
        <v>97.02602230483272</v>
      </c>
      <c r="R41" s="10">
        <f>K41/D41*100</f>
        <v>15.613382899628252</v>
      </c>
      <c r="S41" s="10">
        <f>L41/D41*100</f>
        <v>81.41263940520446</v>
      </c>
      <c r="T41" s="10">
        <f>M41/D41*100</f>
        <v>2.478314745972739</v>
      </c>
      <c r="U41" s="10">
        <f>N41/D41*100</f>
        <v>0.37174721189591076</v>
      </c>
      <c r="V41" s="10">
        <f>O41/D41*100</f>
        <v>0.12391573729863693</v>
      </c>
      <c r="W41" s="11">
        <f>P41/D41*100</f>
        <v>0</v>
      </c>
      <c r="Y41" s="1616"/>
      <c r="Z41" s="169" t="s">
        <v>9</v>
      </c>
      <c r="AA41" s="135">
        <v>60</v>
      </c>
      <c r="AB41" s="93">
        <f>AA41/D41*100</f>
        <v>7.434944237918216</v>
      </c>
      <c r="AC41" s="135">
        <v>44</v>
      </c>
      <c r="AD41" s="93">
        <f>AC41/D41*100</f>
        <v>5.452292441140025</v>
      </c>
      <c r="AE41" s="147">
        <v>22</v>
      </c>
      <c r="AF41" s="99">
        <f>AE41/D41*100</f>
        <v>2.7261462205700124</v>
      </c>
      <c r="AG41" s="136">
        <v>19</v>
      </c>
      <c r="AH41" s="137">
        <v>389</v>
      </c>
      <c r="AI41" s="137">
        <v>392</v>
      </c>
      <c r="AJ41" s="135">
        <v>7</v>
      </c>
      <c r="AK41" s="137">
        <v>807</v>
      </c>
      <c r="AL41" s="83">
        <f t="shared" si="2"/>
        <v>2.3543990086741013</v>
      </c>
      <c r="AM41" s="83">
        <f t="shared" si="3"/>
        <v>48.20322180916977</v>
      </c>
      <c r="AN41" s="83">
        <f t="shared" si="4"/>
        <v>48.57496902106567</v>
      </c>
      <c r="AO41" s="108">
        <f t="shared" si="5"/>
        <v>0.8674101610904585</v>
      </c>
      <c r="AP41" s="112"/>
    </row>
    <row r="42" spans="1:42" ht="14.25">
      <c r="A42" s="1616"/>
      <c r="B42" s="124" t="s">
        <v>29</v>
      </c>
      <c r="C42" s="55">
        <v>332</v>
      </c>
      <c r="D42" s="55">
        <v>319</v>
      </c>
      <c r="E42" s="5">
        <f>+D42/C42*100</f>
        <v>96.08433734939759</v>
      </c>
      <c r="F42" s="6">
        <f t="shared" si="0"/>
        <v>7</v>
      </c>
      <c r="G42" s="7">
        <f>F42/D42*100</f>
        <v>2.19435736677116</v>
      </c>
      <c r="H42" s="55">
        <v>22</v>
      </c>
      <c r="I42" s="8">
        <f>H42/D42</f>
        <v>0.06896551724137931</v>
      </c>
      <c r="J42" s="9">
        <f t="shared" si="1"/>
        <v>312</v>
      </c>
      <c r="K42" s="55">
        <v>34</v>
      </c>
      <c r="L42" s="55">
        <v>278</v>
      </c>
      <c r="M42" s="55">
        <v>7</v>
      </c>
      <c r="N42" s="55">
        <v>0</v>
      </c>
      <c r="O42" s="55">
        <v>0</v>
      </c>
      <c r="P42" s="55">
        <v>0</v>
      </c>
      <c r="Q42" s="10">
        <f>J42/D42*100</f>
        <v>97.80564263322884</v>
      </c>
      <c r="R42" s="10">
        <f>K42/D42*100</f>
        <v>10.658307210031348</v>
      </c>
      <c r="S42" s="10">
        <f>L42/D42*100</f>
        <v>87.14733542319749</v>
      </c>
      <c r="T42" s="10">
        <f>M42/D42*100</f>
        <v>2.19435736677116</v>
      </c>
      <c r="U42" s="10">
        <f>N42/D42*100</f>
        <v>0</v>
      </c>
      <c r="V42" s="10">
        <f>O42/D42*100</f>
        <v>0</v>
      </c>
      <c r="W42" s="11">
        <f>P42/D42*100</f>
        <v>0</v>
      </c>
      <c r="Y42" s="1616"/>
      <c r="Z42" s="72" t="s">
        <v>29</v>
      </c>
      <c r="AA42" s="135">
        <v>27</v>
      </c>
      <c r="AB42" s="93">
        <f>AA42/D42*100</f>
        <v>8.463949843260188</v>
      </c>
      <c r="AC42" s="135">
        <v>23</v>
      </c>
      <c r="AD42" s="93">
        <f>AC42/D42*100</f>
        <v>7.210031347962382</v>
      </c>
      <c r="AE42" s="135">
        <v>10</v>
      </c>
      <c r="AF42" s="99">
        <f>AE42/D42*100</f>
        <v>3.1347962382445136</v>
      </c>
      <c r="AG42" s="136">
        <v>4</v>
      </c>
      <c r="AH42" s="137">
        <v>265</v>
      </c>
      <c r="AI42" s="137">
        <v>49</v>
      </c>
      <c r="AJ42" s="135">
        <v>1</v>
      </c>
      <c r="AK42" s="137">
        <v>319</v>
      </c>
      <c r="AL42" s="83">
        <f t="shared" si="2"/>
        <v>1.2539184952978055</v>
      </c>
      <c r="AM42" s="83">
        <f t="shared" si="3"/>
        <v>83.07210031347962</v>
      </c>
      <c r="AN42" s="83">
        <f t="shared" si="4"/>
        <v>15.360501567398119</v>
      </c>
      <c r="AO42" s="108">
        <f t="shared" si="5"/>
        <v>0.3134796238244514</v>
      </c>
      <c r="AP42" s="112"/>
    </row>
    <row r="43" spans="1:42" ht="14.25">
      <c r="A43" s="1616"/>
      <c r="B43" s="124" t="s">
        <v>30</v>
      </c>
      <c r="C43" s="55">
        <v>88</v>
      </c>
      <c r="D43" s="55">
        <v>85</v>
      </c>
      <c r="E43" s="5">
        <f>+D43/C43*100</f>
        <v>96.5909090909091</v>
      </c>
      <c r="F43" s="6">
        <f t="shared" si="0"/>
        <v>1</v>
      </c>
      <c r="G43" s="7">
        <f>F43/D43*100</f>
        <v>1.1764705882352942</v>
      </c>
      <c r="H43" s="55">
        <v>3</v>
      </c>
      <c r="I43" s="8">
        <f>H43/D43</f>
        <v>0.03529411764705882</v>
      </c>
      <c r="J43" s="9">
        <f t="shared" si="1"/>
        <v>84</v>
      </c>
      <c r="K43" s="55">
        <v>39</v>
      </c>
      <c r="L43" s="55">
        <v>45</v>
      </c>
      <c r="M43" s="55">
        <v>1</v>
      </c>
      <c r="N43" s="55">
        <v>0</v>
      </c>
      <c r="O43" s="55">
        <v>0</v>
      </c>
      <c r="P43" s="55">
        <v>0</v>
      </c>
      <c r="Q43" s="10">
        <f>J43/D43*100</f>
        <v>98.82352941176471</v>
      </c>
      <c r="R43" s="10">
        <f>K43/D43*100</f>
        <v>45.88235294117647</v>
      </c>
      <c r="S43" s="10">
        <f>L43/D43*100</f>
        <v>52.94117647058824</v>
      </c>
      <c r="T43" s="10">
        <f>M43/D43*100</f>
        <v>1.1764705882352942</v>
      </c>
      <c r="U43" s="10">
        <f>N43/D43*100</f>
        <v>0</v>
      </c>
      <c r="V43" s="10">
        <f>O43/D43*100</f>
        <v>0</v>
      </c>
      <c r="W43" s="11">
        <f>P43/D43*100</f>
        <v>0</v>
      </c>
      <c r="Y43" s="1616"/>
      <c r="Z43" s="75" t="s">
        <v>30</v>
      </c>
      <c r="AA43" s="135">
        <v>4</v>
      </c>
      <c r="AB43" s="93">
        <f>AA43/D43*100</f>
        <v>4.705882352941177</v>
      </c>
      <c r="AC43" s="135">
        <v>2</v>
      </c>
      <c r="AD43" s="93">
        <f>AC43/D43*100</f>
        <v>2.3529411764705883</v>
      </c>
      <c r="AE43" s="135">
        <v>1</v>
      </c>
      <c r="AF43" s="99">
        <f>AE43/D43*100</f>
        <v>1.1764705882352942</v>
      </c>
      <c r="AG43" s="136"/>
      <c r="AH43" s="137"/>
      <c r="AI43" s="137"/>
      <c r="AJ43" s="135"/>
      <c r="AK43" s="137"/>
      <c r="AL43" s="145"/>
      <c r="AM43" s="145"/>
      <c r="AN43" s="145"/>
      <c r="AO43" s="146"/>
      <c r="AP43" s="112">
        <v>84</v>
      </c>
    </row>
    <row r="44" spans="1:42" ht="14.25">
      <c r="A44" s="1616"/>
      <c r="B44" s="124" t="s">
        <v>23</v>
      </c>
      <c r="C44" s="55">
        <v>585</v>
      </c>
      <c r="D44" s="55">
        <v>564</v>
      </c>
      <c r="E44" s="5">
        <f>+D44/C44*100</f>
        <v>96.41025641025641</v>
      </c>
      <c r="F44" s="6">
        <f t="shared" si="0"/>
        <v>21</v>
      </c>
      <c r="G44" s="7">
        <f>F44/D44*100</f>
        <v>3.723404255319149</v>
      </c>
      <c r="H44" s="55">
        <v>46</v>
      </c>
      <c r="I44" s="8">
        <f>H44/D44</f>
        <v>0.08156028368794327</v>
      </c>
      <c r="J44" s="9">
        <f t="shared" si="1"/>
        <v>543</v>
      </c>
      <c r="K44" s="55">
        <v>521</v>
      </c>
      <c r="L44" s="55">
        <v>22</v>
      </c>
      <c r="M44" s="55">
        <v>19</v>
      </c>
      <c r="N44" s="55">
        <v>2</v>
      </c>
      <c r="O44" s="55">
        <v>0</v>
      </c>
      <c r="P44" s="55">
        <v>0</v>
      </c>
      <c r="Q44" s="10">
        <f>J44/D44*100</f>
        <v>96.27659574468085</v>
      </c>
      <c r="R44" s="10">
        <f>K44/D44*100</f>
        <v>92.37588652482269</v>
      </c>
      <c r="S44" s="10">
        <f>L44/D44*100</f>
        <v>3.900709219858156</v>
      </c>
      <c r="T44" s="10">
        <f>M44/D44*100</f>
        <v>3.368794326241135</v>
      </c>
      <c r="U44" s="10">
        <f>N44/D44*100</f>
        <v>0.3546099290780142</v>
      </c>
      <c r="V44" s="10">
        <f>O44/D44*100</f>
        <v>0</v>
      </c>
      <c r="W44" s="11">
        <f>P44/D44*100</f>
        <v>0</v>
      </c>
      <c r="Y44" s="1616"/>
      <c r="Z44" s="75" t="s">
        <v>23</v>
      </c>
      <c r="AA44" s="135">
        <v>21</v>
      </c>
      <c r="AB44" s="93">
        <f>AA44/D44*100</f>
        <v>3.723404255319149</v>
      </c>
      <c r="AC44" s="135">
        <v>31</v>
      </c>
      <c r="AD44" s="93">
        <f>AC44/D44*100</f>
        <v>5.49645390070922</v>
      </c>
      <c r="AE44" s="135">
        <v>20</v>
      </c>
      <c r="AF44" s="99">
        <f>AE44/D44*100</f>
        <v>3.546099290780142</v>
      </c>
      <c r="AG44" s="136"/>
      <c r="AH44" s="137"/>
      <c r="AI44" s="137"/>
      <c r="AJ44" s="135"/>
      <c r="AK44" s="137"/>
      <c r="AL44" s="145"/>
      <c r="AM44" s="145"/>
      <c r="AN44" s="145"/>
      <c r="AO44" s="146"/>
      <c r="AP44" s="112"/>
    </row>
    <row r="45" spans="1:42" ht="14.25">
      <c r="A45" s="1616"/>
      <c r="B45" s="223" t="s">
        <v>65</v>
      </c>
      <c r="C45" s="57">
        <v>413</v>
      </c>
      <c r="D45" s="55">
        <v>395</v>
      </c>
      <c r="E45" s="5">
        <f>+D45/C45*100</f>
        <v>95.64164648910412</v>
      </c>
      <c r="F45" s="6">
        <f t="shared" si="0"/>
        <v>15</v>
      </c>
      <c r="G45" s="7">
        <f>F45/D45*100</f>
        <v>3.79746835443038</v>
      </c>
      <c r="H45" s="55">
        <v>28</v>
      </c>
      <c r="I45" s="8">
        <f>H45/D45</f>
        <v>0.07088607594936709</v>
      </c>
      <c r="J45" s="9">
        <f t="shared" si="1"/>
        <v>380</v>
      </c>
      <c r="K45" s="55">
        <v>301</v>
      </c>
      <c r="L45" s="55">
        <v>79</v>
      </c>
      <c r="M45" s="55">
        <v>13</v>
      </c>
      <c r="N45" s="55">
        <v>1</v>
      </c>
      <c r="O45" s="55">
        <v>1</v>
      </c>
      <c r="P45" s="55">
        <v>0</v>
      </c>
      <c r="Q45" s="10">
        <f>J45/D45*100</f>
        <v>96.20253164556962</v>
      </c>
      <c r="R45" s="10">
        <f>K45/D45*100</f>
        <v>76.20253164556962</v>
      </c>
      <c r="S45" s="10">
        <f>L45/D45*100</f>
        <v>20</v>
      </c>
      <c r="T45" s="10">
        <f>M45/D45*100</f>
        <v>3.2911392405063293</v>
      </c>
      <c r="U45" s="10">
        <f>N45/D45*100</f>
        <v>0.25316455696202533</v>
      </c>
      <c r="V45" s="10">
        <f>O45/D45*100</f>
        <v>0.25316455696202533</v>
      </c>
      <c r="W45" s="11">
        <f>P45/D45*100</f>
        <v>0</v>
      </c>
      <c r="Y45" s="1616"/>
      <c r="Z45" s="220" t="s">
        <v>65</v>
      </c>
      <c r="AA45" s="135">
        <v>51</v>
      </c>
      <c r="AB45" s="93">
        <f>AA45/D45*100</f>
        <v>12.91139240506329</v>
      </c>
      <c r="AC45" s="135">
        <v>39</v>
      </c>
      <c r="AD45" s="93">
        <f>AC45/D45*100</f>
        <v>9.873417721518987</v>
      </c>
      <c r="AE45" s="135">
        <v>20</v>
      </c>
      <c r="AF45" s="99">
        <f>AE45/D45*100</f>
        <v>5.063291139240507</v>
      </c>
      <c r="AG45" s="136">
        <v>89</v>
      </c>
      <c r="AH45" s="137">
        <v>200</v>
      </c>
      <c r="AI45" s="137">
        <v>94</v>
      </c>
      <c r="AJ45" s="135">
        <v>12</v>
      </c>
      <c r="AK45" s="137">
        <v>395</v>
      </c>
      <c r="AL45" s="83">
        <f>AG45/(AG45+AH45+AI45+AJ45)*100</f>
        <v>22.531645569620252</v>
      </c>
      <c r="AM45" s="83">
        <f t="shared" si="3"/>
        <v>50.63291139240506</v>
      </c>
      <c r="AN45" s="83">
        <f t="shared" si="4"/>
        <v>23.79746835443038</v>
      </c>
      <c r="AO45" s="108">
        <f t="shared" si="5"/>
        <v>3.0379746835443036</v>
      </c>
      <c r="AP45" s="112"/>
    </row>
    <row r="46" spans="1:42" ht="15" thickBot="1">
      <c r="A46" s="1616"/>
      <c r="B46" s="151" t="s">
        <v>31</v>
      </c>
      <c r="C46" s="152">
        <v>91</v>
      </c>
      <c r="D46" s="152">
        <v>89</v>
      </c>
      <c r="E46" s="153">
        <f>+D46/C46*100</f>
        <v>97.8021978021978</v>
      </c>
      <c r="F46" s="154">
        <f t="shared" si="0"/>
        <v>10</v>
      </c>
      <c r="G46" s="155">
        <f>F46/D46*100</f>
        <v>11.235955056179774</v>
      </c>
      <c r="H46" s="152">
        <v>27</v>
      </c>
      <c r="I46" s="156">
        <f>H46/D46</f>
        <v>0.30337078651685395</v>
      </c>
      <c r="J46" s="157">
        <f t="shared" si="1"/>
        <v>79</v>
      </c>
      <c r="K46" s="152">
        <v>78</v>
      </c>
      <c r="L46" s="152">
        <v>1</v>
      </c>
      <c r="M46" s="152">
        <v>9</v>
      </c>
      <c r="N46" s="152">
        <v>1</v>
      </c>
      <c r="O46" s="152">
        <v>0</v>
      </c>
      <c r="P46" s="152">
        <v>0</v>
      </c>
      <c r="Q46" s="158">
        <f>J46/D46*100</f>
        <v>88.76404494382022</v>
      </c>
      <c r="R46" s="158">
        <f>K46/D46*100</f>
        <v>87.64044943820225</v>
      </c>
      <c r="S46" s="158">
        <f>L46/D46*100</f>
        <v>1.1235955056179776</v>
      </c>
      <c r="T46" s="158">
        <f>M46/D46*100</f>
        <v>10.112359550561797</v>
      </c>
      <c r="U46" s="158">
        <f>N46/D46*100</f>
        <v>1.1235955056179776</v>
      </c>
      <c r="V46" s="158">
        <f>O46/D46*100</f>
        <v>0</v>
      </c>
      <c r="W46" s="159">
        <f>P46/D46*100</f>
        <v>0</v>
      </c>
      <c r="Y46" s="1616"/>
      <c r="Z46" s="75" t="s">
        <v>31</v>
      </c>
      <c r="AA46" s="160">
        <v>0</v>
      </c>
      <c r="AB46" s="161">
        <f>AA46/D46*100</f>
        <v>0</v>
      </c>
      <c r="AC46" s="160">
        <v>9</v>
      </c>
      <c r="AD46" s="161">
        <f>AC46/D46*100</f>
        <v>10.112359550561797</v>
      </c>
      <c r="AE46" s="160">
        <v>1</v>
      </c>
      <c r="AF46" s="162">
        <f>AE46/D46*100</f>
        <v>1.1235955056179776</v>
      </c>
      <c r="AG46" s="187"/>
      <c r="AH46" s="160"/>
      <c r="AI46" s="160"/>
      <c r="AJ46" s="160"/>
      <c r="AK46" s="164"/>
      <c r="AL46" s="165"/>
      <c r="AM46" s="165"/>
      <c r="AN46" s="165"/>
      <c r="AO46" s="166"/>
      <c r="AP46" s="167"/>
    </row>
    <row r="47" spans="1:42" ht="15" thickBot="1">
      <c r="A47" s="212" t="s">
        <v>100</v>
      </c>
      <c r="B47" s="213" t="s">
        <v>100</v>
      </c>
      <c r="C47" s="179">
        <v>22386</v>
      </c>
      <c r="D47" s="179">
        <v>20948</v>
      </c>
      <c r="E47" s="180">
        <f>+D47/C47*100</f>
        <v>93.57634235683017</v>
      </c>
      <c r="F47" s="181">
        <f>+M47+N47+O47+P47</f>
        <v>531</v>
      </c>
      <c r="G47" s="182">
        <f>F47/D47*100</f>
        <v>2.534848195531793</v>
      </c>
      <c r="H47" s="179">
        <v>1545</v>
      </c>
      <c r="I47" s="183">
        <f>H47/D47</f>
        <v>0.07375405766660302</v>
      </c>
      <c r="J47" s="184">
        <f>K47+L47</f>
        <v>20417</v>
      </c>
      <c r="K47" s="179">
        <v>14089</v>
      </c>
      <c r="L47" s="179">
        <v>6328</v>
      </c>
      <c r="M47" s="179">
        <v>437</v>
      </c>
      <c r="N47" s="179">
        <v>63</v>
      </c>
      <c r="O47" s="179">
        <v>31</v>
      </c>
      <c r="P47" s="179">
        <v>0</v>
      </c>
      <c r="Q47" s="185">
        <f>J47/D47*100</f>
        <v>97.4651518044682</v>
      </c>
      <c r="R47" s="185">
        <f>K47/D47*100</f>
        <v>67.25701737636052</v>
      </c>
      <c r="S47" s="185">
        <f>L47/D47*100</f>
        <v>30.208134428107698</v>
      </c>
      <c r="T47" s="185">
        <f>M47/D47*100</f>
        <v>2.0861180064922666</v>
      </c>
      <c r="U47" s="185">
        <f>N47/D47*100</f>
        <v>0.300744701164789</v>
      </c>
      <c r="V47" s="185">
        <f>O47/D47*100</f>
        <v>0.14798548787473745</v>
      </c>
      <c r="W47" s="186">
        <f>P47/D47*100</f>
        <v>0</v>
      </c>
      <c r="Y47" s="188" t="s">
        <v>100</v>
      </c>
      <c r="Z47" s="221" t="s">
        <v>100</v>
      </c>
      <c r="AA47" s="189">
        <v>1688</v>
      </c>
      <c r="AB47" s="190">
        <f>AA47/D47*100</f>
        <v>8.05804850105022</v>
      </c>
      <c r="AC47" s="189">
        <v>1370</v>
      </c>
      <c r="AD47" s="190">
        <f>AC47/D47*100</f>
        <v>6.540003818980332</v>
      </c>
      <c r="AE47" s="189">
        <v>883</v>
      </c>
      <c r="AF47" s="191">
        <f>AE47/D47*100</f>
        <v>4.21519954172236</v>
      </c>
      <c r="AG47" s="192"/>
      <c r="AH47" s="189"/>
      <c r="AI47" s="189"/>
      <c r="AJ47" s="189"/>
      <c r="AK47" s="193"/>
      <c r="AL47" s="194"/>
      <c r="AM47" s="194"/>
      <c r="AN47" s="194"/>
      <c r="AO47" s="195"/>
      <c r="AP47" s="196"/>
    </row>
    <row r="48" spans="1:42" ht="15" thickBot="1">
      <c r="A48" s="175" t="s">
        <v>101</v>
      </c>
      <c r="B48" s="214" t="s">
        <v>101</v>
      </c>
      <c r="C48" s="197">
        <v>7492</v>
      </c>
      <c r="D48" s="197">
        <v>7285</v>
      </c>
      <c r="E48" s="198">
        <f>+D48/C48*100</f>
        <v>97.23705285638013</v>
      </c>
      <c r="F48" s="199">
        <f>+M48+N48+O48+P48</f>
        <v>117</v>
      </c>
      <c r="G48" s="200">
        <f>F48/D48*100</f>
        <v>1.6060398078242963</v>
      </c>
      <c r="H48" s="197">
        <v>457</v>
      </c>
      <c r="I48" s="201">
        <f>H48/D48</f>
        <v>0.06273164035689774</v>
      </c>
      <c r="J48" s="202">
        <f>K48+L48</f>
        <v>7168</v>
      </c>
      <c r="K48" s="197">
        <v>830</v>
      </c>
      <c r="L48" s="197">
        <v>6338</v>
      </c>
      <c r="M48" s="197">
        <v>98</v>
      </c>
      <c r="N48" s="197">
        <v>15</v>
      </c>
      <c r="O48" s="197">
        <v>4</v>
      </c>
      <c r="P48" s="197">
        <v>0</v>
      </c>
      <c r="Q48" s="203">
        <f>J48/D48*100</f>
        <v>98.3939601921757</v>
      </c>
      <c r="R48" s="203">
        <f>K48/D48*100</f>
        <v>11.393273850377488</v>
      </c>
      <c r="S48" s="203">
        <f>L48/D48*100</f>
        <v>87.00068634179821</v>
      </c>
      <c r="T48" s="203">
        <f>M48/D48*100</f>
        <v>1.3452299245024022</v>
      </c>
      <c r="U48" s="203">
        <f>N48/D48*100</f>
        <v>0.20590253946465342</v>
      </c>
      <c r="V48" s="203">
        <f>O48/D48*100</f>
        <v>0.0549073438572409</v>
      </c>
      <c r="W48" s="204">
        <f>P48/D48*100</f>
        <v>0</v>
      </c>
      <c r="Y48" s="205" t="s">
        <v>101</v>
      </c>
      <c r="Z48" s="222" t="s">
        <v>101</v>
      </c>
      <c r="AA48" s="206">
        <v>36</v>
      </c>
      <c r="AB48" s="207">
        <f>AA48/D48*100</f>
        <v>0.49416609471516815</v>
      </c>
      <c r="AC48" s="206">
        <v>417</v>
      </c>
      <c r="AD48" s="207">
        <f>AC48/D48*100</f>
        <v>5.724090597117364</v>
      </c>
      <c r="AE48" s="206">
        <v>29</v>
      </c>
      <c r="AF48" s="208">
        <f>AE48/D48*100</f>
        <v>0.39807824296499655</v>
      </c>
      <c r="AG48" s="209">
        <v>1102</v>
      </c>
      <c r="AH48" s="206">
        <v>4672</v>
      </c>
      <c r="AI48" s="206">
        <v>1366</v>
      </c>
      <c r="AJ48" s="206">
        <v>143</v>
      </c>
      <c r="AK48" s="210">
        <v>7283</v>
      </c>
      <c r="AL48" s="211">
        <f>AG48/(AG48+AH48+AI48+AJ48)*100</f>
        <v>15.131127282713166</v>
      </c>
      <c r="AM48" s="211">
        <f>AH48/(AG48+AH48+AI48+AJ48)*100</f>
        <v>64.14938898805437</v>
      </c>
      <c r="AN48" s="211">
        <f>AI48/(AG48+AH48+AI48+AJ48)*100</f>
        <v>18.75600713991487</v>
      </c>
      <c r="AO48" s="211">
        <f>AJ48/(AG48+AH48+AI48+AJ48)*100</f>
        <v>1.963476589317589</v>
      </c>
      <c r="AP48" s="178"/>
    </row>
    <row r="49" spans="1:42" ht="15.75" thickBot="1" thickTop="1">
      <c r="A49" s="1572" t="s">
        <v>79</v>
      </c>
      <c r="B49" s="1573"/>
      <c r="C49" s="61">
        <f>SUM(C6:C48)</f>
        <v>74741</v>
      </c>
      <c r="D49" s="61">
        <f>SUM(D6:D48)</f>
        <v>70935</v>
      </c>
      <c r="E49" s="62">
        <f>+D49/C49*100</f>
        <v>94.90774809007104</v>
      </c>
      <c r="F49" s="60">
        <f t="shared" si="0"/>
        <v>1393</v>
      </c>
      <c r="G49" s="63">
        <f>F49/D49*100</f>
        <v>1.9637696482695426</v>
      </c>
      <c r="H49" s="61">
        <f>SUM(H6:H48)</f>
        <v>4112</v>
      </c>
      <c r="I49" s="64">
        <f>H49/D49</f>
        <v>0.05796856276873194</v>
      </c>
      <c r="J49" s="65">
        <f t="shared" si="1"/>
        <v>69542</v>
      </c>
      <c r="K49" s="61">
        <f aca="true" t="shared" si="6" ref="K49:P49">SUM(K6:K48)</f>
        <v>37571</v>
      </c>
      <c r="L49" s="61">
        <f t="shared" si="6"/>
        <v>31971</v>
      </c>
      <c r="M49" s="61">
        <f t="shared" si="6"/>
        <v>1157</v>
      </c>
      <c r="N49" s="61">
        <f t="shared" si="6"/>
        <v>147</v>
      </c>
      <c r="O49" s="61">
        <f t="shared" si="6"/>
        <v>71</v>
      </c>
      <c r="P49" s="61">
        <f t="shared" si="6"/>
        <v>18</v>
      </c>
      <c r="Q49" s="66">
        <f>J49/D49*100</f>
        <v>98.03623035173045</v>
      </c>
      <c r="R49" s="66">
        <f>K49/D49*100</f>
        <v>52.96539085077888</v>
      </c>
      <c r="S49" s="66">
        <f>L49/D49*100</f>
        <v>45.07083950095158</v>
      </c>
      <c r="T49" s="66">
        <f>M49/D49*100</f>
        <v>1.6310706985268202</v>
      </c>
      <c r="U49" s="66">
        <f>N49/D49*100</f>
        <v>0.20723197293296677</v>
      </c>
      <c r="V49" s="66">
        <f>O49/D49*100</f>
        <v>0.1000916331853105</v>
      </c>
      <c r="W49" s="67">
        <f>P49/D49*100</f>
        <v>0.025375343624444914</v>
      </c>
      <c r="Y49" s="1572" t="s">
        <v>79</v>
      </c>
      <c r="Z49" s="1573"/>
      <c r="AA49" s="87">
        <f>SUM(AA6:AA48)</f>
        <v>6239</v>
      </c>
      <c r="AB49" s="97">
        <f>AA49/D49*100</f>
        <v>8.795376048495102</v>
      </c>
      <c r="AC49" s="87">
        <f>SUM(AC6:AC48)</f>
        <v>5413</v>
      </c>
      <c r="AD49" s="97">
        <f>AC49/D49*100</f>
        <v>7.630929724395573</v>
      </c>
      <c r="AE49" s="87">
        <f>SUM(AE6:AE48)</f>
        <v>3064</v>
      </c>
      <c r="AF49" s="102">
        <f>AE49/D49*100</f>
        <v>4.319447381405512</v>
      </c>
      <c r="AG49" s="215">
        <f>SUM(AG6:AG48)</f>
        <v>4848</v>
      </c>
      <c r="AH49" s="216">
        <f>SUM(AH6:AH48)</f>
        <v>25927</v>
      </c>
      <c r="AI49" s="216">
        <f>SUM(AI6:AI48)</f>
        <v>13215</v>
      </c>
      <c r="AJ49" s="216">
        <f>SUM(AJ6:AJ48)</f>
        <v>796</v>
      </c>
      <c r="AK49" s="217">
        <f>SUM(AK6:AK48)</f>
        <v>44786</v>
      </c>
      <c r="AL49" s="86">
        <f>AG49/(AG49+AH49+AI49+AJ49)*100</f>
        <v>10.824811324967625</v>
      </c>
      <c r="AM49" s="86">
        <f>AH49/(AG49+AH49+AI49+AJ49)*100</f>
        <v>57.890858750502396</v>
      </c>
      <c r="AN49" s="86">
        <f>AI49/(AG49+AH49+AI49+AJ49)*100</f>
        <v>29.50698879114009</v>
      </c>
      <c r="AO49" s="111">
        <f>AJ49/(AG49+AH49+AI49+AJ49)*100</f>
        <v>1.7773411333898987</v>
      </c>
      <c r="AP49" s="116">
        <f>SUM(AP6:AP48)</f>
        <v>3516</v>
      </c>
    </row>
    <row r="50" spans="2:41" s="48" customFormat="1" ht="14.25">
      <c r="B50" s="148"/>
      <c r="C50" s="149"/>
      <c r="D50" s="49"/>
      <c r="E50" s="49"/>
      <c r="F50" s="49"/>
      <c r="G50" s="50"/>
      <c r="H50" s="49"/>
      <c r="I50" s="50"/>
      <c r="J50" s="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AO50" s="88"/>
    </row>
    <row r="51" spans="2:23" s="48" customFormat="1" ht="14.25">
      <c r="B51" s="150"/>
      <c r="J51" s="149"/>
      <c r="K51" s="51" t="s">
        <v>74</v>
      </c>
      <c r="L51" s="149"/>
      <c r="M51" s="149"/>
      <c r="N51" s="149"/>
      <c r="O51" s="149"/>
      <c r="P51" s="149"/>
      <c r="Q51" s="52"/>
      <c r="W51" s="149"/>
    </row>
    <row r="52" spans="2:23" s="48" customFormat="1" ht="14.25">
      <c r="B52" s="150"/>
      <c r="K52" s="48" t="s">
        <v>75</v>
      </c>
      <c r="W52" s="149"/>
    </row>
    <row r="53" spans="2:23" s="48" customFormat="1" ht="14.25">
      <c r="B53" s="150"/>
      <c r="K53" s="48" t="s">
        <v>76</v>
      </c>
      <c r="W53" s="149"/>
    </row>
    <row r="54" spans="2:23" s="48" customFormat="1" ht="14.25">
      <c r="B54" s="150"/>
      <c r="K54" s="48" t="s">
        <v>77</v>
      </c>
      <c r="W54" s="149"/>
    </row>
    <row r="55" spans="2:41" s="48" customFormat="1" ht="14.25">
      <c r="B55" s="126"/>
      <c r="K55" s="48" t="s">
        <v>78</v>
      </c>
      <c r="W55" s="14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</sheetData>
  <sheetProtection/>
  <mergeCells count="30">
    <mergeCell ref="A26:A34"/>
    <mergeCell ref="Y26:Y34"/>
    <mergeCell ref="A35:A46"/>
    <mergeCell ref="Y35:Y46"/>
    <mergeCell ref="A23:A25"/>
    <mergeCell ref="Y23:Y25"/>
    <mergeCell ref="A6:A11"/>
    <mergeCell ref="Y6:Y11"/>
    <mergeCell ref="A12:A15"/>
    <mergeCell ref="Y12:Y15"/>
    <mergeCell ref="A16:A22"/>
    <mergeCell ref="Y16:Y22"/>
    <mergeCell ref="AE3:AE5"/>
    <mergeCell ref="AP3:AP4"/>
    <mergeCell ref="J4:L4"/>
    <mergeCell ref="M4:P4"/>
    <mergeCell ref="Q4:S4"/>
    <mergeCell ref="T4:W4"/>
    <mergeCell ref="AG4:AK4"/>
    <mergeCell ref="AL4:AO4"/>
    <mergeCell ref="Y49:Z49"/>
    <mergeCell ref="A49:B49"/>
    <mergeCell ref="U1:W1"/>
    <mergeCell ref="V2:W2"/>
    <mergeCell ref="AO2:AP2"/>
    <mergeCell ref="A3:A5"/>
    <mergeCell ref="I3:I4"/>
    <mergeCell ref="Q3:W3"/>
    <mergeCell ref="AA3:AA5"/>
    <mergeCell ref="AC3:AC5"/>
  </mergeCells>
  <printOptions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paperSize="9" scale="60" r:id="rId1"/>
  <ignoredErrors>
    <ignoredError sqref="I6 J6:J24 J25:J38 J39:J49 I35:I49 I23:I34 I7:I22 Q27:R49 S35:W49 S23:W34 Q23:R26 Q6:W22 AB6:AF15 AB16:AF23 AB24:AF34 AB35:AF47 AB48:AF48" unlockedFormula="1"/>
    <ignoredError sqref="AB49:AF4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9"/>
  <sheetViews>
    <sheetView view="pageBreakPreview" zoomScale="30" zoomScaleNormal="60" zoomScaleSheetLayoutView="30" zoomScalePageLayoutView="0" workbookViewId="0" topLeftCell="A1">
      <selection activeCell="O20" sqref="O20"/>
    </sheetView>
  </sheetViews>
  <sheetFormatPr defaultColWidth="12.00390625" defaultRowHeight="13.5"/>
  <cols>
    <col min="1" max="1" width="12.00390625" style="48" customWidth="1"/>
    <col min="2" max="2" width="17.625" style="126" customWidth="1"/>
    <col min="3" max="3" width="29.125" style="48" customWidth="1"/>
    <col min="4" max="9" width="14.375" style="48" customWidth="1"/>
    <col min="10" max="10" width="9.625" style="48" bestFit="1" customWidth="1"/>
    <col min="11" max="11" width="14.375" style="48" customWidth="1"/>
    <col min="12" max="29" width="10.00390625" style="48" customWidth="1"/>
    <col min="30" max="30" width="12.00390625" style="48" customWidth="1"/>
    <col min="31" max="31" width="17.625" style="126" customWidth="1"/>
    <col min="32" max="37" width="9.375" style="48" customWidth="1"/>
    <col min="38" max="41" width="8.75390625" style="48" customWidth="1"/>
    <col min="42" max="42" width="8.50390625" style="48" customWidth="1"/>
    <col min="43" max="46" width="8.75390625" style="48" customWidth="1"/>
    <col min="47" max="47" width="15.375" style="48" customWidth="1"/>
    <col min="48" max="16384" width="12.00390625" style="48" customWidth="1"/>
  </cols>
  <sheetData>
    <row r="1" spans="12:26" ht="14.25">
      <c r="L1" s="230"/>
      <c r="M1" s="230"/>
      <c r="N1" s="230"/>
      <c r="O1" s="230"/>
      <c r="P1" s="230"/>
      <c r="Q1" s="230"/>
      <c r="U1" s="230"/>
      <c r="V1" s="230"/>
      <c r="W1" s="230"/>
      <c r="X1" s="230"/>
      <c r="Y1" s="230"/>
      <c r="Z1" s="230"/>
    </row>
    <row r="2" spans="1:48" ht="24">
      <c r="A2" s="231" t="s">
        <v>103</v>
      </c>
      <c r="E2" s="230"/>
      <c r="F2" s="230"/>
      <c r="G2" s="230"/>
      <c r="H2" s="230"/>
      <c r="I2" s="230"/>
      <c r="J2" s="230"/>
      <c r="K2" s="230"/>
      <c r="R2" s="230"/>
      <c r="S2" s="230"/>
      <c r="T2" s="230"/>
      <c r="AA2" s="230"/>
      <c r="AB2" s="232"/>
      <c r="AC2" s="230"/>
      <c r="AD2" s="233"/>
      <c r="AL2" s="234"/>
      <c r="AM2" s="234"/>
      <c r="AN2" s="234"/>
      <c r="AO2" s="234"/>
      <c r="AP2" s="234"/>
      <c r="AQ2" s="234"/>
      <c r="AR2" s="234"/>
      <c r="AS2" s="235"/>
      <c r="AT2" s="232"/>
      <c r="AU2" s="234"/>
      <c r="AV2" s="234"/>
    </row>
    <row r="3" spans="6:48" ht="15" thickBot="1">
      <c r="F3" s="236"/>
      <c r="AC3" s="48" t="s">
        <v>104</v>
      </c>
      <c r="AL3" s="234"/>
      <c r="AM3" s="234"/>
      <c r="AN3" s="234"/>
      <c r="AO3" s="234"/>
      <c r="AP3" s="234"/>
      <c r="AQ3" s="234"/>
      <c r="AR3" s="234"/>
      <c r="AS3" s="234"/>
      <c r="AU3" s="234" t="s">
        <v>105</v>
      </c>
      <c r="AV3" s="234"/>
    </row>
    <row r="4" spans="1:48" ht="22.5" customHeight="1">
      <c r="A4" s="1650" t="s">
        <v>73</v>
      </c>
      <c r="B4" s="237"/>
      <c r="C4" s="238"/>
      <c r="D4" s="239"/>
      <c r="E4" s="240"/>
      <c r="F4" s="241"/>
      <c r="G4" s="242"/>
      <c r="H4" s="242"/>
      <c r="I4" s="242"/>
      <c r="J4" s="241"/>
      <c r="K4" s="1653" t="s">
        <v>106</v>
      </c>
      <c r="L4" s="1655" t="s">
        <v>107</v>
      </c>
      <c r="M4" s="1656"/>
      <c r="N4" s="1656"/>
      <c r="O4" s="1656"/>
      <c r="P4" s="1656"/>
      <c r="Q4" s="1656"/>
      <c r="R4" s="1656"/>
      <c r="S4" s="1656"/>
      <c r="T4" s="1656"/>
      <c r="U4" s="1657" t="s">
        <v>108</v>
      </c>
      <c r="V4" s="1658"/>
      <c r="W4" s="1658"/>
      <c r="X4" s="1658"/>
      <c r="Y4" s="1658"/>
      <c r="Z4" s="1658"/>
      <c r="AA4" s="1658"/>
      <c r="AB4" s="1658"/>
      <c r="AC4" s="1659"/>
      <c r="AD4" s="1650" t="s">
        <v>73</v>
      </c>
      <c r="AE4" s="243"/>
      <c r="AF4" s="1660" t="s">
        <v>109</v>
      </c>
      <c r="AG4" s="244"/>
      <c r="AH4" s="1628" t="s">
        <v>110</v>
      </c>
      <c r="AI4" s="245"/>
      <c r="AJ4" s="1630" t="s">
        <v>111</v>
      </c>
      <c r="AK4" s="246"/>
      <c r="AL4" s="247"/>
      <c r="AM4" s="248"/>
      <c r="AN4" s="248"/>
      <c r="AO4" s="248"/>
      <c r="AP4" s="249"/>
      <c r="AQ4" s="246"/>
      <c r="AR4" s="246"/>
      <c r="AS4" s="246"/>
      <c r="AT4" s="250"/>
      <c r="AU4" s="1631" t="s">
        <v>94</v>
      </c>
      <c r="AV4" s="234"/>
    </row>
    <row r="5" spans="1:48" ht="42.75" customHeight="1">
      <c r="A5" s="1651"/>
      <c r="B5" s="251" t="s">
        <v>44</v>
      </c>
      <c r="C5" s="252" t="s">
        <v>112</v>
      </c>
      <c r="D5" s="253" t="s">
        <v>113</v>
      </c>
      <c r="E5" s="254" t="s">
        <v>45</v>
      </c>
      <c r="F5" s="255" t="s">
        <v>46</v>
      </c>
      <c r="G5" s="256" t="s">
        <v>47</v>
      </c>
      <c r="H5" s="256" t="s">
        <v>48</v>
      </c>
      <c r="I5" s="256" t="s">
        <v>114</v>
      </c>
      <c r="J5" s="255" t="s">
        <v>444</v>
      </c>
      <c r="K5" s="1654"/>
      <c r="L5" s="1634" t="s">
        <v>50</v>
      </c>
      <c r="M5" s="1635"/>
      <c r="N5" s="1636"/>
      <c r="O5" s="1637" t="s">
        <v>116</v>
      </c>
      <c r="P5" s="1635"/>
      <c r="Q5" s="1635"/>
      <c r="R5" s="1635"/>
      <c r="S5" s="1635"/>
      <c r="T5" s="1638"/>
      <c r="U5" s="1639" t="s">
        <v>117</v>
      </c>
      <c r="V5" s="1640"/>
      <c r="W5" s="1641"/>
      <c r="X5" s="1642" t="s">
        <v>116</v>
      </c>
      <c r="Y5" s="1643"/>
      <c r="Z5" s="1643"/>
      <c r="AA5" s="1643"/>
      <c r="AB5" s="1643"/>
      <c r="AC5" s="1644"/>
      <c r="AD5" s="1651"/>
      <c r="AE5" s="257" t="s">
        <v>44</v>
      </c>
      <c r="AF5" s="1661"/>
      <c r="AG5" s="258" t="s">
        <v>83</v>
      </c>
      <c r="AH5" s="1629"/>
      <c r="AI5" s="258" t="s">
        <v>83</v>
      </c>
      <c r="AJ5" s="1629"/>
      <c r="AK5" s="258" t="s">
        <v>83</v>
      </c>
      <c r="AL5" s="1645" t="s">
        <v>39</v>
      </c>
      <c r="AM5" s="1646"/>
      <c r="AN5" s="1646"/>
      <c r="AO5" s="1646"/>
      <c r="AP5" s="259"/>
      <c r="AQ5" s="1647" t="s">
        <v>84</v>
      </c>
      <c r="AR5" s="1648"/>
      <c r="AS5" s="1648"/>
      <c r="AT5" s="1649"/>
      <c r="AU5" s="1632"/>
      <c r="AV5" s="234"/>
    </row>
    <row r="6" spans="1:48" ht="18.75" thickBot="1">
      <c r="A6" s="1652"/>
      <c r="B6" s="260"/>
      <c r="C6" s="261"/>
      <c r="D6" s="262"/>
      <c r="E6" s="263" t="s">
        <v>118</v>
      </c>
      <c r="F6" s="264" t="s">
        <v>119</v>
      </c>
      <c r="G6" s="265" t="s">
        <v>120</v>
      </c>
      <c r="H6" s="265" t="s">
        <v>121</v>
      </c>
      <c r="I6" s="265" t="s">
        <v>122</v>
      </c>
      <c r="J6" s="264" t="s">
        <v>123</v>
      </c>
      <c r="K6" s="266" t="s">
        <v>124</v>
      </c>
      <c r="L6" s="267" t="s">
        <v>125</v>
      </c>
      <c r="M6" s="268" t="s">
        <v>60</v>
      </c>
      <c r="N6" s="263" t="s">
        <v>61</v>
      </c>
      <c r="O6" s="269" t="s">
        <v>35</v>
      </c>
      <c r="P6" s="253" t="s">
        <v>36</v>
      </c>
      <c r="Q6" s="270" t="s">
        <v>126</v>
      </c>
      <c r="R6" s="264" t="s">
        <v>127</v>
      </c>
      <c r="S6" s="264" t="s">
        <v>128</v>
      </c>
      <c r="T6" s="271" t="s">
        <v>129</v>
      </c>
      <c r="U6" s="272" t="s">
        <v>125</v>
      </c>
      <c r="V6" s="273" t="s">
        <v>60</v>
      </c>
      <c r="W6" s="274" t="s">
        <v>61</v>
      </c>
      <c r="X6" s="275" t="s">
        <v>35</v>
      </c>
      <c r="Y6" s="276" t="s">
        <v>36</v>
      </c>
      <c r="Z6" s="270" t="s">
        <v>130</v>
      </c>
      <c r="AA6" s="265" t="s">
        <v>127</v>
      </c>
      <c r="AB6" s="265" t="s">
        <v>128</v>
      </c>
      <c r="AC6" s="277" t="s">
        <v>129</v>
      </c>
      <c r="AD6" s="1652"/>
      <c r="AE6" s="278"/>
      <c r="AF6" s="279" t="s">
        <v>131</v>
      </c>
      <c r="AG6" s="280" t="s">
        <v>132</v>
      </c>
      <c r="AH6" s="279" t="s">
        <v>133</v>
      </c>
      <c r="AI6" s="280" t="s">
        <v>134</v>
      </c>
      <c r="AJ6" s="279" t="s">
        <v>135</v>
      </c>
      <c r="AK6" s="280" t="s">
        <v>136</v>
      </c>
      <c r="AL6" s="281" t="s">
        <v>137</v>
      </c>
      <c r="AM6" s="282" t="s">
        <v>138</v>
      </c>
      <c r="AN6" s="283" t="s">
        <v>139</v>
      </c>
      <c r="AO6" s="283" t="s">
        <v>140</v>
      </c>
      <c r="AP6" s="284" t="s">
        <v>38</v>
      </c>
      <c r="AQ6" s="285" t="s">
        <v>137</v>
      </c>
      <c r="AR6" s="285" t="s">
        <v>138</v>
      </c>
      <c r="AS6" s="286" t="s">
        <v>139</v>
      </c>
      <c r="AT6" s="287" t="s">
        <v>140</v>
      </c>
      <c r="AU6" s="1633"/>
      <c r="AV6" s="234"/>
    </row>
    <row r="7" spans="1:48" s="232" customFormat="1" ht="25.5" customHeight="1">
      <c r="A7" s="1625" t="s">
        <v>67</v>
      </c>
      <c r="B7" s="289" t="s">
        <v>0</v>
      </c>
      <c r="C7" s="290"/>
      <c r="D7" s="291"/>
      <c r="E7" s="292"/>
      <c r="F7" s="293"/>
      <c r="G7" s="295"/>
      <c r="H7" s="296"/>
      <c r="I7" s="295"/>
      <c r="J7" s="293"/>
      <c r="K7" s="297"/>
      <c r="L7" s="298"/>
      <c r="M7" s="299"/>
      <c r="N7" s="299"/>
      <c r="O7" s="300"/>
      <c r="P7" s="300"/>
      <c r="Q7" s="298"/>
      <c r="R7" s="293"/>
      <c r="S7" s="293"/>
      <c r="T7" s="293"/>
      <c r="U7" s="301"/>
      <c r="V7" s="298"/>
      <c r="W7" s="298"/>
      <c r="X7" s="298"/>
      <c r="Y7" s="298"/>
      <c r="Z7" s="298"/>
      <c r="AA7" s="294"/>
      <c r="AB7" s="294"/>
      <c r="AC7" s="302"/>
      <c r="AD7" s="1625" t="s">
        <v>67</v>
      </c>
      <c r="AE7" s="303" t="s">
        <v>0</v>
      </c>
      <c r="AF7" s="304"/>
      <c r="AG7" s="305"/>
      <c r="AH7" s="293"/>
      <c r="AI7" s="295"/>
      <c r="AJ7" s="306"/>
      <c r="AK7" s="307"/>
      <c r="AL7" s="308"/>
      <c r="AM7" s="309"/>
      <c r="AN7" s="309"/>
      <c r="AO7" s="309"/>
      <c r="AP7" s="310"/>
      <c r="AQ7" s="311"/>
      <c r="AR7" s="311"/>
      <c r="AS7" s="311"/>
      <c r="AT7" s="311"/>
      <c r="AU7" s="312"/>
      <c r="AV7" s="313"/>
    </row>
    <row r="8" spans="1:48" s="232" customFormat="1" ht="25.5" customHeight="1">
      <c r="A8" s="1622"/>
      <c r="B8" s="314" t="s">
        <v>141</v>
      </c>
      <c r="C8" s="315"/>
      <c r="D8" s="316"/>
      <c r="E8" s="317"/>
      <c r="F8" s="318"/>
      <c r="G8" s="320"/>
      <c r="H8" s="321"/>
      <c r="I8" s="322"/>
      <c r="J8" s="318"/>
      <c r="K8" s="323"/>
      <c r="L8" s="324"/>
      <c r="M8" s="325"/>
      <c r="N8" s="325"/>
      <c r="O8" s="326"/>
      <c r="P8" s="326"/>
      <c r="Q8" s="324"/>
      <c r="R8" s="327"/>
      <c r="S8" s="318"/>
      <c r="T8" s="318"/>
      <c r="U8" s="328"/>
      <c r="V8" s="324"/>
      <c r="W8" s="324"/>
      <c r="X8" s="324"/>
      <c r="Y8" s="324"/>
      <c r="Z8" s="324"/>
      <c r="AA8" s="329"/>
      <c r="AB8" s="319"/>
      <c r="AC8" s="330"/>
      <c r="AD8" s="1622"/>
      <c r="AE8" s="331" t="s">
        <v>26</v>
      </c>
      <c r="AF8" s="332"/>
      <c r="AG8" s="333"/>
      <c r="AH8" s="318"/>
      <c r="AI8" s="322"/>
      <c r="AJ8" s="334"/>
      <c r="AK8" s="335"/>
      <c r="AL8" s="336"/>
      <c r="AM8" s="337"/>
      <c r="AN8" s="337"/>
      <c r="AO8" s="337"/>
      <c r="AP8" s="310"/>
      <c r="AQ8" s="311"/>
      <c r="AR8" s="311"/>
      <c r="AS8" s="311"/>
      <c r="AT8" s="311"/>
      <c r="AU8" s="312"/>
      <c r="AV8" s="313"/>
    </row>
    <row r="9" spans="1:48" s="232" customFormat="1" ht="25.5" customHeight="1">
      <c r="A9" s="1622"/>
      <c r="B9" s="314" t="s">
        <v>16</v>
      </c>
      <c r="C9" s="338"/>
      <c r="D9" s="316"/>
      <c r="E9" s="317"/>
      <c r="F9" s="334"/>
      <c r="G9" s="339"/>
      <c r="H9" s="340"/>
      <c r="I9" s="322"/>
      <c r="J9" s="318"/>
      <c r="K9" s="323"/>
      <c r="L9" s="324"/>
      <c r="M9" s="325"/>
      <c r="N9" s="325"/>
      <c r="O9" s="326"/>
      <c r="P9" s="326"/>
      <c r="Q9" s="324"/>
      <c r="R9" s="341"/>
      <c r="S9" s="318"/>
      <c r="T9" s="318"/>
      <c r="U9" s="324"/>
      <c r="V9" s="324"/>
      <c r="W9" s="324"/>
      <c r="X9" s="324"/>
      <c r="Y9" s="324"/>
      <c r="Z9" s="324"/>
      <c r="AA9" s="342"/>
      <c r="AB9" s="319"/>
      <c r="AC9" s="343"/>
      <c r="AD9" s="1622"/>
      <c r="AE9" s="331" t="s">
        <v>16</v>
      </c>
      <c r="AF9" s="332"/>
      <c r="AG9" s="333"/>
      <c r="AH9" s="318"/>
      <c r="AI9" s="322"/>
      <c r="AJ9" s="334"/>
      <c r="AK9" s="335"/>
      <c r="AL9" s="336"/>
      <c r="AM9" s="337"/>
      <c r="AN9" s="337"/>
      <c r="AO9" s="337"/>
      <c r="AP9" s="310"/>
      <c r="AQ9" s="311"/>
      <c r="AR9" s="311"/>
      <c r="AS9" s="311"/>
      <c r="AT9" s="311"/>
      <c r="AU9" s="312"/>
      <c r="AV9" s="313"/>
    </row>
    <row r="10" spans="1:48" s="232" customFormat="1" ht="25.5" customHeight="1">
      <c r="A10" s="1622"/>
      <c r="B10" s="314" t="s">
        <v>27</v>
      </c>
      <c r="C10" s="344"/>
      <c r="D10" s="345"/>
      <c r="E10" s="346"/>
      <c r="F10" s="347"/>
      <c r="G10" s="348"/>
      <c r="H10" s="349"/>
      <c r="I10" s="322"/>
      <c r="J10" s="350"/>
      <c r="K10" s="323"/>
      <c r="L10" s="351"/>
      <c r="M10" s="352"/>
      <c r="N10" s="352"/>
      <c r="O10" s="352"/>
      <c r="P10" s="352"/>
      <c r="Q10" s="351"/>
      <c r="R10" s="350"/>
      <c r="S10" s="350"/>
      <c r="T10" s="350"/>
      <c r="U10" s="351"/>
      <c r="V10" s="351"/>
      <c r="W10" s="351"/>
      <c r="X10" s="351"/>
      <c r="Y10" s="351"/>
      <c r="Z10" s="351"/>
      <c r="AA10" s="319"/>
      <c r="AB10" s="319"/>
      <c r="AC10" s="353"/>
      <c r="AD10" s="1622"/>
      <c r="AE10" s="331" t="s">
        <v>27</v>
      </c>
      <c r="AF10" s="354"/>
      <c r="AG10" s="355"/>
      <c r="AH10" s="350"/>
      <c r="AI10" s="322"/>
      <c r="AJ10" s="356"/>
      <c r="AK10" s="357"/>
      <c r="AL10" s="358"/>
      <c r="AM10" s="359"/>
      <c r="AN10" s="359"/>
      <c r="AO10" s="359"/>
      <c r="AP10" s="360"/>
      <c r="AQ10" s="361"/>
      <c r="AR10" s="361"/>
      <c r="AS10" s="361"/>
      <c r="AT10" s="361"/>
      <c r="AU10" s="362"/>
      <c r="AV10" s="313"/>
    </row>
    <row r="11" spans="1:48" s="232" customFormat="1" ht="25.5" customHeight="1">
      <c r="A11" s="1622"/>
      <c r="B11" s="363" t="s">
        <v>142</v>
      </c>
      <c r="C11" s="364"/>
      <c r="D11" s="365"/>
      <c r="E11" s="366"/>
      <c r="F11" s="367"/>
      <c r="G11" s="369"/>
      <c r="H11" s="370"/>
      <c r="I11" s="369"/>
      <c r="J11" s="367"/>
      <c r="K11" s="371"/>
      <c r="L11" s="324"/>
      <c r="M11" s="325"/>
      <c r="N11" s="325"/>
      <c r="O11" s="326"/>
      <c r="P11" s="326"/>
      <c r="Q11" s="324"/>
      <c r="R11" s="367"/>
      <c r="S11" s="367"/>
      <c r="T11" s="367"/>
      <c r="U11" s="324"/>
      <c r="V11" s="324"/>
      <c r="W11" s="324"/>
      <c r="X11" s="324"/>
      <c r="Y11" s="324"/>
      <c r="Z11" s="324"/>
      <c r="AA11" s="368"/>
      <c r="AB11" s="368"/>
      <c r="AC11" s="372"/>
      <c r="AD11" s="1622"/>
      <c r="AE11" s="373" t="s">
        <v>142</v>
      </c>
      <c r="AF11" s="374"/>
      <c r="AG11" s="333"/>
      <c r="AH11" s="367"/>
      <c r="AI11" s="322"/>
      <c r="AJ11" s="334"/>
      <c r="AK11" s="335"/>
      <c r="AL11" s="375"/>
      <c r="AM11" s="376"/>
      <c r="AN11" s="376"/>
      <c r="AO11" s="376"/>
      <c r="AP11" s="377"/>
      <c r="AQ11" s="378"/>
      <c r="AR11" s="378"/>
      <c r="AS11" s="378"/>
      <c r="AT11" s="378"/>
      <c r="AU11" s="379"/>
      <c r="AV11" s="313"/>
    </row>
    <row r="12" spans="1:48" s="232" customFormat="1" ht="25.5" customHeight="1" thickBot="1">
      <c r="A12" s="1624"/>
      <c r="B12" s="380" t="s">
        <v>2</v>
      </c>
      <c r="C12" s="381"/>
      <c r="D12" s="382"/>
      <c r="E12" s="383"/>
      <c r="F12" s="384"/>
      <c r="G12" s="386"/>
      <c r="H12" s="387"/>
      <c r="I12" s="386"/>
      <c r="J12" s="384"/>
      <c r="K12" s="388"/>
      <c r="L12" s="389"/>
      <c r="M12" s="390"/>
      <c r="N12" s="390"/>
      <c r="O12" s="391"/>
      <c r="P12" s="391"/>
      <c r="Q12" s="389"/>
      <c r="R12" s="384"/>
      <c r="S12" s="384"/>
      <c r="T12" s="384"/>
      <c r="U12" s="389"/>
      <c r="V12" s="389"/>
      <c r="W12" s="389"/>
      <c r="X12" s="389"/>
      <c r="Y12" s="389"/>
      <c r="Z12" s="389"/>
      <c r="AA12" s="385"/>
      <c r="AB12" s="385"/>
      <c r="AC12" s="392"/>
      <c r="AD12" s="1624"/>
      <c r="AE12" s="257" t="s">
        <v>2</v>
      </c>
      <c r="AF12" s="393"/>
      <c r="AG12" s="394"/>
      <c r="AH12" s="384"/>
      <c r="AI12" s="395"/>
      <c r="AJ12" s="396"/>
      <c r="AK12" s="397"/>
      <c r="AL12" s="308"/>
      <c r="AM12" s="309"/>
      <c r="AN12" s="309"/>
      <c r="AO12" s="309"/>
      <c r="AP12" s="309"/>
      <c r="AQ12" s="361"/>
      <c r="AR12" s="361"/>
      <c r="AS12" s="361"/>
      <c r="AT12" s="361"/>
      <c r="AU12" s="398"/>
      <c r="AV12" s="313"/>
    </row>
    <row r="13" spans="1:48" s="232" customFormat="1" ht="25.5" customHeight="1">
      <c r="A13" s="1625" t="s">
        <v>68</v>
      </c>
      <c r="B13" s="399" t="s">
        <v>20</v>
      </c>
      <c r="C13" s="400"/>
      <c r="D13" s="253"/>
      <c r="E13" s="401"/>
      <c r="F13" s="341"/>
      <c r="G13" s="348"/>
      <c r="H13" s="402"/>
      <c r="I13" s="348"/>
      <c r="J13" s="341"/>
      <c r="K13" s="403"/>
      <c r="L13" s="298"/>
      <c r="M13" s="299"/>
      <c r="N13" s="299"/>
      <c r="O13" s="300"/>
      <c r="P13" s="300"/>
      <c r="Q13" s="298"/>
      <c r="R13" s="341"/>
      <c r="S13" s="341"/>
      <c r="T13" s="341"/>
      <c r="U13" s="298"/>
      <c r="V13" s="298"/>
      <c r="W13" s="298"/>
      <c r="X13" s="298"/>
      <c r="Y13" s="298"/>
      <c r="Z13" s="298"/>
      <c r="AA13" s="342"/>
      <c r="AB13" s="342"/>
      <c r="AC13" s="343"/>
      <c r="AD13" s="1625" t="s">
        <v>68</v>
      </c>
      <c r="AE13" s="303" t="s">
        <v>20</v>
      </c>
      <c r="AF13" s="304"/>
      <c r="AG13" s="404"/>
      <c r="AH13" s="341"/>
      <c r="AI13" s="348"/>
      <c r="AJ13" s="405"/>
      <c r="AK13" s="406"/>
      <c r="AL13" s="407"/>
      <c r="AM13" s="408"/>
      <c r="AN13" s="408"/>
      <c r="AO13" s="408"/>
      <c r="AP13" s="409"/>
      <c r="AQ13" s="410"/>
      <c r="AR13" s="410"/>
      <c r="AS13" s="410"/>
      <c r="AT13" s="410"/>
      <c r="AU13" s="411"/>
      <c r="AV13" s="313"/>
    </row>
    <row r="14" spans="1:48" s="232" customFormat="1" ht="25.5" customHeight="1">
      <c r="A14" s="1626"/>
      <c r="B14" s="314" t="s">
        <v>7</v>
      </c>
      <c r="C14" s="338" t="s">
        <v>143</v>
      </c>
      <c r="D14" s="316" t="s">
        <v>144</v>
      </c>
      <c r="E14" s="317">
        <v>2838</v>
      </c>
      <c r="F14" s="318">
        <v>2517</v>
      </c>
      <c r="G14" s="322">
        <f>F14/E14*100</f>
        <v>88.68921775898521</v>
      </c>
      <c r="H14" s="321">
        <f>O14+P14+R14+S14+T14</f>
        <v>98</v>
      </c>
      <c r="I14" s="322">
        <f>H14/F14*100</f>
        <v>3.8935240365514505</v>
      </c>
      <c r="J14" s="318">
        <v>277</v>
      </c>
      <c r="K14" s="323">
        <f>J14/F14</f>
        <v>0.11005164878823996</v>
      </c>
      <c r="L14" s="324">
        <f>M14+N14</f>
        <v>2419</v>
      </c>
      <c r="M14" s="325">
        <v>1702</v>
      </c>
      <c r="N14" s="325">
        <v>717</v>
      </c>
      <c r="O14" s="326">
        <v>75</v>
      </c>
      <c r="P14" s="326">
        <v>18</v>
      </c>
      <c r="Q14" s="324">
        <f>R14+S14</f>
        <v>5</v>
      </c>
      <c r="R14" s="318">
        <v>1</v>
      </c>
      <c r="S14" s="318">
        <v>4</v>
      </c>
      <c r="T14" s="318">
        <v>0</v>
      </c>
      <c r="U14" s="324">
        <f>V14+W14</f>
        <v>96.10647596344855</v>
      </c>
      <c r="V14" s="324">
        <f>M14/F14*100</f>
        <v>67.62018275725069</v>
      </c>
      <c r="W14" s="324">
        <f>N14/F14*100</f>
        <v>28.486293206197853</v>
      </c>
      <c r="X14" s="324">
        <f>O14/F14*100</f>
        <v>2.9797377830750893</v>
      </c>
      <c r="Y14" s="324">
        <f>P14/F14*100</f>
        <v>0.7151370679380215</v>
      </c>
      <c r="Z14" s="324">
        <f>AA14+AB14</f>
        <v>0.1986491855383393</v>
      </c>
      <c r="AA14" s="319">
        <f>R14/F14*100</f>
        <v>0.03972983710766786</v>
      </c>
      <c r="AB14" s="319">
        <f>S14/F14*100</f>
        <v>0.15891934843067143</v>
      </c>
      <c r="AC14" s="353">
        <f>T14/F14*100</f>
        <v>0</v>
      </c>
      <c r="AD14" s="1626"/>
      <c r="AE14" s="331" t="s">
        <v>7</v>
      </c>
      <c r="AF14" s="332">
        <v>253</v>
      </c>
      <c r="AG14" s="333">
        <f>AF14/F14*100</f>
        <v>10.051648788239968</v>
      </c>
      <c r="AH14" s="318">
        <v>223</v>
      </c>
      <c r="AI14" s="322">
        <f>AH14/F14*100</f>
        <v>8.859753675009932</v>
      </c>
      <c r="AJ14" s="334">
        <v>0</v>
      </c>
      <c r="AK14" s="335">
        <f>AJ14/F14*100</f>
        <v>0</v>
      </c>
      <c r="AL14" s="336">
        <v>48</v>
      </c>
      <c r="AM14" s="337">
        <v>1655</v>
      </c>
      <c r="AN14" s="337">
        <v>788</v>
      </c>
      <c r="AO14" s="337">
        <v>26</v>
      </c>
      <c r="AP14" s="310">
        <v>2517</v>
      </c>
      <c r="AQ14" s="311">
        <f>+AL14/AP14*100</f>
        <v>1.907032181168057</v>
      </c>
      <c r="AR14" s="311">
        <f>+AM14/AP14*100</f>
        <v>65.75288041319031</v>
      </c>
      <c r="AS14" s="311">
        <f>+AN14/AP14*100</f>
        <v>31.307111640842272</v>
      </c>
      <c r="AT14" s="311">
        <f>+AO14/AP14*100</f>
        <v>1.0329757647993643</v>
      </c>
      <c r="AU14" s="312">
        <v>2507</v>
      </c>
      <c r="AV14" s="313"/>
    </row>
    <row r="15" spans="1:48" s="232" customFormat="1" ht="25.5" customHeight="1">
      <c r="A15" s="1626"/>
      <c r="B15" s="314" t="s">
        <v>98</v>
      </c>
      <c r="C15" s="338"/>
      <c r="D15" s="316"/>
      <c r="E15" s="317"/>
      <c r="F15" s="318"/>
      <c r="G15" s="322"/>
      <c r="H15" s="349"/>
      <c r="I15" s="322"/>
      <c r="J15" s="318"/>
      <c r="K15" s="323"/>
      <c r="L15" s="351"/>
      <c r="M15" s="412"/>
      <c r="N15" s="412"/>
      <c r="O15" s="413"/>
      <c r="P15" s="413"/>
      <c r="Q15" s="351"/>
      <c r="R15" s="318"/>
      <c r="S15" s="318"/>
      <c r="T15" s="318"/>
      <c r="U15" s="351"/>
      <c r="V15" s="351"/>
      <c r="W15" s="351"/>
      <c r="X15" s="351"/>
      <c r="Y15" s="351"/>
      <c r="Z15" s="351"/>
      <c r="AA15" s="319"/>
      <c r="AB15" s="319"/>
      <c r="AC15" s="353"/>
      <c r="AD15" s="1626"/>
      <c r="AE15" s="331" t="s">
        <v>98</v>
      </c>
      <c r="AF15" s="414"/>
      <c r="AG15" s="355"/>
      <c r="AH15" s="318"/>
      <c r="AI15" s="322"/>
      <c r="AJ15" s="415"/>
      <c r="AK15" s="357"/>
      <c r="AL15" s="416"/>
      <c r="AM15" s="417"/>
      <c r="AN15" s="417"/>
      <c r="AO15" s="417"/>
      <c r="AP15" s="418"/>
      <c r="AQ15" s="361"/>
      <c r="AR15" s="361"/>
      <c r="AS15" s="361"/>
      <c r="AT15" s="361"/>
      <c r="AU15" s="398"/>
      <c r="AV15" s="313"/>
    </row>
    <row r="16" spans="1:48" s="232" customFormat="1" ht="25.5" customHeight="1" thickBot="1">
      <c r="A16" s="1627"/>
      <c r="B16" s="314" t="s">
        <v>25</v>
      </c>
      <c r="C16" s="338"/>
      <c r="D16" s="316"/>
      <c r="E16" s="317"/>
      <c r="F16" s="318"/>
      <c r="G16" s="322"/>
      <c r="H16" s="349"/>
      <c r="I16" s="322"/>
      <c r="J16" s="318"/>
      <c r="K16" s="323"/>
      <c r="L16" s="419"/>
      <c r="M16" s="420"/>
      <c r="N16" s="420"/>
      <c r="O16" s="421"/>
      <c r="P16" s="421"/>
      <c r="Q16" s="419"/>
      <c r="R16" s="318"/>
      <c r="S16" s="318"/>
      <c r="T16" s="318"/>
      <c r="U16" s="419"/>
      <c r="V16" s="419"/>
      <c r="W16" s="419"/>
      <c r="X16" s="419"/>
      <c r="Y16" s="419"/>
      <c r="Z16" s="419"/>
      <c r="AA16" s="319"/>
      <c r="AB16" s="319"/>
      <c r="AC16" s="353"/>
      <c r="AD16" s="1627"/>
      <c r="AE16" s="422" t="s">
        <v>25</v>
      </c>
      <c r="AF16" s="423"/>
      <c r="AG16" s="424"/>
      <c r="AH16" s="425"/>
      <c r="AI16" s="395"/>
      <c r="AJ16" s="426"/>
      <c r="AK16" s="397"/>
      <c r="AL16" s="427"/>
      <c r="AM16" s="428"/>
      <c r="AN16" s="428"/>
      <c r="AO16" s="428"/>
      <c r="AP16" s="429"/>
      <c r="AQ16" s="430"/>
      <c r="AR16" s="430"/>
      <c r="AS16" s="430"/>
      <c r="AT16" s="430"/>
      <c r="AU16" s="431"/>
      <c r="AV16" s="313"/>
    </row>
    <row r="17" spans="1:48" s="232" customFormat="1" ht="25.5" customHeight="1">
      <c r="A17" s="1625" t="s">
        <v>145</v>
      </c>
      <c r="B17" s="432" t="s">
        <v>6</v>
      </c>
      <c r="C17" s="433"/>
      <c r="D17" s="291"/>
      <c r="E17" s="434"/>
      <c r="F17" s="435"/>
      <c r="G17" s="295"/>
      <c r="H17" s="436"/>
      <c r="I17" s="295"/>
      <c r="J17" s="293"/>
      <c r="K17" s="297"/>
      <c r="L17" s="389"/>
      <c r="M17" s="390"/>
      <c r="N17" s="390"/>
      <c r="O17" s="391"/>
      <c r="P17" s="391"/>
      <c r="Q17" s="389"/>
      <c r="R17" s="293"/>
      <c r="S17" s="293"/>
      <c r="T17" s="293"/>
      <c r="U17" s="389"/>
      <c r="V17" s="389"/>
      <c r="W17" s="389"/>
      <c r="X17" s="389"/>
      <c r="Y17" s="389"/>
      <c r="Z17" s="389"/>
      <c r="AA17" s="294"/>
      <c r="AB17" s="294"/>
      <c r="AC17" s="302"/>
      <c r="AD17" s="1625" t="s">
        <v>145</v>
      </c>
      <c r="AE17" s="257" t="s">
        <v>6</v>
      </c>
      <c r="AF17" s="393"/>
      <c r="AG17" s="437"/>
      <c r="AH17" s="341"/>
      <c r="AI17" s="348"/>
      <c r="AJ17" s="438"/>
      <c r="AK17" s="439"/>
      <c r="AL17" s="308"/>
      <c r="AM17" s="309"/>
      <c r="AN17" s="309"/>
      <c r="AO17" s="309"/>
      <c r="AP17" s="418"/>
      <c r="AQ17" s="361"/>
      <c r="AR17" s="361"/>
      <c r="AS17" s="361"/>
      <c r="AT17" s="361"/>
      <c r="AU17" s="398"/>
      <c r="AV17" s="313"/>
    </row>
    <row r="18" spans="1:48" s="232" customFormat="1" ht="25.5" customHeight="1">
      <c r="A18" s="1622"/>
      <c r="B18" s="363" t="s">
        <v>11</v>
      </c>
      <c r="C18" s="440"/>
      <c r="D18" s="365"/>
      <c r="E18" s="441"/>
      <c r="F18" s="442"/>
      <c r="G18" s="443"/>
      <c r="H18" s="370"/>
      <c r="I18" s="369"/>
      <c r="J18" s="367"/>
      <c r="K18" s="371"/>
      <c r="L18" s="324"/>
      <c r="M18" s="325"/>
      <c r="N18" s="325"/>
      <c r="O18" s="326"/>
      <c r="P18" s="326"/>
      <c r="Q18" s="324"/>
      <c r="R18" s="367"/>
      <c r="S18" s="367"/>
      <c r="T18" s="367"/>
      <c r="U18" s="324"/>
      <c r="V18" s="324"/>
      <c r="W18" s="324"/>
      <c r="X18" s="324"/>
      <c r="Y18" s="324"/>
      <c r="Z18" s="324"/>
      <c r="AA18" s="368"/>
      <c r="AB18" s="368"/>
      <c r="AC18" s="372"/>
      <c r="AD18" s="1622"/>
      <c r="AE18" s="373" t="s">
        <v>11</v>
      </c>
      <c r="AF18" s="374"/>
      <c r="AG18" s="444"/>
      <c r="AH18" s="367"/>
      <c r="AI18" s="369"/>
      <c r="AJ18" s="334"/>
      <c r="AK18" s="335"/>
      <c r="AL18" s="375"/>
      <c r="AM18" s="376"/>
      <c r="AN18" s="376"/>
      <c r="AO18" s="376"/>
      <c r="AP18" s="377"/>
      <c r="AQ18" s="378"/>
      <c r="AR18" s="378"/>
      <c r="AS18" s="378"/>
      <c r="AT18" s="378"/>
      <c r="AU18" s="379"/>
      <c r="AV18" s="313"/>
    </row>
    <row r="19" spans="1:48" s="232" customFormat="1" ht="25.5" customHeight="1">
      <c r="A19" s="1622"/>
      <c r="B19" s="399" t="s">
        <v>5</v>
      </c>
      <c r="C19" s="400" t="s">
        <v>146</v>
      </c>
      <c r="D19" s="253" t="s">
        <v>147</v>
      </c>
      <c r="E19" s="401">
        <v>1062</v>
      </c>
      <c r="F19" s="341">
        <v>931</v>
      </c>
      <c r="G19" s="348">
        <f>F19/E19*100</f>
        <v>87.6647834274953</v>
      </c>
      <c r="H19" s="402">
        <f>O19+P19+R19+S19+T19</f>
        <v>38</v>
      </c>
      <c r="I19" s="348">
        <f>H19/F19*100</f>
        <v>4.081632653061225</v>
      </c>
      <c r="J19" s="341">
        <v>109</v>
      </c>
      <c r="K19" s="403">
        <f>J19/F19</f>
        <v>0.11707841031149302</v>
      </c>
      <c r="L19" s="328">
        <f>M19+N19</f>
        <v>893</v>
      </c>
      <c r="M19" s="445">
        <v>202</v>
      </c>
      <c r="N19" s="445">
        <v>691</v>
      </c>
      <c r="O19" s="446">
        <v>28</v>
      </c>
      <c r="P19" s="446">
        <v>9</v>
      </c>
      <c r="Q19" s="328">
        <f>R19+S19</f>
        <v>1</v>
      </c>
      <c r="R19" s="341">
        <v>0</v>
      </c>
      <c r="S19" s="341">
        <v>1</v>
      </c>
      <c r="T19" s="341">
        <v>0</v>
      </c>
      <c r="U19" s="328">
        <f>V19+W19</f>
        <v>95.91836734693877</v>
      </c>
      <c r="V19" s="328">
        <f>M19/F19*100</f>
        <v>21.697099892588614</v>
      </c>
      <c r="W19" s="328">
        <f>N19/F19*100</f>
        <v>74.22126745435015</v>
      </c>
      <c r="X19" s="328">
        <f>O19/F19*100</f>
        <v>3.007518796992481</v>
      </c>
      <c r="Y19" s="328">
        <f>P19/F19*100</f>
        <v>0.966702470461869</v>
      </c>
      <c r="Z19" s="328">
        <f>AA19+AB19</f>
        <v>0.10741138560687433</v>
      </c>
      <c r="AA19" s="342">
        <f>R19/F19*100</f>
        <v>0</v>
      </c>
      <c r="AB19" s="342">
        <f>S19/F19*100</f>
        <v>0.10741138560687433</v>
      </c>
      <c r="AC19" s="343">
        <f>T19/F19*100</f>
        <v>0</v>
      </c>
      <c r="AD19" s="1622"/>
      <c r="AE19" s="257" t="s">
        <v>5</v>
      </c>
      <c r="AF19" s="447">
        <v>215</v>
      </c>
      <c r="AG19" s="404">
        <f>AF19/F19*100</f>
        <v>23.09344790547798</v>
      </c>
      <c r="AH19" s="341">
        <v>120</v>
      </c>
      <c r="AI19" s="348">
        <f>AH19/F19*100</f>
        <v>12.88936627282492</v>
      </c>
      <c r="AJ19" s="405">
        <v>47</v>
      </c>
      <c r="AK19" s="406">
        <f>AJ19/F19*100</f>
        <v>5.048335123523094</v>
      </c>
      <c r="AL19" s="448">
        <v>92</v>
      </c>
      <c r="AM19" s="449">
        <v>451</v>
      </c>
      <c r="AN19" s="449">
        <v>341</v>
      </c>
      <c r="AO19" s="449">
        <v>46</v>
      </c>
      <c r="AP19" s="310">
        <v>930</v>
      </c>
      <c r="AQ19" s="311">
        <f>+AL19/AP19*100</f>
        <v>9.89247311827957</v>
      </c>
      <c r="AR19" s="311">
        <f>+AM19/AP19*100</f>
        <v>48.494623655913976</v>
      </c>
      <c r="AS19" s="311">
        <f>+AN19/AP19*100</f>
        <v>36.666666666666664</v>
      </c>
      <c r="AT19" s="311">
        <f>+AO19/AP19*100</f>
        <v>4.946236559139785</v>
      </c>
      <c r="AU19" s="312">
        <v>285</v>
      </c>
      <c r="AV19" s="313"/>
    </row>
    <row r="20" spans="1:48" s="232" customFormat="1" ht="25.5" customHeight="1">
      <c r="A20" s="1622"/>
      <c r="B20" s="450" t="s">
        <v>19</v>
      </c>
      <c r="C20" s="338"/>
      <c r="D20" s="451"/>
      <c r="E20" s="452"/>
      <c r="F20" s="453"/>
      <c r="G20" s="454"/>
      <c r="H20" s="329"/>
      <c r="I20" s="454"/>
      <c r="J20" s="453"/>
      <c r="K20" s="455"/>
      <c r="L20" s="324"/>
      <c r="M20" s="325"/>
      <c r="N20" s="325"/>
      <c r="O20" s="326"/>
      <c r="P20" s="326"/>
      <c r="Q20" s="324"/>
      <c r="R20" s="453"/>
      <c r="S20" s="327"/>
      <c r="T20" s="318"/>
      <c r="U20" s="351"/>
      <c r="V20" s="351"/>
      <c r="W20" s="351"/>
      <c r="X20" s="351"/>
      <c r="Y20" s="351"/>
      <c r="Z20" s="351"/>
      <c r="AA20" s="319"/>
      <c r="AB20" s="319"/>
      <c r="AC20" s="353"/>
      <c r="AD20" s="1622"/>
      <c r="AE20" s="331" t="s">
        <v>19</v>
      </c>
      <c r="AF20" s="456"/>
      <c r="AG20" s="457"/>
      <c r="AH20" s="453"/>
      <c r="AI20" s="454"/>
      <c r="AJ20" s="334"/>
      <c r="AK20" s="335"/>
      <c r="AL20" s="458"/>
      <c r="AM20" s="459"/>
      <c r="AN20" s="459"/>
      <c r="AO20" s="459"/>
      <c r="AP20" s="460"/>
      <c r="AQ20" s="461"/>
      <c r="AR20" s="461"/>
      <c r="AS20" s="461"/>
      <c r="AT20" s="462"/>
      <c r="AU20" s="398"/>
      <c r="AV20" s="313"/>
    </row>
    <row r="21" spans="1:48" s="232" customFormat="1" ht="25.5" customHeight="1">
      <c r="A21" s="1622"/>
      <c r="B21" s="399" t="s">
        <v>14</v>
      </c>
      <c r="C21" s="463" t="s">
        <v>148</v>
      </c>
      <c r="D21" s="253" t="s">
        <v>149</v>
      </c>
      <c r="E21" s="401">
        <v>1087</v>
      </c>
      <c r="F21" s="341">
        <v>998</v>
      </c>
      <c r="G21" s="348">
        <f>F21/E21*100</f>
        <v>91.81232750689972</v>
      </c>
      <c r="H21" s="402">
        <f>O21+P21+R21+S21+T21</f>
        <v>34</v>
      </c>
      <c r="I21" s="348">
        <f>H21/F21*100</f>
        <v>3.406813627254509</v>
      </c>
      <c r="J21" s="341">
        <v>90</v>
      </c>
      <c r="K21" s="403">
        <f>J21/F21</f>
        <v>0.09018036072144289</v>
      </c>
      <c r="L21" s="328">
        <f>M21+N21</f>
        <v>964</v>
      </c>
      <c r="M21" s="445">
        <v>610</v>
      </c>
      <c r="N21" s="445">
        <v>354</v>
      </c>
      <c r="O21" s="446">
        <v>24</v>
      </c>
      <c r="P21" s="446">
        <v>5</v>
      </c>
      <c r="Q21" s="328">
        <f>R21+S21</f>
        <v>3</v>
      </c>
      <c r="R21" s="341">
        <v>3</v>
      </c>
      <c r="S21" s="341">
        <v>0</v>
      </c>
      <c r="T21" s="464">
        <v>2</v>
      </c>
      <c r="U21" s="324">
        <f>V21+W21</f>
        <v>96.59318637274549</v>
      </c>
      <c r="V21" s="324">
        <f>M21/F21*100</f>
        <v>61.12224448897795</v>
      </c>
      <c r="W21" s="324">
        <f>N21/F21*100</f>
        <v>35.47094188376754</v>
      </c>
      <c r="X21" s="324">
        <f>O21/F21*100</f>
        <v>2.404809619238477</v>
      </c>
      <c r="Y21" s="324">
        <f>P21/F21*100</f>
        <v>0.501002004008016</v>
      </c>
      <c r="Z21" s="324">
        <f>AA21+AB21</f>
        <v>0.30060120240480964</v>
      </c>
      <c r="AA21" s="368">
        <f>R21/F21*100</f>
        <v>0.30060120240480964</v>
      </c>
      <c r="AB21" s="465">
        <f>S21/F21*100</f>
        <v>0</v>
      </c>
      <c r="AC21" s="466">
        <f>T21/F21*100</f>
        <v>0.2004008016032064</v>
      </c>
      <c r="AD21" s="1622"/>
      <c r="AE21" s="467" t="s">
        <v>14</v>
      </c>
      <c r="AF21" s="447">
        <v>94</v>
      </c>
      <c r="AG21" s="404">
        <f>AF21/F21*100</f>
        <v>9.418837675350701</v>
      </c>
      <c r="AH21" s="341">
        <v>135</v>
      </c>
      <c r="AI21" s="348">
        <f>AH21/F21*100</f>
        <v>13.527054108216433</v>
      </c>
      <c r="AJ21" s="405">
        <v>49</v>
      </c>
      <c r="AK21" s="406">
        <f>AJ21/F21*100</f>
        <v>4.909819639278557</v>
      </c>
      <c r="AL21" s="448">
        <v>162</v>
      </c>
      <c r="AM21" s="449">
        <v>551</v>
      </c>
      <c r="AN21" s="449">
        <v>279</v>
      </c>
      <c r="AO21" s="449">
        <v>4</v>
      </c>
      <c r="AP21" s="310">
        <v>996</v>
      </c>
      <c r="AQ21" s="311">
        <f>+AL21/AP21*100</f>
        <v>16.265060240963855</v>
      </c>
      <c r="AR21" s="311">
        <f>+AM21/AP21*100</f>
        <v>55.321285140562246</v>
      </c>
      <c r="AS21" s="311">
        <f>+AN21/AP21*100</f>
        <v>28.012048192771083</v>
      </c>
      <c r="AT21" s="311">
        <f>+AO21/AP21*100</f>
        <v>0.4016064257028112</v>
      </c>
      <c r="AU21" s="379"/>
      <c r="AV21" s="313"/>
    </row>
    <row r="22" spans="1:48" s="232" customFormat="1" ht="25.5" customHeight="1">
      <c r="A22" s="1622"/>
      <c r="B22" s="314" t="s">
        <v>150</v>
      </c>
      <c r="C22" s="338"/>
      <c r="D22" s="316"/>
      <c r="E22" s="317"/>
      <c r="F22" s="318"/>
      <c r="G22" s="322"/>
      <c r="H22" s="468"/>
      <c r="I22" s="339"/>
      <c r="J22" s="317"/>
      <c r="K22" s="323"/>
      <c r="L22" s="328"/>
      <c r="M22" s="325"/>
      <c r="N22" s="325"/>
      <c r="O22" s="326"/>
      <c r="P22" s="326"/>
      <c r="Q22" s="324"/>
      <c r="R22" s="318"/>
      <c r="S22" s="318"/>
      <c r="T22" s="341"/>
      <c r="U22" s="328"/>
      <c r="V22" s="328"/>
      <c r="W22" s="328"/>
      <c r="X22" s="328"/>
      <c r="Y22" s="328"/>
      <c r="Z22" s="328"/>
      <c r="AA22" s="342"/>
      <c r="AB22" s="342"/>
      <c r="AC22" s="353"/>
      <c r="AD22" s="1622"/>
      <c r="AE22" s="331" t="s">
        <v>63</v>
      </c>
      <c r="AF22" s="332"/>
      <c r="AG22" s="333"/>
      <c r="AH22" s="318"/>
      <c r="AI22" s="322"/>
      <c r="AJ22" s="334"/>
      <c r="AK22" s="335"/>
      <c r="AL22" s="336"/>
      <c r="AM22" s="417"/>
      <c r="AN22" s="417"/>
      <c r="AO22" s="417"/>
      <c r="AP22" s="310"/>
      <c r="AQ22" s="311"/>
      <c r="AR22" s="311"/>
      <c r="AS22" s="311"/>
      <c r="AT22" s="311"/>
      <c r="AU22" s="312"/>
      <c r="AV22" s="313"/>
    </row>
    <row r="23" spans="1:48" s="232" customFormat="1" ht="25.5" customHeight="1" thickBot="1">
      <c r="A23" s="1623"/>
      <c r="B23" s="314" t="s">
        <v>24</v>
      </c>
      <c r="C23" s="338"/>
      <c r="D23" s="316"/>
      <c r="E23" s="317"/>
      <c r="F23" s="318"/>
      <c r="G23" s="322"/>
      <c r="H23" s="349"/>
      <c r="I23" s="348"/>
      <c r="J23" s="318"/>
      <c r="K23" s="323"/>
      <c r="L23" s="351"/>
      <c r="M23" s="412"/>
      <c r="N23" s="412"/>
      <c r="O23" s="413"/>
      <c r="P23" s="413"/>
      <c r="Q23" s="351"/>
      <c r="R23" s="318"/>
      <c r="S23" s="318"/>
      <c r="T23" s="318"/>
      <c r="U23" s="351"/>
      <c r="V23" s="351"/>
      <c r="W23" s="351"/>
      <c r="X23" s="351"/>
      <c r="Y23" s="351"/>
      <c r="Z23" s="351"/>
      <c r="AA23" s="319"/>
      <c r="AB23" s="319"/>
      <c r="AC23" s="353"/>
      <c r="AD23" s="1623"/>
      <c r="AE23" s="422" t="s">
        <v>24</v>
      </c>
      <c r="AF23" s="423"/>
      <c r="AG23" s="424"/>
      <c r="AH23" s="425"/>
      <c r="AI23" s="395"/>
      <c r="AJ23" s="426"/>
      <c r="AK23" s="397"/>
      <c r="AL23" s="469"/>
      <c r="AM23" s="470"/>
      <c r="AN23" s="470"/>
      <c r="AO23" s="470"/>
      <c r="AP23" s="471"/>
      <c r="AQ23" s="472"/>
      <c r="AR23" s="472"/>
      <c r="AS23" s="472"/>
      <c r="AT23" s="472"/>
      <c r="AU23" s="473"/>
      <c r="AV23" s="313"/>
    </row>
    <row r="24" spans="1:48" s="232" customFormat="1" ht="25.5" customHeight="1">
      <c r="A24" s="1621" t="s">
        <v>70</v>
      </c>
      <c r="B24" s="474" t="s">
        <v>99</v>
      </c>
      <c r="C24" s="475"/>
      <c r="D24" s="476"/>
      <c r="E24" s="477"/>
      <c r="F24" s="478"/>
      <c r="G24" s="480"/>
      <c r="H24" s="481"/>
      <c r="I24" s="480"/>
      <c r="J24" s="478"/>
      <c r="K24" s="482"/>
      <c r="L24" s="298"/>
      <c r="M24" s="299"/>
      <c r="N24" s="299"/>
      <c r="O24" s="300"/>
      <c r="P24" s="300"/>
      <c r="Q24" s="298"/>
      <c r="R24" s="483"/>
      <c r="S24" s="478"/>
      <c r="T24" s="478"/>
      <c r="U24" s="298"/>
      <c r="V24" s="298"/>
      <c r="W24" s="298"/>
      <c r="X24" s="298"/>
      <c r="Y24" s="298"/>
      <c r="Z24" s="298"/>
      <c r="AA24" s="479"/>
      <c r="AB24" s="479"/>
      <c r="AC24" s="484"/>
      <c r="AD24" s="1621" t="s">
        <v>70</v>
      </c>
      <c r="AE24" s="257" t="s">
        <v>99</v>
      </c>
      <c r="AF24" s="485"/>
      <c r="AG24" s="437"/>
      <c r="AH24" s="341"/>
      <c r="AI24" s="348"/>
      <c r="AJ24" s="438"/>
      <c r="AK24" s="439"/>
      <c r="AL24" s="486"/>
      <c r="AM24" s="487"/>
      <c r="AN24" s="487"/>
      <c r="AO24" s="487"/>
      <c r="AP24" s="487"/>
      <c r="AQ24" s="488"/>
      <c r="AR24" s="361"/>
      <c r="AS24" s="361"/>
      <c r="AT24" s="361"/>
      <c r="AU24" s="398"/>
      <c r="AV24" s="313"/>
    </row>
    <row r="25" spans="1:48" s="232" customFormat="1" ht="25.5" customHeight="1">
      <c r="A25" s="1622"/>
      <c r="B25" s="399" t="s">
        <v>8</v>
      </c>
      <c r="C25" s="400" t="s">
        <v>151</v>
      </c>
      <c r="D25" s="253" t="s">
        <v>152</v>
      </c>
      <c r="E25" s="401">
        <v>509</v>
      </c>
      <c r="F25" s="341">
        <v>180</v>
      </c>
      <c r="G25" s="348">
        <f>F25/E25*100</f>
        <v>35.36345776031434</v>
      </c>
      <c r="H25" s="402">
        <f>O25+P25+R25+S25+T25</f>
        <v>1</v>
      </c>
      <c r="I25" s="348">
        <f>H25/F25*100</f>
        <v>0.5555555555555556</v>
      </c>
      <c r="J25" s="341">
        <v>4</v>
      </c>
      <c r="K25" s="403">
        <f>J25/F25</f>
        <v>0.022222222222222223</v>
      </c>
      <c r="L25" s="328">
        <f>M25+N25</f>
        <v>179</v>
      </c>
      <c r="M25" s="445">
        <v>50</v>
      </c>
      <c r="N25" s="445">
        <v>129</v>
      </c>
      <c r="O25" s="446">
        <v>1</v>
      </c>
      <c r="P25" s="446">
        <v>0</v>
      </c>
      <c r="Q25" s="328">
        <f>R25+S25</f>
        <v>0</v>
      </c>
      <c r="R25" s="341">
        <v>0</v>
      </c>
      <c r="S25" s="341">
        <v>0</v>
      </c>
      <c r="T25" s="341">
        <v>0</v>
      </c>
      <c r="U25" s="389">
        <f>V25+W25</f>
        <v>99.44444444444446</v>
      </c>
      <c r="V25" s="389">
        <f>M25/F25*100</f>
        <v>27.77777777777778</v>
      </c>
      <c r="W25" s="389">
        <f>N25/F25*100</f>
        <v>71.66666666666667</v>
      </c>
      <c r="X25" s="389">
        <f>O25/F25*100</f>
        <v>0.5555555555555556</v>
      </c>
      <c r="Y25" s="389">
        <f>P25/F25*100</f>
        <v>0</v>
      </c>
      <c r="Z25" s="389">
        <f>AA25+AB25</f>
        <v>0</v>
      </c>
      <c r="AA25" s="342">
        <f>R25/F25*100</f>
        <v>0</v>
      </c>
      <c r="AB25" s="342">
        <f>S25/F25*100</f>
        <v>0</v>
      </c>
      <c r="AC25" s="343">
        <f>T25/F25*100</f>
        <v>0</v>
      </c>
      <c r="AD25" s="1622"/>
      <c r="AE25" s="373" t="s">
        <v>8</v>
      </c>
      <c r="AF25" s="374">
        <v>44</v>
      </c>
      <c r="AG25" s="444">
        <f>AF25/F25*100</f>
        <v>24.444444444444443</v>
      </c>
      <c r="AH25" s="367">
        <v>8</v>
      </c>
      <c r="AI25" s="369">
        <f>AH25/F25*100</f>
        <v>4.444444444444445</v>
      </c>
      <c r="AJ25" s="334">
        <v>12</v>
      </c>
      <c r="AK25" s="335">
        <f>AJ25/F25*100</f>
        <v>6.666666666666667</v>
      </c>
      <c r="AL25" s="375">
        <v>1</v>
      </c>
      <c r="AM25" s="376">
        <v>1</v>
      </c>
      <c r="AN25" s="376">
        <v>149</v>
      </c>
      <c r="AO25" s="376">
        <v>29</v>
      </c>
      <c r="AP25" s="377">
        <v>180</v>
      </c>
      <c r="AQ25" s="378">
        <f>+AL25/AP25*100</f>
        <v>0.5555555555555556</v>
      </c>
      <c r="AR25" s="378">
        <f>+AM25/AP25*100</f>
        <v>0.5555555555555556</v>
      </c>
      <c r="AS25" s="378">
        <f>+AN25/AP25*100</f>
        <v>82.77777777777777</v>
      </c>
      <c r="AT25" s="378">
        <f>+AO25/AP25*100</f>
        <v>16.11111111111111</v>
      </c>
      <c r="AU25" s="379"/>
      <c r="AV25" s="313"/>
    </row>
    <row r="26" spans="1:48" ht="25.5" customHeight="1" thickBot="1">
      <c r="A26" s="1623"/>
      <c r="B26" s="489" t="s">
        <v>17</v>
      </c>
      <c r="C26" s="490"/>
      <c r="D26" s="491"/>
      <c r="E26" s="492"/>
      <c r="F26" s="425"/>
      <c r="G26" s="395"/>
      <c r="H26" s="494"/>
      <c r="I26" s="395"/>
      <c r="J26" s="425"/>
      <c r="K26" s="495"/>
      <c r="L26" s="351"/>
      <c r="M26" s="412"/>
      <c r="N26" s="412"/>
      <c r="O26" s="413"/>
      <c r="P26" s="413"/>
      <c r="Q26" s="351"/>
      <c r="R26" s="425"/>
      <c r="S26" s="425"/>
      <c r="T26" s="425"/>
      <c r="U26" s="496"/>
      <c r="V26" s="496"/>
      <c r="W26" s="496"/>
      <c r="X26" s="496"/>
      <c r="Y26" s="496"/>
      <c r="Z26" s="496"/>
      <c r="AA26" s="493"/>
      <c r="AB26" s="493"/>
      <c r="AC26" s="497"/>
      <c r="AD26" s="1623"/>
      <c r="AE26" s="257" t="s">
        <v>17</v>
      </c>
      <c r="AF26" s="393"/>
      <c r="AG26" s="437"/>
      <c r="AH26" s="341"/>
      <c r="AI26" s="348"/>
      <c r="AJ26" s="438"/>
      <c r="AK26" s="439"/>
      <c r="AL26" s="308"/>
      <c r="AM26" s="309"/>
      <c r="AN26" s="309"/>
      <c r="AO26" s="309"/>
      <c r="AP26" s="418"/>
      <c r="AQ26" s="498"/>
      <c r="AR26" s="498"/>
      <c r="AS26" s="498"/>
      <c r="AT26" s="499"/>
      <c r="AU26" s="398"/>
      <c r="AV26" s="234"/>
    </row>
    <row r="27" spans="1:48" s="232" customFormat="1" ht="25.5" customHeight="1">
      <c r="A27" s="1621" t="s">
        <v>153</v>
      </c>
      <c r="B27" s="399" t="s">
        <v>13</v>
      </c>
      <c r="C27" s="400" t="s">
        <v>154</v>
      </c>
      <c r="D27" s="253" t="s">
        <v>147</v>
      </c>
      <c r="E27" s="401">
        <v>879</v>
      </c>
      <c r="F27" s="341">
        <v>649</v>
      </c>
      <c r="G27" s="348">
        <f>F27/E27*100</f>
        <v>73.83390216154721</v>
      </c>
      <c r="H27" s="500">
        <f>O27+P27+R27+S27+T27</f>
        <v>25</v>
      </c>
      <c r="I27" s="348">
        <f>H27/F27*100</f>
        <v>3.8520801232665636</v>
      </c>
      <c r="J27" s="341">
        <v>87</v>
      </c>
      <c r="K27" s="403">
        <f>J27/F27</f>
        <v>0.13405238828967642</v>
      </c>
      <c r="L27" s="501">
        <f>M27+N27</f>
        <v>624</v>
      </c>
      <c r="M27" s="299">
        <v>16</v>
      </c>
      <c r="N27" s="299">
        <v>608</v>
      </c>
      <c r="O27" s="300">
        <v>20</v>
      </c>
      <c r="P27" s="300">
        <v>4</v>
      </c>
      <c r="Q27" s="501">
        <f>R27+S27</f>
        <v>1</v>
      </c>
      <c r="R27" s="341">
        <v>1</v>
      </c>
      <c r="S27" s="341">
        <v>0</v>
      </c>
      <c r="T27" s="341">
        <v>0</v>
      </c>
      <c r="U27" s="501">
        <f>V27+W27</f>
        <v>96.14791987673344</v>
      </c>
      <c r="V27" s="501">
        <f>M27/F27*100</f>
        <v>2.465331278890601</v>
      </c>
      <c r="W27" s="501">
        <f>N27/F27*100</f>
        <v>93.68258859784284</v>
      </c>
      <c r="X27" s="501">
        <f>O27/F27*100</f>
        <v>3.0816640986132513</v>
      </c>
      <c r="Y27" s="501">
        <f>P27/F27*100</f>
        <v>0.6163328197226503</v>
      </c>
      <c r="Z27" s="501">
        <f>AA27+AB27</f>
        <v>0.15408320493066258</v>
      </c>
      <c r="AA27" s="342">
        <f>R27/F27*100</f>
        <v>0.15408320493066258</v>
      </c>
      <c r="AB27" s="342">
        <f>S27/F27*100</f>
        <v>0</v>
      </c>
      <c r="AC27" s="343">
        <f>T27/F27*100</f>
        <v>0</v>
      </c>
      <c r="AD27" s="1621" t="s">
        <v>153</v>
      </c>
      <c r="AE27" s="303" t="s">
        <v>13</v>
      </c>
      <c r="AF27" s="304">
        <v>30</v>
      </c>
      <c r="AG27" s="502">
        <f>AF27/F27*100</f>
        <v>4.622496147919876</v>
      </c>
      <c r="AH27" s="293">
        <v>58</v>
      </c>
      <c r="AI27" s="295">
        <f>AH27/F27*100</f>
        <v>8.936825885978427</v>
      </c>
      <c r="AJ27" s="503">
        <v>37</v>
      </c>
      <c r="AK27" s="504">
        <f>AJ27/F27*100</f>
        <v>5.701078582434515</v>
      </c>
      <c r="AL27" s="407"/>
      <c r="AM27" s="408"/>
      <c r="AN27" s="408"/>
      <c r="AO27" s="408"/>
      <c r="AP27" s="409"/>
      <c r="AQ27" s="461"/>
      <c r="AR27" s="461"/>
      <c r="AS27" s="461"/>
      <c r="AT27" s="461"/>
      <c r="AU27" s="411">
        <v>631</v>
      </c>
      <c r="AV27" s="313"/>
    </row>
    <row r="28" spans="1:48" ht="25.5" customHeight="1">
      <c r="A28" s="1622"/>
      <c r="B28" s="314" t="s">
        <v>18</v>
      </c>
      <c r="C28" s="338"/>
      <c r="D28" s="316"/>
      <c r="E28" s="317"/>
      <c r="F28" s="318"/>
      <c r="G28" s="322"/>
      <c r="H28" s="321"/>
      <c r="I28" s="505"/>
      <c r="J28" s="318"/>
      <c r="K28" s="506"/>
      <c r="L28" s="324"/>
      <c r="M28" s="325"/>
      <c r="N28" s="325"/>
      <c r="O28" s="326"/>
      <c r="P28" s="326"/>
      <c r="Q28" s="507"/>
      <c r="R28" s="318"/>
      <c r="S28" s="318"/>
      <c r="T28" s="318"/>
      <c r="U28" s="324"/>
      <c r="V28" s="324"/>
      <c r="W28" s="324"/>
      <c r="X28" s="324"/>
      <c r="Y28" s="324"/>
      <c r="Z28" s="324"/>
      <c r="AA28" s="368"/>
      <c r="AB28" s="368"/>
      <c r="AC28" s="372"/>
      <c r="AD28" s="1622"/>
      <c r="AE28" s="331" t="s">
        <v>18</v>
      </c>
      <c r="AF28" s="332"/>
      <c r="AG28" s="444"/>
      <c r="AH28" s="318"/>
      <c r="AI28" s="508"/>
      <c r="AJ28" s="334"/>
      <c r="AK28" s="335"/>
      <c r="AL28" s="336"/>
      <c r="AM28" s="337"/>
      <c r="AN28" s="337"/>
      <c r="AO28" s="337"/>
      <c r="AP28" s="310"/>
      <c r="AQ28" s="378"/>
      <c r="AR28" s="378"/>
      <c r="AS28" s="378"/>
      <c r="AT28" s="378"/>
      <c r="AU28" s="312"/>
      <c r="AV28" s="234"/>
    </row>
    <row r="29" spans="1:48" ht="25.5" customHeight="1">
      <c r="A29" s="1622"/>
      <c r="B29" s="314" t="s">
        <v>22</v>
      </c>
      <c r="C29" s="338"/>
      <c r="D29" s="316"/>
      <c r="E29" s="317"/>
      <c r="F29" s="334"/>
      <c r="G29" s="339"/>
      <c r="H29" s="340"/>
      <c r="I29" s="505"/>
      <c r="J29" s="318"/>
      <c r="K29" s="506"/>
      <c r="L29" s="324"/>
      <c r="M29" s="412"/>
      <c r="N29" s="412"/>
      <c r="O29" s="413"/>
      <c r="P29" s="413"/>
      <c r="Q29" s="507"/>
      <c r="R29" s="318"/>
      <c r="S29" s="318"/>
      <c r="T29" s="318"/>
      <c r="U29" s="324"/>
      <c r="V29" s="324"/>
      <c r="W29" s="324"/>
      <c r="X29" s="324"/>
      <c r="Y29" s="324"/>
      <c r="Z29" s="324"/>
      <c r="AA29" s="368"/>
      <c r="AB29" s="368"/>
      <c r="AC29" s="372"/>
      <c r="AD29" s="1622"/>
      <c r="AE29" s="331" t="s">
        <v>22</v>
      </c>
      <c r="AF29" s="509"/>
      <c r="AG29" s="444"/>
      <c r="AH29" s="318"/>
      <c r="AI29" s="508"/>
      <c r="AJ29" s="415"/>
      <c r="AK29" s="335"/>
      <c r="AL29" s="416"/>
      <c r="AM29" s="417"/>
      <c r="AN29" s="417"/>
      <c r="AO29" s="417"/>
      <c r="AP29" s="309"/>
      <c r="AQ29" s="378"/>
      <c r="AR29" s="378"/>
      <c r="AS29" s="378"/>
      <c r="AT29" s="378"/>
      <c r="AU29" s="398"/>
      <c r="AV29" s="510"/>
    </row>
    <row r="30" spans="1:48" ht="25.5" customHeight="1">
      <c r="A30" s="1622"/>
      <c r="B30" s="511" t="s">
        <v>64</v>
      </c>
      <c r="C30" s="512"/>
      <c r="D30" s="513"/>
      <c r="E30" s="514"/>
      <c r="F30" s="334"/>
      <c r="G30" s="339"/>
      <c r="H30" s="340"/>
      <c r="I30" s="505"/>
      <c r="J30" s="515"/>
      <c r="K30" s="506"/>
      <c r="L30" s="324"/>
      <c r="M30" s="325"/>
      <c r="N30" s="325"/>
      <c r="O30" s="326"/>
      <c r="P30" s="326"/>
      <c r="Q30" s="507"/>
      <c r="R30" s="515"/>
      <c r="S30" s="515"/>
      <c r="T30" s="515"/>
      <c r="U30" s="324"/>
      <c r="V30" s="324"/>
      <c r="W30" s="324"/>
      <c r="X30" s="324"/>
      <c r="Y30" s="324"/>
      <c r="Z30" s="324"/>
      <c r="AA30" s="368"/>
      <c r="AB30" s="368"/>
      <c r="AC30" s="372"/>
      <c r="AD30" s="1622"/>
      <c r="AE30" s="516" t="s">
        <v>64</v>
      </c>
      <c r="AF30" s="517"/>
      <c r="AG30" s="444"/>
      <c r="AH30" s="515"/>
      <c r="AI30" s="508"/>
      <c r="AJ30" s="334"/>
      <c r="AK30" s="335"/>
      <c r="AL30" s="518"/>
      <c r="AM30" s="519"/>
      <c r="AN30" s="519"/>
      <c r="AO30" s="519"/>
      <c r="AP30" s="519"/>
      <c r="AQ30" s="378"/>
      <c r="AR30" s="378"/>
      <c r="AS30" s="378"/>
      <c r="AT30" s="378"/>
      <c r="AU30" s="379"/>
      <c r="AV30" s="510"/>
    </row>
    <row r="31" spans="1:48" ht="25.5" customHeight="1">
      <c r="A31" s="1622"/>
      <c r="B31" s="520" t="s">
        <v>155</v>
      </c>
      <c r="C31" s="338"/>
      <c r="D31" s="316"/>
      <c r="E31" s="317"/>
      <c r="F31" s="341"/>
      <c r="G31" s="348"/>
      <c r="H31" s="402"/>
      <c r="I31" s="348"/>
      <c r="J31" s="318"/>
      <c r="K31" s="403"/>
      <c r="L31" s="328"/>
      <c r="M31" s="325"/>
      <c r="N31" s="325"/>
      <c r="O31" s="326"/>
      <c r="P31" s="326"/>
      <c r="Q31" s="328"/>
      <c r="R31" s="318"/>
      <c r="S31" s="318"/>
      <c r="T31" s="318"/>
      <c r="U31" s="328"/>
      <c r="V31" s="328"/>
      <c r="W31" s="328"/>
      <c r="X31" s="328"/>
      <c r="Y31" s="328"/>
      <c r="Z31" s="328"/>
      <c r="AA31" s="342"/>
      <c r="AB31" s="342"/>
      <c r="AC31" s="343"/>
      <c r="AD31" s="1622"/>
      <c r="AE31" s="331" t="s">
        <v>10</v>
      </c>
      <c r="AF31" s="332"/>
      <c r="AG31" s="404"/>
      <c r="AH31" s="318"/>
      <c r="AI31" s="348"/>
      <c r="AJ31" s="334"/>
      <c r="AK31" s="406"/>
      <c r="AL31" s="336"/>
      <c r="AM31" s="337"/>
      <c r="AN31" s="337"/>
      <c r="AO31" s="337"/>
      <c r="AP31" s="449"/>
      <c r="AQ31" s="378"/>
      <c r="AR31" s="378"/>
      <c r="AS31" s="378"/>
      <c r="AT31" s="378"/>
      <c r="AU31" s="312"/>
      <c r="AV31" s="510"/>
    </row>
    <row r="32" spans="1:48" ht="25.5" customHeight="1">
      <c r="A32" s="1622"/>
      <c r="B32" s="520" t="s">
        <v>12</v>
      </c>
      <c r="C32" s="338"/>
      <c r="D32" s="316"/>
      <c r="E32" s="317"/>
      <c r="F32" s="318"/>
      <c r="G32" s="322"/>
      <c r="H32" s="321"/>
      <c r="I32" s="322"/>
      <c r="J32" s="318"/>
      <c r="K32" s="323"/>
      <c r="L32" s="521"/>
      <c r="M32" s="325"/>
      <c r="N32" s="325"/>
      <c r="O32" s="326"/>
      <c r="P32" s="326"/>
      <c r="Q32" s="324"/>
      <c r="R32" s="318"/>
      <c r="S32" s="318"/>
      <c r="T32" s="318"/>
      <c r="U32" s="324"/>
      <c r="V32" s="324"/>
      <c r="W32" s="324"/>
      <c r="X32" s="324"/>
      <c r="Y32" s="324"/>
      <c r="Z32" s="324"/>
      <c r="AA32" s="319"/>
      <c r="AB32" s="319"/>
      <c r="AC32" s="353"/>
      <c r="AD32" s="1622"/>
      <c r="AE32" s="331" t="s">
        <v>12</v>
      </c>
      <c r="AF32" s="332"/>
      <c r="AG32" s="333"/>
      <c r="AH32" s="318"/>
      <c r="AI32" s="322"/>
      <c r="AJ32" s="334"/>
      <c r="AK32" s="335"/>
      <c r="AL32" s="336"/>
      <c r="AM32" s="337"/>
      <c r="AN32" s="337"/>
      <c r="AO32" s="337"/>
      <c r="AP32" s="449"/>
      <c r="AQ32" s="311"/>
      <c r="AR32" s="311"/>
      <c r="AS32" s="311"/>
      <c r="AT32" s="522"/>
      <c r="AU32" s="312"/>
      <c r="AV32" s="510"/>
    </row>
    <row r="33" spans="1:48" ht="25.5" customHeight="1">
      <c r="A33" s="1622"/>
      <c r="B33" s="520" t="s">
        <v>156</v>
      </c>
      <c r="C33" s="338" t="s">
        <v>157</v>
      </c>
      <c r="D33" s="316" t="s">
        <v>158</v>
      </c>
      <c r="E33" s="317">
        <v>129</v>
      </c>
      <c r="F33" s="318">
        <v>115</v>
      </c>
      <c r="G33" s="322">
        <f>F33/E33*100</f>
        <v>89.14728682170544</v>
      </c>
      <c r="H33" s="321">
        <f>O33+P33+R33+S33+T33</f>
        <v>8</v>
      </c>
      <c r="I33" s="322">
        <f>H33/F33*100</f>
        <v>6.956521739130435</v>
      </c>
      <c r="J33" s="318">
        <v>29</v>
      </c>
      <c r="K33" s="323">
        <f>J33/F33</f>
        <v>0.25217391304347825</v>
      </c>
      <c r="L33" s="324">
        <f>M33+N33</f>
        <v>107</v>
      </c>
      <c r="M33" s="325">
        <v>12</v>
      </c>
      <c r="N33" s="523">
        <v>95</v>
      </c>
      <c r="O33" s="326">
        <v>4</v>
      </c>
      <c r="P33" s="326">
        <v>2</v>
      </c>
      <c r="Q33" s="324">
        <f>R33+S33</f>
        <v>2</v>
      </c>
      <c r="R33" s="318">
        <v>2</v>
      </c>
      <c r="S33" s="318">
        <v>0</v>
      </c>
      <c r="T33" s="318">
        <v>0</v>
      </c>
      <c r="U33" s="324">
        <f>V33+W33</f>
        <v>93.04347826086956</v>
      </c>
      <c r="V33" s="324">
        <f>M33/F33*100</f>
        <v>10.434782608695652</v>
      </c>
      <c r="W33" s="324">
        <f>N33/F33*100</f>
        <v>82.6086956521739</v>
      </c>
      <c r="X33" s="324">
        <f>O33/F33*100</f>
        <v>3.4782608695652173</v>
      </c>
      <c r="Y33" s="324">
        <f>P33/F33*100</f>
        <v>1.7391304347826086</v>
      </c>
      <c r="Z33" s="324">
        <f>AA33+AB33</f>
        <v>1.7391304347826086</v>
      </c>
      <c r="AA33" s="319">
        <f>R33/F33*100</f>
        <v>1.7391304347826086</v>
      </c>
      <c r="AB33" s="319">
        <f>S33/F33*100</f>
        <v>0</v>
      </c>
      <c r="AC33" s="353">
        <f>T33/F33*100</f>
        <v>0</v>
      </c>
      <c r="AD33" s="1622"/>
      <c r="AE33" s="331" t="s">
        <v>156</v>
      </c>
      <c r="AF33" s="332">
        <v>20</v>
      </c>
      <c r="AG33" s="333">
        <f>AF33/F33*100</f>
        <v>17.391304347826086</v>
      </c>
      <c r="AH33" s="318">
        <v>26</v>
      </c>
      <c r="AI33" s="322">
        <f>AH33/F33*100</f>
        <v>22.608695652173914</v>
      </c>
      <c r="AJ33" s="334">
        <v>6</v>
      </c>
      <c r="AK33" s="335">
        <f>AJ33/F33*100</f>
        <v>5.217391304347826</v>
      </c>
      <c r="AL33" s="336">
        <v>19</v>
      </c>
      <c r="AM33" s="337">
        <v>67</v>
      </c>
      <c r="AN33" s="337">
        <v>27</v>
      </c>
      <c r="AO33" s="337">
        <v>2</v>
      </c>
      <c r="AP33" s="310">
        <v>115</v>
      </c>
      <c r="AQ33" s="311">
        <f>+AL33/AP33*100</f>
        <v>16.52173913043478</v>
      </c>
      <c r="AR33" s="311">
        <f>+AM33/AP33*100</f>
        <v>58.26086956521739</v>
      </c>
      <c r="AS33" s="311">
        <f>+AN33/AP33*100</f>
        <v>23.47826086956522</v>
      </c>
      <c r="AT33" s="522">
        <f>+AO33/AP33*100</f>
        <v>1.7391304347826086</v>
      </c>
      <c r="AU33" s="312">
        <v>108</v>
      </c>
      <c r="AV33" s="510"/>
    </row>
    <row r="34" spans="1:48" ht="25.5" customHeight="1">
      <c r="A34" s="1622"/>
      <c r="B34" s="520" t="s">
        <v>32</v>
      </c>
      <c r="C34" s="315"/>
      <c r="D34" s="316"/>
      <c r="E34" s="317"/>
      <c r="F34" s="318"/>
      <c r="G34" s="322"/>
      <c r="H34" s="321"/>
      <c r="I34" s="322"/>
      <c r="J34" s="318"/>
      <c r="K34" s="323"/>
      <c r="L34" s="324"/>
      <c r="M34" s="325"/>
      <c r="N34" s="325"/>
      <c r="O34" s="326"/>
      <c r="P34" s="326"/>
      <c r="Q34" s="324"/>
      <c r="R34" s="334"/>
      <c r="S34" s="317"/>
      <c r="T34" s="318"/>
      <c r="U34" s="324"/>
      <c r="V34" s="324"/>
      <c r="W34" s="324"/>
      <c r="X34" s="324"/>
      <c r="Y34" s="324"/>
      <c r="Z34" s="324"/>
      <c r="AA34" s="319"/>
      <c r="AB34" s="319"/>
      <c r="AC34" s="353"/>
      <c r="AD34" s="1622"/>
      <c r="AE34" s="524" t="s">
        <v>32</v>
      </c>
      <c r="AF34" s="332"/>
      <c r="AG34" s="333"/>
      <c r="AH34" s="318"/>
      <c r="AI34" s="322"/>
      <c r="AJ34" s="334"/>
      <c r="AK34" s="335"/>
      <c r="AL34" s="336"/>
      <c r="AM34" s="337"/>
      <c r="AN34" s="337"/>
      <c r="AO34" s="337"/>
      <c r="AP34" s="310"/>
      <c r="AQ34" s="311"/>
      <c r="AR34" s="311"/>
      <c r="AS34" s="311"/>
      <c r="AT34" s="522"/>
      <c r="AU34" s="312"/>
      <c r="AV34" s="234"/>
    </row>
    <row r="35" spans="1:48" ht="25.5" customHeight="1" thickBot="1">
      <c r="A35" s="1624"/>
      <c r="B35" s="525" t="s">
        <v>159</v>
      </c>
      <c r="C35" s="400" t="s">
        <v>160</v>
      </c>
      <c r="D35" s="526" t="s">
        <v>161</v>
      </c>
      <c r="E35" s="514">
        <v>38</v>
      </c>
      <c r="F35" s="515">
        <v>34</v>
      </c>
      <c r="G35" s="528">
        <f>F35/E35*100</f>
        <v>89.47368421052632</v>
      </c>
      <c r="H35" s="529">
        <f>O35+P35+R35+S35+T35</f>
        <v>4</v>
      </c>
      <c r="I35" s="528">
        <f>H35/F35*100</f>
        <v>11.76470588235294</v>
      </c>
      <c r="J35" s="515">
        <v>8</v>
      </c>
      <c r="K35" s="530">
        <f>J35/F35</f>
        <v>0.23529411764705882</v>
      </c>
      <c r="L35" s="351">
        <f>M35+N35</f>
        <v>30</v>
      </c>
      <c r="M35" s="412">
        <v>5</v>
      </c>
      <c r="N35" s="412">
        <v>25</v>
      </c>
      <c r="O35" s="413">
        <v>3</v>
      </c>
      <c r="P35" s="413">
        <v>1</v>
      </c>
      <c r="Q35" s="351">
        <f>R35+S35</f>
        <v>0</v>
      </c>
      <c r="R35" s="515">
        <v>0</v>
      </c>
      <c r="S35" s="515">
        <v>0</v>
      </c>
      <c r="T35" s="515">
        <v>0</v>
      </c>
      <c r="U35" s="351">
        <f>V35+W35</f>
        <v>88.23529411764706</v>
      </c>
      <c r="V35" s="351">
        <f>M35/F35*100</f>
        <v>14.705882352941178</v>
      </c>
      <c r="W35" s="351">
        <f>N35/F35*100</f>
        <v>73.52941176470588</v>
      </c>
      <c r="X35" s="351">
        <f>O35/F35*100</f>
        <v>8.823529411764707</v>
      </c>
      <c r="Y35" s="351">
        <f>P35/F35*100</f>
        <v>2.941176470588235</v>
      </c>
      <c r="Z35" s="351">
        <f>AA35+AB35</f>
        <v>0</v>
      </c>
      <c r="AA35" s="527">
        <f>R35/F35*100</f>
        <v>0</v>
      </c>
      <c r="AB35" s="527">
        <f>S35/F35*100</f>
        <v>0</v>
      </c>
      <c r="AC35" s="531">
        <f>T35/F35*100</f>
        <v>0</v>
      </c>
      <c r="AD35" s="1624"/>
      <c r="AE35" s="257" t="s">
        <v>162</v>
      </c>
      <c r="AF35" s="509">
        <v>2</v>
      </c>
      <c r="AG35" s="355">
        <f>AF35/F35*100</f>
        <v>5.88235294117647</v>
      </c>
      <c r="AH35" s="318">
        <v>8</v>
      </c>
      <c r="AI35" s="322">
        <f>AH35/F35*100</f>
        <v>23.52941176470588</v>
      </c>
      <c r="AJ35" s="415">
        <v>1</v>
      </c>
      <c r="AK35" s="357">
        <f>AJ35/F35*100</f>
        <v>2.941176470588235</v>
      </c>
      <c r="AL35" s="532">
        <v>4</v>
      </c>
      <c r="AM35" s="417">
        <v>21</v>
      </c>
      <c r="AN35" s="417">
        <v>9</v>
      </c>
      <c r="AO35" s="417">
        <v>0</v>
      </c>
      <c r="AP35" s="309">
        <v>34</v>
      </c>
      <c r="AQ35" s="361">
        <f>+AL35/AP35*100</f>
        <v>11.76470588235294</v>
      </c>
      <c r="AR35" s="361">
        <f>+AM35/AP35*100</f>
        <v>61.76470588235294</v>
      </c>
      <c r="AS35" s="361">
        <f>+AN35/AP35*100</f>
        <v>26.47058823529412</v>
      </c>
      <c r="AT35" s="533">
        <f>+AO35/AP35*100</f>
        <v>0</v>
      </c>
      <c r="AU35" s="398">
        <v>32</v>
      </c>
      <c r="AV35" s="510"/>
    </row>
    <row r="36" spans="1:48" ht="25.5" customHeight="1">
      <c r="A36" s="1625" t="s">
        <v>72</v>
      </c>
      <c r="B36" s="534" t="s">
        <v>15</v>
      </c>
      <c r="C36" s="535"/>
      <c r="D36" s="536"/>
      <c r="E36" s="537"/>
      <c r="F36" s="538"/>
      <c r="G36" s="540"/>
      <c r="H36" s="541"/>
      <c r="I36" s="540"/>
      <c r="J36" s="538"/>
      <c r="K36" s="542"/>
      <c r="L36" s="543"/>
      <c r="M36" s="544"/>
      <c r="N36" s="544"/>
      <c r="O36" s="545"/>
      <c r="P36" s="545"/>
      <c r="Q36" s="543"/>
      <c r="R36" s="538"/>
      <c r="S36" s="538"/>
      <c r="T36" s="538"/>
      <c r="U36" s="543"/>
      <c r="V36" s="543"/>
      <c r="W36" s="543"/>
      <c r="X36" s="543"/>
      <c r="Y36" s="543"/>
      <c r="Z36" s="543"/>
      <c r="AA36" s="539"/>
      <c r="AB36" s="539"/>
      <c r="AC36" s="546"/>
      <c r="AD36" s="1625" t="s">
        <v>72</v>
      </c>
      <c r="AE36" s="534" t="s">
        <v>15</v>
      </c>
      <c r="AF36" s="547"/>
      <c r="AG36" s="548"/>
      <c r="AH36" s="538"/>
      <c r="AI36" s="540"/>
      <c r="AJ36" s="549"/>
      <c r="AK36" s="550"/>
      <c r="AL36" s="551"/>
      <c r="AM36" s="552"/>
      <c r="AN36" s="552"/>
      <c r="AO36" s="552"/>
      <c r="AP36" s="553"/>
      <c r="AQ36" s="554"/>
      <c r="AR36" s="554"/>
      <c r="AS36" s="554"/>
      <c r="AT36" s="554"/>
      <c r="AU36" s="555"/>
      <c r="AV36" s="234"/>
    </row>
    <row r="37" spans="1:48" ht="25.5" customHeight="1">
      <c r="A37" s="1622"/>
      <c r="B37" s="331" t="s">
        <v>3</v>
      </c>
      <c r="C37" s="338" t="s">
        <v>163</v>
      </c>
      <c r="D37" s="316" t="s">
        <v>164</v>
      </c>
      <c r="E37" s="317">
        <v>704</v>
      </c>
      <c r="F37" s="318">
        <v>447</v>
      </c>
      <c r="G37" s="322">
        <f>F37/E37*100</f>
        <v>63.49431818181818</v>
      </c>
      <c r="H37" s="321">
        <f>O37+P37+R37+S37+T37</f>
        <v>8</v>
      </c>
      <c r="I37" s="322">
        <f>H37/F37*100</f>
        <v>1.7897091722595078</v>
      </c>
      <c r="J37" s="318">
        <v>18</v>
      </c>
      <c r="K37" s="323">
        <f>J37/F37</f>
        <v>0.040268456375838924</v>
      </c>
      <c r="L37" s="324">
        <f>M37+N37</f>
        <v>439</v>
      </c>
      <c r="M37" s="325">
        <v>184</v>
      </c>
      <c r="N37" s="325">
        <v>255</v>
      </c>
      <c r="O37" s="326">
        <v>7</v>
      </c>
      <c r="P37" s="326">
        <v>0</v>
      </c>
      <c r="Q37" s="324">
        <f>R37+S37</f>
        <v>1</v>
      </c>
      <c r="R37" s="318">
        <v>1</v>
      </c>
      <c r="S37" s="318">
        <v>0</v>
      </c>
      <c r="T37" s="318">
        <v>0</v>
      </c>
      <c r="U37" s="324">
        <f>V37+W37</f>
        <v>98.2102908277405</v>
      </c>
      <c r="V37" s="324">
        <f>M37/F37*100</f>
        <v>41.163310961968676</v>
      </c>
      <c r="W37" s="324">
        <f>N37/F37*100</f>
        <v>57.04697986577181</v>
      </c>
      <c r="X37" s="324">
        <f>O37/F37*100</f>
        <v>1.5659955257270695</v>
      </c>
      <c r="Y37" s="324">
        <f>P37/F37*100</f>
        <v>0</v>
      </c>
      <c r="Z37" s="324">
        <f>AA37+AB37</f>
        <v>0.22371364653243847</v>
      </c>
      <c r="AA37" s="319">
        <f>R37/F37*100</f>
        <v>0.22371364653243847</v>
      </c>
      <c r="AB37" s="319">
        <f>S37/F37*100</f>
        <v>0</v>
      </c>
      <c r="AC37" s="353">
        <f>T37/F37*100</f>
        <v>0</v>
      </c>
      <c r="AD37" s="1622"/>
      <c r="AE37" s="331" t="s">
        <v>3</v>
      </c>
      <c r="AF37" s="332">
        <v>24</v>
      </c>
      <c r="AG37" s="333">
        <f>AF37/F37*100</f>
        <v>5.369127516778524</v>
      </c>
      <c r="AH37" s="318">
        <v>27</v>
      </c>
      <c r="AI37" s="322">
        <f>AH37/F37*100</f>
        <v>6.0402684563758395</v>
      </c>
      <c r="AJ37" s="334">
        <v>32</v>
      </c>
      <c r="AK37" s="335">
        <f>AJ37/F37*100</f>
        <v>7.158836689038031</v>
      </c>
      <c r="AL37" s="336"/>
      <c r="AM37" s="337"/>
      <c r="AN37" s="337"/>
      <c r="AO37" s="337"/>
      <c r="AP37" s="310"/>
      <c r="AQ37" s="311"/>
      <c r="AR37" s="311"/>
      <c r="AS37" s="311"/>
      <c r="AT37" s="311"/>
      <c r="AU37" s="312">
        <v>402</v>
      </c>
      <c r="AV37" s="234"/>
    </row>
    <row r="38" spans="1:48" ht="25.5" customHeight="1">
      <c r="A38" s="1622"/>
      <c r="B38" s="331" t="s">
        <v>21</v>
      </c>
      <c r="C38" s="338" t="s">
        <v>160</v>
      </c>
      <c r="D38" s="316" t="s">
        <v>158</v>
      </c>
      <c r="E38" s="317">
        <v>536</v>
      </c>
      <c r="F38" s="318">
        <v>479</v>
      </c>
      <c r="G38" s="322">
        <f>F38/E38*100</f>
        <v>89.36567164179104</v>
      </c>
      <c r="H38" s="321">
        <f>O38+P38+R38+S38+T38</f>
        <v>10</v>
      </c>
      <c r="I38" s="322">
        <f>H38/F38*100</f>
        <v>2.0876826722338206</v>
      </c>
      <c r="J38" s="318">
        <v>21</v>
      </c>
      <c r="K38" s="323">
        <f>J38/F38</f>
        <v>0.04384133611691023</v>
      </c>
      <c r="L38" s="324">
        <f>M38+N38</f>
        <v>469</v>
      </c>
      <c r="M38" s="325">
        <v>42</v>
      </c>
      <c r="N38" s="325">
        <v>427</v>
      </c>
      <c r="O38" s="326">
        <v>10</v>
      </c>
      <c r="P38" s="326">
        <v>0</v>
      </c>
      <c r="Q38" s="324">
        <f>R38+S38</f>
        <v>0</v>
      </c>
      <c r="R38" s="318">
        <v>0</v>
      </c>
      <c r="S38" s="318">
        <v>0</v>
      </c>
      <c r="T38" s="318">
        <v>0</v>
      </c>
      <c r="U38" s="324">
        <f>V38+W38</f>
        <v>97.91231732776617</v>
      </c>
      <c r="V38" s="324">
        <f>M38/F38*100</f>
        <v>8.768267223382047</v>
      </c>
      <c r="W38" s="324">
        <f>N38/F38*100</f>
        <v>89.14405010438414</v>
      </c>
      <c r="X38" s="324">
        <f>O38/F38*100</f>
        <v>2.0876826722338206</v>
      </c>
      <c r="Y38" s="324">
        <f>P38/F38*100</f>
        <v>0</v>
      </c>
      <c r="Z38" s="324">
        <f>AA38+AB38</f>
        <v>0</v>
      </c>
      <c r="AA38" s="319">
        <f>R38/F38*100</f>
        <v>0</v>
      </c>
      <c r="AB38" s="319">
        <f>S38/F38*100</f>
        <v>0</v>
      </c>
      <c r="AC38" s="353">
        <f>T38/F38*100</f>
        <v>0</v>
      </c>
      <c r="AD38" s="1622"/>
      <c r="AE38" s="331" t="s">
        <v>21</v>
      </c>
      <c r="AF38" s="332">
        <v>47</v>
      </c>
      <c r="AG38" s="333">
        <f>AF38/F38*100</f>
        <v>9.812108559498958</v>
      </c>
      <c r="AH38" s="318">
        <v>52</v>
      </c>
      <c r="AI38" s="322">
        <f>AH38/F38*100</f>
        <v>10.855949895615867</v>
      </c>
      <c r="AJ38" s="334">
        <v>2</v>
      </c>
      <c r="AK38" s="335">
        <f>AJ38/F38*100</f>
        <v>0.41753653444676403</v>
      </c>
      <c r="AL38" s="336">
        <v>32</v>
      </c>
      <c r="AM38" s="337">
        <v>319</v>
      </c>
      <c r="AN38" s="337">
        <v>128</v>
      </c>
      <c r="AO38" s="337"/>
      <c r="AP38" s="310">
        <v>479</v>
      </c>
      <c r="AQ38" s="311">
        <f>+AL38/AP38*100</f>
        <v>6.6805845511482245</v>
      </c>
      <c r="AR38" s="311">
        <f>+AM38/AP38*100</f>
        <v>66.59707724425887</v>
      </c>
      <c r="AS38" s="311">
        <f>+AN38/AP38*100</f>
        <v>26.722338204592898</v>
      </c>
      <c r="AT38" s="311">
        <f>+AO38/AP38*100</f>
        <v>0</v>
      </c>
      <c r="AU38" s="312">
        <v>475</v>
      </c>
      <c r="AV38" s="234"/>
    </row>
    <row r="39" spans="1:48" ht="25.5" customHeight="1">
      <c r="A39" s="1622"/>
      <c r="B39" s="331" t="s">
        <v>28</v>
      </c>
      <c r="C39" s="338"/>
      <c r="D39" s="316"/>
      <c r="E39" s="317"/>
      <c r="F39" s="318"/>
      <c r="G39" s="322"/>
      <c r="H39" s="349"/>
      <c r="I39" s="322"/>
      <c r="J39" s="318"/>
      <c r="K39" s="323"/>
      <c r="L39" s="351"/>
      <c r="M39" s="412"/>
      <c r="N39" s="412"/>
      <c r="O39" s="413"/>
      <c r="P39" s="413"/>
      <c r="Q39" s="351"/>
      <c r="R39" s="318"/>
      <c r="S39" s="318"/>
      <c r="T39" s="318"/>
      <c r="U39" s="351"/>
      <c r="V39" s="351"/>
      <c r="W39" s="351"/>
      <c r="X39" s="351"/>
      <c r="Y39" s="351"/>
      <c r="Z39" s="351"/>
      <c r="AA39" s="319"/>
      <c r="AB39" s="319"/>
      <c r="AC39" s="353"/>
      <c r="AD39" s="1622"/>
      <c r="AE39" s="331" t="s">
        <v>28</v>
      </c>
      <c r="AF39" s="509"/>
      <c r="AG39" s="355"/>
      <c r="AH39" s="318"/>
      <c r="AI39" s="322"/>
      <c r="AJ39" s="415"/>
      <c r="AK39" s="357"/>
      <c r="AL39" s="416"/>
      <c r="AM39" s="417"/>
      <c r="AN39" s="417"/>
      <c r="AO39" s="417"/>
      <c r="AP39" s="418"/>
      <c r="AQ39" s="361"/>
      <c r="AR39" s="361"/>
      <c r="AS39" s="361"/>
      <c r="AT39" s="361"/>
      <c r="AU39" s="398"/>
      <c r="AV39" s="234"/>
    </row>
    <row r="40" spans="1:48" ht="25.5" customHeight="1">
      <c r="A40" s="1622"/>
      <c r="B40" s="373" t="s">
        <v>1</v>
      </c>
      <c r="C40" s="440"/>
      <c r="D40" s="365"/>
      <c r="E40" s="366"/>
      <c r="F40" s="367"/>
      <c r="G40" s="369"/>
      <c r="H40" s="370"/>
      <c r="I40" s="369"/>
      <c r="J40" s="367"/>
      <c r="K40" s="371"/>
      <c r="L40" s="324"/>
      <c r="M40" s="325"/>
      <c r="N40" s="325"/>
      <c r="O40" s="326"/>
      <c r="P40" s="326"/>
      <c r="Q40" s="324"/>
      <c r="R40" s="367"/>
      <c r="S40" s="367"/>
      <c r="T40" s="367"/>
      <c r="U40" s="324"/>
      <c r="V40" s="324"/>
      <c r="W40" s="324"/>
      <c r="X40" s="324"/>
      <c r="Y40" s="324"/>
      <c r="Z40" s="324"/>
      <c r="AA40" s="368"/>
      <c r="AB40" s="368"/>
      <c r="AC40" s="372"/>
      <c r="AD40" s="1622"/>
      <c r="AE40" s="373" t="s">
        <v>1</v>
      </c>
      <c r="AF40" s="374"/>
      <c r="AG40" s="444"/>
      <c r="AH40" s="367"/>
      <c r="AI40" s="369"/>
      <c r="AJ40" s="334"/>
      <c r="AK40" s="335"/>
      <c r="AL40" s="375"/>
      <c r="AM40" s="376"/>
      <c r="AN40" s="376"/>
      <c r="AO40" s="376"/>
      <c r="AP40" s="377"/>
      <c r="AQ40" s="378"/>
      <c r="AR40" s="378"/>
      <c r="AS40" s="378"/>
      <c r="AT40" s="378"/>
      <c r="AU40" s="379"/>
      <c r="AV40" s="234"/>
    </row>
    <row r="41" spans="1:48" ht="25.5" customHeight="1">
      <c r="A41" s="1622"/>
      <c r="B41" s="373" t="s">
        <v>4</v>
      </c>
      <c r="C41" s="440"/>
      <c r="D41" s="365"/>
      <c r="E41" s="366"/>
      <c r="F41" s="367"/>
      <c r="G41" s="369"/>
      <c r="H41" s="370"/>
      <c r="I41" s="369"/>
      <c r="J41" s="367"/>
      <c r="K41" s="371"/>
      <c r="L41" s="324"/>
      <c r="M41" s="325"/>
      <c r="N41" s="325"/>
      <c r="O41" s="326"/>
      <c r="P41" s="326"/>
      <c r="Q41" s="324"/>
      <c r="R41" s="367"/>
      <c r="S41" s="367"/>
      <c r="T41" s="367"/>
      <c r="U41" s="324"/>
      <c r="V41" s="324"/>
      <c r="W41" s="324"/>
      <c r="X41" s="324"/>
      <c r="Y41" s="324"/>
      <c r="Z41" s="324"/>
      <c r="AA41" s="368"/>
      <c r="AB41" s="368"/>
      <c r="AC41" s="372"/>
      <c r="AD41" s="1622"/>
      <c r="AE41" s="373" t="s">
        <v>4</v>
      </c>
      <c r="AF41" s="556"/>
      <c r="AG41" s="444"/>
      <c r="AH41" s="367"/>
      <c r="AI41" s="369"/>
      <c r="AJ41" s="334"/>
      <c r="AK41" s="335"/>
      <c r="AL41" s="375"/>
      <c r="AM41" s="376"/>
      <c r="AN41" s="376"/>
      <c r="AO41" s="376"/>
      <c r="AP41" s="377"/>
      <c r="AQ41" s="378"/>
      <c r="AR41" s="378"/>
      <c r="AS41" s="378"/>
      <c r="AT41" s="378"/>
      <c r="AU41" s="379"/>
      <c r="AV41" s="234"/>
    </row>
    <row r="42" spans="1:48" ht="25.5" customHeight="1">
      <c r="A42" s="1622"/>
      <c r="B42" s="257" t="s">
        <v>165</v>
      </c>
      <c r="C42" s="400" t="s">
        <v>166</v>
      </c>
      <c r="D42" s="253" t="s">
        <v>167</v>
      </c>
      <c r="E42" s="401">
        <v>826</v>
      </c>
      <c r="F42" s="341">
        <v>706</v>
      </c>
      <c r="G42" s="348">
        <f>F42/E42*100</f>
        <v>85.4721549636804</v>
      </c>
      <c r="H42" s="402">
        <f>O42+P42+R42+S42+T42</f>
        <v>44</v>
      </c>
      <c r="I42" s="348">
        <f>H42/F42*100</f>
        <v>6.232294617563739</v>
      </c>
      <c r="J42" s="341">
        <v>179</v>
      </c>
      <c r="K42" s="557">
        <f>J42/F42</f>
        <v>0.2535410764872521</v>
      </c>
      <c r="L42" s="558">
        <f>M42+N42</f>
        <v>662</v>
      </c>
      <c r="M42" s="445">
        <v>153</v>
      </c>
      <c r="N42" s="559">
        <v>509</v>
      </c>
      <c r="O42" s="560">
        <v>28</v>
      </c>
      <c r="P42" s="561">
        <v>13</v>
      </c>
      <c r="Q42" s="558">
        <f>R42+S42</f>
        <v>3</v>
      </c>
      <c r="R42" s="562">
        <v>1</v>
      </c>
      <c r="S42" s="562">
        <v>2</v>
      </c>
      <c r="T42" s="563">
        <v>0</v>
      </c>
      <c r="U42" s="564">
        <f>V42+W42</f>
        <v>93.76770538243626</v>
      </c>
      <c r="V42" s="565">
        <f>M42/F42*100</f>
        <v>21.671388101983002</v>
      </c>
      <c r="W42" s="558">
        <f>N42/F42*100</f>
        <v>72.09631728045326</v>
      </c>
      <c r="X42" s="558">
        <f>O42/F42*100</f>
        <v>3.9660056657223794</v>
      </c>
      <c r="Y42" s="558">
        <f>P42/F42*100</f>
        <v>1.8413597733711047</v>
      </c>
      <c r="Z42" s="564">
        <f>AA42+AB42</f>
        <v>0.42492917847025496</v>
      </c>
      <c r="AA42" s="566">
        <f>R42/F42*100</f>
        <v>0.141643059490085</v>
      </c>
      <c r="AB42" s="567">
        <f>S42/F42*100</f>
        <v>0.28328611898017</v>
      </c>
      <c r="AC42" s="568">
        <f>T42/F42*100</f>
        <v>0</v>
      </c>
      <c r="AD42" s="1622"/>
      <c r="AE42" s="373" t="s">
        <v>165</v>
      </c>
      <c r="AF42" s="374">
        <v>54</v>
      </c>
      <c r="AG42" s="444">
        <f>AF42/F42*100</f>
        <v>7.64872521246459</v>
      </c>
      <c r="AH42" s="442">
        <v>64</v>
      </c>
      <c r="AI42" s="569">
        <f>AH42/F42*100</f>
        <v>9.06515580736544</v>
      </c>
      <c r="AJ42" s="334">
        <v>28</v>
      </c>
      <c r="AK42" s="335">
        <f>AJ42/F42*100</f>
        <v>3.9660056657223794</v>
      </c>
      <c r="AL42" s="375"/>
      <c r="AM42" s="376"/>
      <c r="AN42" s="376"/>
      <c r="AO42" s="376"/>
      <c r="AP42" s="377"/>
      <c r="AQ42" s="378"/>
      <c r="AR42" s="378"/>
      <c r="AS42" s="378"/>
      <c r="AT42" s="378"/>
      <c r="AU42" s="379">
        <v>673</v>
      </c>
      <c r="AV42" s="234"/>
    </row>
    <row r="43" spans="1:48" ht="25.5" customHeight="1">
      <c r="A43" s="1622"/>
      <c r="B43" s="331" t="s">
        <v>29</v>
      </c>
      <c r="C43" s="338"/>
      <c r="D43" s="316"/>
      <c r="E43" s="317"/>
      <c r="F43" s="318"/>
      <c r="G43" s="322"/>
      <c r="H43" s="321"/>
      <c r="I43" s="322"/>
      <c r="J43" s="318"/>
      <c r="K43" s="570"/>
      <c r="L43" s="571"/>
      <c r="M43" s="572"/>
      <c r="N43" s="573"/>
      <c r="O43" s="574"/>
      <c r="P43" s="574"/>
      <c r="Q43" s="571"/>
      <c r="R43" s="575"/>
      <c r="S43" s="575"/>
      <c r="T43" s="575"/>
      <c r="U43" s="571"/>
      <c r="V43" s="571"/>
      <c r="W43" s="571"/>
      <c r="X43" s="571"/>
      <c r="Y43" s="571"/>
      <c r="Z43" s="571"/>
      <c r="AA43" s="576"/>
      <c r="AB43" s="576"/>
      <c r="AC43" s="577"/>
      <c r="AD43" s="1622"/>
      <c r="AE43" s="373" t="s">
        <v>29</v>
      </c>
      <c r="AF43" s="374"/>
      <c r="AG43" s="444"/>
      <c r="AH43" s="367"/>
      <c r="AI43" s="369"/>
      <c r="AJ43" s="334"/>
      <c r="AK43" s="335"/>
      <c r="AL43" s="375"/>
      <c r="AM43" s="376"/>
      <c r="AN43" s="376"/>
      <c r="AO43" s="376"/>
      <c r="AP43" s="377"/>
      <c r="AQ43" s="378"/>
      <c r="AR43" s="378"/>
      <c r="AS43" s="378"/>
      <c r="AT43" s="378"/>
      <c r="AU43" s="379"/>
      <c r="AV43" s="234"/>
    </row>
    <row r="44" spans="1:48" ht="25.5" customHeight="1">
      <c r="A44" s="1622"/>
      <c r="B44" s="331" t="s">
        <v>30</v>
      </c>
      <c r="C44" s="338"/>
      <c r="D44" s="316"/>
      <c r="E44" s="317"/>
      <c r="F44" s="318"/>
      <c r="G44" s="322"/>
      <c r="H44" s="321"/>
      <c r="I44" s="322"/>
      <c r="J44" s="318"/>
      <c r="K44" s="570"/>
      <c r="L44" s="571"/>
      <c r="M44" s="573"/>
      <c r="N44" s="573"/>
      <c r="O44" s="574"/>
      <c r="P44" s="574"/>
      <c r="Q44" s="571"/>
      <c r="R44" s="575"/>
      <c r="S44" s="575"/>
      <c r="T44" s="575"/>
      <c r="U44" s="571"/>
      <c r="V44" s="571"/>
      <c r="W44" s="571"/>
      <c r="X44" s="571"/>
      <c r="Y44" s="571"/>
      <c r="Z44" s="571"/>
      <c r="AA44" s="576"/>
      <c r="AB44" s="576"/>
      <c r="AC44" s="577"/>
      <c r="AD44" s="1622"/>
      <c r="AE44" s="373" t="s">
        <v>30</v>
      </c>
      <c r="AF44" s="374"/>
      <c r="AG44" s="444"/>
      <c r="AH44" s="367"/>
      <c r="AI44" s="369"/>
      <c r="AJ44" s="334"/>
      <c r="AK44" s="335"/>
      <c r="AL44" s="375"/>
      <c r="AM44" s="376"/>
      <c r="AN44" s="376"/>
      <c r="AO44" s="376"/>
      <c r="AP44" s="377"/>
      <c r="AQ44" s="378"/>
      <c r="AR44" s="378"/>
      <c r="AS44" s="378"/>
      <c r="AT44" s="378"/>
      <c r="AU44" s="379"/>
      <c r="AV44" s="234"/>
    </row>
    <row r="45" spans="1:48" ht="25.5" customHeight="1">
      <c r="A45" s="1622"/>
      <c r="B45" s="331" t="s">
        <v>23</v>
      </c>
      <c r="C45" s="338"/>
      <c r="D45" s="316"/>
      <c r="E45" s="317"/>
      <c r="F45" s="318"/>
      <c r="G45" s="322"/>
      <c r="H45" s="321"/>
      <c r="I45" s="322"/>
      <c r="J45" s="318"/>
      <c r="K45" s="570"/>
      <c r="L45" s="571"/>
      <c r="M45" s="573"/>
      <c r="N45" s="573"/>
      <c r="O45" s="574"/>
      <c r="P45" s="574"/>
      <c r="Q45" s="571"/>
      <c r="R45" s="575"/>
      <c r="S45" s="575"/>
      <c r="T45" s="575"/>
      <c r="U45" s="571"/>
      <c r="V45" s="571"/>
      <c r="W45" s="571"/>
      <c r="X45" s="571"/>
      <c r="Y45" s="571"/>
      <c r="Z45" s="571"/>
      <c r="AA45" s="576"/>
      <c r="AB45" s="576"/>
      <c r="AC45" s="577"/>
      <c r="AD45" s="1622"/>
      <c r="AE45" s="373" t="s">
        <v>23</v>
      </c>
      <c r="AF45" s="374"/>
      <c r="AG45" s="444"/>
      <c r="AH45" s="367"/>
      <c r="AI45" s="369"/>
      <c r="AJ45" s="334"/>
      <c r="AK45" s="335"/>
      <c r="AL45" s="375"/>
      <c r="AM45" s="376"/>
      <c r="AN45" s="376"/>
      <c r="AO45" s="376"/>
      <c r="AP45" s="377"/>
      <c r="AQ45" s="378"/>
      <c r="AR45" s="378"/>
      <c r="AS45" s="378"/>
      <c r="AT45" s="378"/>
      <c r="AU45" s="379"/>
      <c r="AV45" s="234"/>
    </row>
    <row r="46" spans="1:48" ht="25.5" customHeight="1">
      <c r="A46" s="1622"/>
      <c r="B46" s="331" t="s">
        <v>168</v>
      </c>
      <c r="C46" s="338"/>
      <c r="D46" s="316"/>
      <c r="E46" s="317"/>
      <c r="F46" s="318"/>
      <c r="G46" s="322"/>
      <c r="H46" s="321"/>
      <c r="I46" s="322"/>
      <c r="J46" s="318"/>
      <c r="K46" s="570"/>
      <c r="L46" s="571"/>
      <c r="M46" s="573"/>
      <c r="N46" s="573"/>
      <c r="O46" s="574"/>
      <c r="P46" s="574"/>
      <c r="Q46" s="571"/>
      <c r="R46" s="575"/>
      <c r="S46" s="575"/>
      <c r="T46" s="575"/>
      <c r="U46" s="571"/>
      <c r="V46" s="571"/>
      <c r="W46" s="571"/>
      <c r="X46" s="571"/>
      <c r="Y46" s="571"/>
      <c r="Z46" s="571"/>
      <c r="AA46" s="576"/>
      <c r="AB46" s="576"/>
      <c r="AC46" s="577"/>
      <c r="AD46" s="1622"/>
      <c r="AE46" s="373" t="s">
        <v>168</v>
      </c>
      <c r="AF46" s="374"/>
      <c r="AG46" s="444"/>
      <c r="AH46" s="367"/>
      <c r="AI46" s="369"/>
      <c r="AJ46" s="334"/>
      <c r="AK46" s="335"/>
      <c r="AL46" s="375"/>
      <c r="AM46" s="376"/>
      <c r="AN46" s="376"/>
      <c r="AO46" s="578"/>
      <c r="AP46" s="579"/>
      <c r="AQ46" s="580"/>
      <c r="AR46" s="580"/>
      <c r="AS46" s="580"/>
      <c r="AT46" s="581"/>
      <c r="AU46" s="379"/>
      <c r="AV46" s="234"/>
    </row>
    <row r="47" spans="1:47" ht="25.5" customHeight="1" thickBot="1">
      <c r="A47" s="1624"/>
      <c r="B47" s="331" t="s">
        <v>31</v>
      </c>
      <c r="C47" s="338" t="s">
        <v>160</v>
      </c>
      <c r="D47" s="316" t="s">
        <v>164</v>
      </c>
      <c r="E47" s="317">
        <v>90</v>
      </c>
      <c r="F47" s="582">
        <v>81</v>
      </c>
      <c r="G47" s="322">
        <f>F47/E47*100</f>
        <v>90</v>
      </c>
      <c r="H47" s="349">
        <f>O47+P47+R47+S47+T47</f>
        <v>9</v>
      </c>
      <c r="I47" s="322">
        <f>H47/F47*100</f>
        <v>11.11111111111111</v>
      </c>
      <c r="J47" s="318">
        <v>36</v>
      </c>
      <c r="K47" s="403">
        <f>J47/F47</f>
        <v>0.4444444444444444</v>
      </c>
      <c r="L47" s="583">
        <f>M47+N47</f>
        <v>72</v>
      </c>
      <c r="M47" s="584">
        <v>71</v>
      </c>
      <c r="N47" s="584">
        <v>1</v>
      </c>
      <c r="O47" s="585">
        <v>8</v>
      </c>
      <c r="P47" s="585">
        <v>1</v>
      </c>
      <c r="Q47" s="583">
        <f>R47+S47</f>
        <v>0</v>
      </c>
      <c r="R47" s="341">
        <v>0</v>
      </c>
      <c r="S47" s="341">
        <v>0</v>
      </c>
      <c r="T47" s="341">
        <v>0</v>
      </c>
      <c r="U47" s="583">
        <f>V47+W47</f>
        <v>88.88888888888889</v>
      </c>
      <c r="V47" s="583">
        <f>M47/F47*100</f>
        <v>87.65432098765432</v>
      </c>
      <c r="W47" s="583">
        <f>N47/F47*100</f>
        <v>1.2345679012345678</v>
      </c>
      <c r="X47" s="586">
        <f>O47/F47*100</f>
        <v>9.876543209876543</v>
      </c>
      <c r="Y47" s="586">
        <f>P47/F47*100</f>
        <v>1.2345679012345678</v>
      </c>
      <c r="Z47" s="583">
        <f>AA47+AB47</f>
        <v>0</v>
      </c>
      <c r="AA47" s="342">
        <f>R47/F47*100</f>
        <v>0</v>
      </c>
      <c r="AB47" s="342">
        <f>S47/F47*100</f>
        <v>0</v>
      </c>
      <c r="AC47" s="353">
        <f>T47/F47*100</f>
        <v>0</v>
      </c>
      <c r="AD47" s="1624"/>
      <c r="AE47" s="587" t="s">
        <v>31</v>
      </c>
      <c r="AF47" s="393">
        <v>0</v>
      </c>
      <c r="AG47" s="437">
        <f>AF47/F47*100</f>
        <v>0</v>
      </c>
      <c r="AH47" s="341">
        <v>3</v>
      </c>
      <c r="AI47" s="348">
        <f>AH47/F47*100</f>
        <v>3.7037037037037033</v>
      </c>
      <c r="AJ47" s="438">
        <v>0</v>
      </c>
      <c r="AK47" s="439">
        <f>AJ47/F47*100</f>
        <v>0</v>
      </c>
      <c r="AL47" s="588"/>
      <c r="AM47" s="589"/>
      <c r="AN47" s="589"/>
      <c r="AO47" s="589"/>
      <c r="AP47" s="590"/>
      <c r="AQ47" s="361"/>
      <c r="AR47" s="361"/>
      <c r="AS47" s="361"/>
      <c r="AT47" s="533"/>
      <c r="AU47" s="591"/>
    </row>
    <row r="48" spans="1:47" ht="25.5" customHeight="1" thickBot="1">
      <c r="A48" s="592" t="s">
        <v>101</v>
      </c>
      <c r="B48" s="593" t="s">
        <v>101</v>
      </c>
      <c r="C48" s="594"/>
      <c r="D48" s="595"/>
      <c r="E48" s="596"/>
      <c r="F48" s="597"/>
      <c r="G48" s="599"/>
      <c r="H48" s="600"/>
      <c r="I48" s="599"/>
      <c r="J48" s="601"/>
      <c r="K48" s="602"/>
      <c r="L48" s="603"/>
      <c r="M48" s="604"/>
      <c r="N48" s="604"/>
      <c r="O48" s="605"/>
      <c r="P48" s="605"/>
      <c r="Q48" s="603"/>
      <c r="R48" s="601"/>
      <c r="S48" s="601"/>
      <c r="T48" s="601"/>
      <c r="U48" s="603"/>
      <c r="V48" s="603"/>
      <c r="W48" s="603"/>
      <c r="X48" s="603"/>
      <c r="Y48" s="603"/>
      <c r="Z48" s="603"/>
      <c r="AA48" s="598"/>
      <c r="AB48" s="598"/>
      <c r="AC48" s="606"/>
      <c r="AD48" s="592" t="s">
        <v>101</v>
      </c>
      <c r="AE48" s="593" t="s">
        <v>101</v>
      </c>
      <c r="AF48" s="607"/>
      <c r="AG48" s="608"/>
      <c r="AH48" s="601"/>
      <c r="AI48" s="599"/>
      <c r="AJ48" s="609"/>
      <c r="AK48" s="610"/>
      <c r="AL48" s="596"/>
      <c r="AM48" s="601"/>
      <c r="AN48" s="601"/>
      <c r="AO48" s="597"/>
      <c r="AP48" s="611"/>
      <c r="AQ48" s="612"/>
      <c r="AR48" s="612"/>
      <c r="AS48" s="612"/>
      <c r="AT48" s="613"/>
      <c r="AU48" s="614"/>
    </row>
    <row r="49" spans="1:47" ht="25.5" customHeight="1" thickBot="1">
      <c r="A49" s="288" t="s">
        <v>100</v>
      </c>
      <c r="B49" s="257" t="s">
        <v>100</v>
      </c>
      <c r="C49" s="615"/>
      <c r="D49" s="616"/>
      <c r="E49" s="617"/>
      <c r="F49" s="618"/>
      <c r="G49" s="619"/>
      <c r="H49" s="620"/>
      <c r="I49" s="619"/>
      <c r="J49" s="621"/>
      <c r="K49" s="622"/>
      <c r="L49" s="623"/>
      <c r="M49" s="624"/>
      <c r="N49" s="624"/>
      <c r="O49" s="625"/>
      <c r="P49" s="625"/>
      <c r="Q49" s="623"/>
      <c r="R49" s="621"/>
      <c r="S49" s="621"/>
      <c r="T49" s="618"/>
      <c r="U49" s="583"/>
      <c r="V49" s="583"/>
      <c r="W49" s="583"/>
      <c r="X49" s="583"/>
      <c r="Y49" s="583"/>
      <c r="Z49" s="583"/>
      <c r="AA49" s="342"/>
      <c r="AB49" s="342"/>
      <c r="AC49" s="343"/>
      <c r="AD49" s="626" t="s">
        <v>100</v>
      </c>
      <c r="AE49" s="257" t="s">
        <v>100</v>
      </c>
      <c r="AF49" s="393"/>
      <c r="AG49" s="627"/>
      <c r="AH49" s="618"/>
      <c r="AI49" s="348"/>
      <c r="AJ49" s="628"/>
      <c r="AK49" s="629"/>
      <c r="AL49" s="401"/>
      <c r="AM49" s="341"/>
      <c r="AN49" s="618"/>
      <c r="AO49" s="618"/>
      <c r="AP49" s="630"/>
      <c r="AQ49" s="361"/>
      <c r="AR49" s="361"/>
      <c r="AS49" s="361"/>
      <c r="AT49" s="631"/>
      <c r="AU49" s="591"/>
    </row>
    <row r="50" spans="1:47" ht="25.5" customHeight="1" thickBot="1" thickTop="1">
      <c r="A50" s="1618" t="s">
        <v>79</v>
      </c>
      <c r="B50" s="1619"/>
      <c r="C50" s="632"/>
      <c r="D50" s="633"/>
      <c r="E50" s="383">
        <f>SUM(E7:E49)</f>
        <v>8698</v>
      </c>
      <c r="F50" s="634">
        <f>SUM(F7:F49)</f>
        <v>7137</v>
      </c>
      <c r="G50" s="386">
        <f>F50/E50*100</f>
        <v>82.0533455966889</v>
      </c>
      <c r="H50" s="387">
        <f>SUM(H7:H47)</f>
        <v>279</v>
      </c>
      <c r="I50" s="386">
        <f>H50/F50*100</f>
        <v>3.909205548549811</v>
      </c>
      <c r="J50" s="634">
        <f>SUM(J7:J49)</f>
        <v>858</v>
      </c>
      <c r="K50" s="635">
        <f>J50/F50</f>
        <v>0.12021857923497267</v>
      </c>
      <c r="L50" s="636">
        <f>M50+N50</f>
        <v>6858</v>
      </c>
      <c r="M50" s="637">
        <f>SUM(M7:M49)</f>
        <v>3047</v>
      </c>
      <c r="N50" s="384">
        <f>SUM(N7:N49)</f>
        <v>3811</v>
      </c>
      <c r="O50" s="384">
        <f>SUM(O7:O49)</f>
        <v>208</v>
      </c>
      <c r="P50" s="384">
        <f>SUM(P7:P49)</f>
        <v>53</v>
      </c>
      <c r="Q50" s="636">
        <f>R50+S50</f>
        <v>16</v>
      </c>
      <c r="R50" s="384">
        <f>SUM(R7:R49)</f>
        <v>9</v>
      </c>
      <c r="S50" s="384">
        <f>SUM(S7:S49)</f>
        <v>7</v>
      </c>
      <c r="T50" s="384">
        <f>SUM(T7:T49)</f>
        <v>2</v>
      </c>
      <c r="U50" s="638">
        <f>V50+W50</f>
        <v>96.0907944514502</v>
      </c>
      <c r="V50" s="638">
        <f>M50/F50*100</f>
        <v>42.69300826677876</v>
      </c>
      <c r="W50" s="639">
        <f>N50/F50*100</f>
        <v>53.397786184671425</v>
      </c>
      <c r="X50" s="639">
        <f>O50/F50*100</f>
        <v>2.914389799635701</v>
      </c>
      <c r="Y50" s="639">
        <f>P50/F50*100</f>
        <v>0.7426089393302509</v>
      </c>
      <c r="Z50" s="638">
        <f>AA50+AB50</f>
        <v>0.2241838307412078</v>
      </c>
      <c r="AA50" s="639">
        <f>R50/F50*100</f>
        <v>0.12610340479192939</v>
      </c>
      <c r="AB50" s="639">
        <f>S50/F50*100</f>
        <v>0.0980804259492784</v>
      </c>
      <c r="AC50" s="640">
        <f>T50/F50*100</f>
        <v>0.028022978842650974</v>
      </c>
      <c r="AD50" s="1618" t="s">
        <v>79</v>
      </c>
      <c r="AE50" s="1620"/>
      <c r="AF50" s="641">
        <f>SUM(AF7:AF49)</f>
        <v>783</v>
      </c>
      <c r="AG50" s="642">
        <f>AF50/F50*100</f>
        <v>10.970996216897856</v>
      </c>
      <c r="AH50" s="384">
        <f>SUM(AH7:AH49)</f>
        <v>724</v>
      </c>
      <c r="AI50" s="643">
        <f>AH50/F50*100</f>
        <v>10.144318341039654</v>
      </c>
      <c r="AJ50" s="644">
        <f>SUM(AJ7:AJ49)</f>
        <v>214</v>
      </c>
      <c r="AK50" s="645">
        <f>AJ50/F50*100</f>
        <v>2.9984587361636543</v>
      </c>
      <c r="AL50" s="646">
        <f>SUM(AL7:AL49)</f>
        <v>358</v>
      </c>
      <c r="AM50" s="647">
        <f>SUM(AM7:AM49)</f>
        <v>3065</v>
      </c>
      <c r="AN50" s="384">
        <f>SUM(AN7:AN49)</f>
        <v>1721</v>
      </c>
      <c r="AO50" s="634">
        <f>SUM(AO7:AO49)</f>
        <v>107</v>
      </c>
      <c r="AP50" s="634">
        <f>SUM(AP7:AP49)</f>
        <v>5251</v>
      </c>
      <c r="AQ50" s="648">
        <f>+AL50/AP50*100</f>
        <v>6.81774900019044</v>
      </c>
      <c r="AR50" s="648">
        <f>+AM50/AP50*100</f>
        <v>58.3698343172729</v>
      </c>
      <c r="AS50" s="648">
        <f>+AN50/AP50*100</f>
        <v>32.77470957912779</v>
      </c>
      <c r="AT50" s="649">
        <f>+AO50/AP50*100</f>
        <v>2.0377071034088745</v>
      </c>
      <c r="AU50" s="650">
        <f>SUM(AU7:AU49)</f>
        <v>5113</v>
      </c>
    </row>
    <row r="51" spans="1:37" ht="14.25">
      <c r="A51" s="236"/>
      <c r="B51" s="651"/>
      <c r="C51" s="236"/>
      <c r="D51" s="236"/>
      <c r="E51" s="49"/>
      <c r="F51" s="49"/>
      <c r="G51" s="50"/>
      <c r="H51" s="49"/>
      <c r="I51" s="50"/>
      <c r="J51" s="49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651"/>
      <c r="AF51" s="236"/>
      <c r="AG51" s="236"/>
      <c r="AH51" s="236"/>
      <c r="AI51" s="236"/>
      <c r="AJ51" s="236"/>
      <c r="AK51" s="236"/>
    </row>
    <row r="52" spans="1:21" ht="14.25">
      <c r="A52" s="230"/>
      <c r="J52" s="236"/>
      <c r="L52" s="230"/>
      <c r="M52" s="652" t="s">
        <v>169</v>
      </c>
      <c r="N52" s="232"/>
      <c r="O52" s="232"/>
      <c r="P52" s="232"/>
      <c r="Q52" s="230"/>
      <c r="R52" s="236"/>
      <c r="S52" s="236"/>
      <c r="T52" s="236"/>
      <c r="U52" s="230"/>
    </row>
    <row r="53" spans="1:16" ht="14.25">
      <c r="A53" s="230"/>
      <c r="M53" s="652" t="s">
        <v>170</v>
      </c>
      <c r="N53" s="232"/>
      <c r="O53" s="232"/>
      <c r="P53" s="232"/>
    </row>
    <row r="54" spans="1:16" ht="14.25">
      <c r="A54" s="230"/>
      <c r="M54" s="652" t="s">
        <v>171</v>
      </c>
      <c r="N54" s="232"/>
      <c r="O54" s="232"/>
      <c r="P54" s="232"/>
    </row>
    <row r="55" spans="1:16" ht="14.25">
      <c r="A55" s="230"/>
      <c r="M55" s="652" t="s">
        <v>172</v>
      </c>
      <c r="N55" s="232"/>
      <c r="O55" s="232"/>
      <c r="P55" s="232"/>
    </row>
    <row r="56" spans="13:16" ht="14.25">
      <c r="M56" s="653" t="s">
        <v>77</v>
      </c>
      <c r="N56" s="232"/>
      <c r="O56" s="232"/>
      <c r="P56" s="232"/>
    </row>
    <row r="57" spans="13:16" ht="14.25">
      <c r="M57" s="653" t="s">
        <v>78</v>
      </c>
      <c r="N57" s="232"/>
      <c r="O57" s="232"/>
      <c r="P57" s="232"/>
    </row>
    <row r="58" spans="13:22" ht="14.25">
      <c r="M58" s="654"/>
      <c r="V58" s="654"/>
    </row>
    <row r="59" spans="12:26" ht="14.25">
      <c r="L59" s="655"/>
      <c r="M59" s="655"/>
      <c r="N59" s="655"/>
      <c r="O59" s="655"/>
      <c r="P59" s="655"/>
      <c r="Q59" s="655"/>
      <c r="U59" s="655"/>
      <c r="V59" s="655"/>
      <c r="W59" s="655"/>
      <c r="X59" s="655"/>
      <c r="Y59" s="655"/>
      <c r="Z59" s="655"/>
    </row>
    <row r="60" spans="12:26" ht="14.25">
      <c r="L60" s="655"/>
      <c r="M60" s="655"/>
      <c r="N60" s="655"/>
      <c r="O60" s="655"/>
      <c r="P60" s="655"/>
      <c r="Q60" s="655"/>
      <c r="U60" s="655"/>
      <c r="V60" s="655"/>
      <c r="W60" s="655"/>
      <c r="X60" s="655"/>
      <c r="Y60" s="655"/>
      <c r="Z60" s="655"/>
    </row>
    <row r="61" spans="12:26" ht="14.25">
      <c r="L61" s="655"/>
      <c r="M61" s="655"/>
      <c r="N61" s="655"/>
      <c r="O61" s="655"/>
      <c r="P61" s="655"/>
      <c r="Q61" s="655"/>
      <c r="U61" s="655"/>
      <c r="V61" s="655"/>
      <c r="W61" s="655"/>
      <c r="X61" s="655"/>
      <c r="Y61" s="655"/>
      <c r="Z61" s="655"/>
    </row>
    <row r="62" spans="12:26" ht="14.25">
      <c r="L62" s="655"/>
      <c r="M62" s="655"/>
      <c r="N62" s="655"/>
      <c r="O62" s="655"/>
      <c r="P62" s="655"/>
      <c r="Q62" s="655"/>
      <c r="U62" s="655"/>
      <c r="V62" s="655"/>
      <c r="W62" s="655"/>
      <c r="X62" s="655"/>
      <c r="Y62" s="655"/>
      <c r="Z62" s="655"/>
    </row>
    <row r="63" spans="12:26" ht="14.25">
      <c r="L63" s="655"/>
      <c r="M63" s="655"/>
      <c r="N63" s="655"/>
      <c r="O63" s="655"/>
      <c r="P63" s="655"/>
      <c r="Q63" s="655"/>
      <c r="U63" s="655"/>
      <c r="V63" s="655"/>
      <c r="W63" s="655"/>
      <c r="X63" s="655"/>
      <c r="Y63" s="655"/>
      <c r="Z63" s="655"/>
    </row>
    <row r="64" spans="12:26" ht="14.25">
      <c r="L64" s="655"/>
      <c r="M64" s="655"/>
      <c r="N64" s="655"/>
      <c r="O64" s="655"/>
      <c r="P64" s="655"/>
      <c r="Q64" s="655"/>
      <c r="U64" s="655"/>
      <c r="V64" s="655"/>
      <c r="W64" s="655"/>
      <c r="X64" s="655"/>
      <c r="Y64" s="655"/>
      <c r="Z64" s="655"/>
    </row>
    <row r="65" spans="12:26" ht="14.25">
      <c r="L65" s="655"/>
      <c r="M65" s="655"/>
      <c r="N65" s="655"/>
      <c r="O65" s="655"/>
      <c r="P65" s="655"/>
      <c r="Q65" s="655"/>
      <c r="U65" s="655"/>
      <c r="V65" s="655"/>
      <c r="W65" s="655"/>
      <c r="X65" s="655"/>
      <c r="Y65" s="655"/>
      <c r="Z65" s="655"/>
    </row>
    <row r="66" spans="12:26" ht="14.25">
      <c r="L66" s="655"/>
      <c r="M66" s="655"/>
      <c r="N66" s="655"/>
      <c r="O66" s="655"/>
      <c r="P66" s="655"/>
      <c r="Q66" s="655"/>
      <c r="U66" s="655"/>
      <c r="V66" s="655"/>
      <c r="W66" s="655"/>
      <c r="X66" s="655"/>
      <c r="Y66" s="655"/>
      <c r="Z66" s="655"/>
    </row>
    <row r="67" spans="12:26" ht="14.25">
      <c r="L67" s="655"/>
      <c r="M67" s="655"/>
      <c r="N67" s="655"/>
      <c r="O67" s="655"/>
      <c r="P67" s="655"/>
      <c r="Q67" s="655"/>
      <c r="U67" s="655"/>
      <c r="V67" s="655"/>
      <c r="W67" s="655"/>
      <c r="X67" s="655"/>
      <c r="Y67" s="655"/>
      <c r="Z67" s="655"/>
    </row>
    <row r="68" spans="12:26" ht="14.25">
      <c r="L68" s="655"/>
      <c r="M68" s="655"/>
      <c r="N68" s="655"/>
      <c r="O68" s="655"/>
      <c r="P68" s="655"/>
      <c r="Q68" s="655"/>
      <c r="U68" s="655"/>
      <c r="V68" s="655"/>
      <c r="W68" s="655"/>
      <c r="X68" s="655"/>
      <c r="Y68" s="655"/>
      <c r="Z68" s="655"/>
    </row>
    <row r="69" spans="12:26" ht="14.25">
      <c r="L69" s="655"/>
      <c r="M69" s="655"/>
      <c r="N69" s="655"/>
      <c r="O69" s="655"/>
      <c r="P69" s="655"/>
      <c r="Q69" s="655"/>
      <c r="U69" s="655"/>
      <c r="V69" s="655"/>
      <c r="W69" s="655"/>
      <c r="X69" s="655"/>
      <c r="Y69" s="655"/>
      <c r="Z69" s="655"/>
    </row>
    <row r="70" spans="12:26" ht="14.25">
      <c r="L70" s="655"/>
      <c r="M70" s="655"/>
      <c r="N70" s="655"/>
      <c r="O70" s="655"/>
      <c r="P70" s="655"/>
      <c r="Q70" s="655"/>
      <c r="U70" s="655"/>
      <c r="V70" s="655"/>
      <c r="W70" s="655"/>
      <c r="X70" s="655"/>
      <c r="Y70" s="655"/>
      <c r="Z70" s="655"/>
    </row>
    <row r="71" spans="12:26" ht="14.25">
      <c r="L71" s="655"/>
      <c r="M71" s="655"/>
      <c r="N71" s="655"/>
      <c r="O71" s="655"/>
      <c r="P71" s="655"/>
      <c r="Q71" s="655"/>
      <c r="U71" s="655"/>
      <c r="V71" s="655"/>
      <c r="W71" s="655"/>
      <c r="X71" s="655"/>
      <c r="Y71" s="655"/>
      <c r="Z71" s="655"/>
    </row>
    <row r="72" spans="12:26" ht="14.25">
      <c r="L72" s="655"/>
      <c r="M72" s="655"/>
      <c r="N72" s="655"/>
      <c r="O72" s="655"/>
      <c r="P72" s="655"/>
      <c r="Q72" s="655"/>
      <c r="U72" s="655"/>
      <c r="V72" s="655"/>
      <c r="W72" s="655"/>
      <c r="X72" s="655"/>
      <c r="Y72" s="655"/>
      <c r="Z72" s="655"/>
    </row>
    <row r="73" spans="12:26" ht="14.25">
      <c r="L73" s="655"/>
      <c r="M73" s="655"/>
      <c r="N73" s="655"/>
      <c r="O73" s="655"/>
      <c r="P73" s="655"/>
      <c r="Q73" s="655"/>
      <c r="U73" s="655"/>
      <c r="V73" s="655"/>
      <c r="W73" s="655"/>
      <c r="X73" s="655"/>
      <c r="Y73" s="655"/>
      <c r="Z73" s="655"/>
    </row>
    <row r="74" spans="12:26" ht="14.25">
      <c r="L74" s="655"/>
      <c r="M74" s="655"/>
      <c r="N74" s="655"/>
      <c r="O74" s="655"/>
      <c r="P74" s="655"/>
      <c r="Q74" s="655"/>
      <c r="U74" s="655"/>
      <c r="V74" s="655"/>
      <c r="W74" s="655"/>
      <c r="X74" s="655"/>
      <c r="Y74" s="655"/>
      <c r="Z74" s="655"/>
    </row>
    <row r="75" spans="12:26" ht="14.25">
      <c r="L75" s="655"/>
      <c r="M75" s="655"/>
      <c r="N75" s="655"/>
      <c r="O75" s="655"/>
      <c r="P75" s="655"/>
      <c r="Q75" s="655"/>
      <c r="U75" s="655"/>
      <c r="V75" s="655"/>
      <c r="W75" s="655"/>
      <c r="X75" s="655"/>
      <c r="Y75" s="655"/>
      <c r="Z75" s="655"/>
    </row>
    <row r="76" spans="12:26" ht="14.25">
      <c r="L76" s="655"/>
      <c r="M76" s="655"/>
      <c r="N76" s="655"/>
      <c r="O76" s="655"/>
      <c r="P76" s="655"/>
      <c r="Q76" s="655"/>
      <c r="U76" s="655"/>
      <c r="V76" s="655"/>
      <c r="W76" s="655"/>
      <c r="X76" s="655"/>
      <c r="Y76" s="655"/>
      <c r="Z76" s="655"/>
    </row>
    <row r="77" spans="12:26" ht="14.25">
      <c r="L77" s="655"/>
      <c r="M77" s="655"/>
      <c r="N77" s="655"/>
      <c r="O77" s="655"/>
      <c r="P77" s="655"/>
      <c r="Q77" s="655"/>
      <c r="U77" s="655"/>
      <c r="V77" s="655"/>
      <c r="W77" s="655"/>
      <c r="X77" s="655"/>
      <c r="Y77" s="655"/>
      <c r="Z77" s="655"/>
    </row>
    <row r="78" spans="12:26" ht="14.25">
      <c r="L78" s="655"/>
      <c r="M78" s="655"/>
      <c r="N78" s="655"/>
      <c r="O78" s="655"/>
      <c r="P78" s="655"/>
      <c r="Q78" s="655"/>
      <c r="U78" s="655"/>
      <c r="V78" s="655"/>
      <c r="W78" s="655"/>
      <c r="X78" s="655"/>
      <c r="Y78" s="655"/>
      <c r="Z78" s="655"/>
    </row>
    <row r="80" spans="12:26" ht="14.25">
      <c r="L80" s="655"/>
      <c r="Q80" s="655"/>
      <c r="U80" s="655"/>
      <c r="Z80" s="655"/>
    </row>
    <row r="82" spans="12:26" ht="14.25">
      <c r="L82" s="655"/>
      <c r="M82" s="655"/>
      <c r="N82" s="655"/>
      <c r="O82" s="655"/>
      <c r="P82" s="655"/>
      <c r="Q82" s="655"/>
      <c r="U82" s="655"/>
      <c r="V82" s="655"/>
      <c r="W82" s="655"/>
      <c r="X82" s="655"/>
      <c r="Y82" s="655"/>
      <c r="Z82" s="655"/>
    </row>
    <row r="83" spans="12:26" ht="14.25">
      <c r="L83" s="655"/>
      <c r="M83" s="655"/>
      <c r="N83" s="655"/>
      <c r="O83" s="655"/>
      <c r="P83" s="655"/>
      <c r="Q83" s="655"/>
      <c r="U83" s="655"/>
      <c r="V83" s="655"/>
      <c r="W83" s="655"/>
      <c r="X83" s="655"/>
      <c r="Y83" s="655"/>
      <c r="Z83" s="655"/>
    </row>
    <row r="84" spans="12:26" ht="14.25">
      <c r="L84" s="655"/>
      <c r="M84" s="655"/>
      <c r="N84" s="655"/>
      <c r="O84" s="655"/>
      <c r="P84" s="655"/>
      <c r="Q84" s="655"/>
      <c r="U84" s="655"/>
      <c r="V84" s="655"/>
      <c r="W84" s="655"/>
      <c r="X84" s="655"/>
      <c r="Y84" s="655"/>
      <c r="Z84" s="655"/>
    </row>
    <row r="85" spans="12:26" ht="14.25">
      <c r="L85" s="656"/>
      <c r="M85" s="656"/>
      <c r="N85" s="656"/>
      <c r="O85" s="656"/>
      <c r="P85" s="656"/>
      <c r="Q85" s="656"/>
      <c r="U85" s="656"/>
      <c r="V85" s="656"/>
      <c r="W85" s="656"/>
      <c r="X85" s="656"/>
      <c r="Y85" s="656"/>
      <c r="Z85" s="656"/>
    </row>
    <row r="86" spans="12:26" ht="14.25">
      <c r="L86" s="656"/>
      <c r="M86" s="656"/>
      <c r="N86" s="656"/>
      <c r="O86" s="656"/>
      <c r="P86" s="656"/>
      <c r="Q86" s="656"/>
      <c r="U86" s="656"/>
      <c r="V86" s="656"/>
      <c r="W86" s="656"/>
      <c r="X86" s="656"/>
      <c r="Y86" s="656"/>
      <c r="Z86" s="656"/>
    </row>
    <row r="87" spans="12:26" ht="14.25">
      <c r="L87" s="656"/>
      <c r="M87" s="656"/>
      <c r="N87" s="656"/>
      <c r="O87" s="656"/>
      <c r="P87" s="656"/>
      <c r="Q87" s="656"/>
      <c r="U87" s="656"/>
      <c r="V87" s="656"/>
      <c r="W87" s="656"/>
      <c r="X87" s="656"/>
      <c r="Y87" s="656"/>
      <c r="Z87" s="656"/>
    </row>
    <row r="88" spans="12:26" ht="14.25">
      <c r="L88" s="656"/>
      <c r="M88" s="656"/>
      <c r="N88" s="656"/>
      <c r="O88" s="656"/>
      <c r="P88" s="656"/>
      <c r="Q88" s="656"/>
      <c r="U88" s="656"/>
      <c r="V88" s="656"/>
      <c r="W88" s="656"/>
      <c r="X88" s="656"/>
      <c r="Y88" s="656"/>
      <c r="Z88" s="656"/>
    </row>
    <row r="89" spans="12:26" ht="14.25">
      <c r="L89" s="656"/>
      <c r="M89" s="656"/>
      <c r="N89" s="656"/>
      <c r="O89" s="656"/>
      <c r="P89" s="656"/>
      <c r="Q89" s="656"/>
      <c r="U89" s="656"/>
      <c r="V89" s="656"/>
      <c r="W89" s="656"/>
      <c r="X89" s="656"/>
      <c r="Y89" s="656"/>
      <c r="Z89" s="656"/>
    </row>
  </sheetData>
  <sheetProtection/>
  <mergeCells count="29">
    <mergeCell ref="A4:A6"/>
    <mergeCell ref="K4:K5"/>
    <mergeCell ref="L4:T4"/>
    <mergeCell ref="U4:AC4"/>
    <mergeCell ref="AD4:AD6"/>
    <mergeCell ref="AF4:AF5"/>
    <mergeCell ref="AH4:AH5"/>
    <mergeCell ref="AJ4:AJ5"/>
    <mergeCell ref="AU4:AU6"/>
    <mergeCell ref="L5:N5"/>
    <mergeCell ref="O5:T5"/>
    <mergeCell ref="U5:W5"/>
    <mergeCell ref="X5:AC5"/>
    <mergeCell ref="AL5:AO5"/>
    <mergeCell ref="AQ5:AT5"/>
    <mergeCell ref="A7:A12"/>
    <mergeCell ref="AD7:AD12"/>
    <mergeCell ref="A13:A16"/>
    <mergeCell ref="AD13:AD16"/>
    <mergeCell ref="A17:A23"/>
    <mergeCell ref="AD17:AD23"/>
    <mergeCell ref="A50:B50"/>
    <mergeCell ref="AD50:AE50"/>
    <mergeCell ref="A24:A26"/>
    <mergeCell ref="AD24:AD26"/>
    <mergeCell ref="A27:A35"/>
    <mergeCell ref="AD27:AD35"/>
    <mergeCell ref="A36:A47"/>
    <mergeCell ref="AD36:AD47"/>
  </mergeCells>
  <printOptions/>
  <pageMargins left="0.7" right="0.7" top="0.75" bottom="0.75" header="0.3" footer="0.3"/>
  <pageSetup fitToWidth="0" fitToHeight="1" horizontalDpi="600" verticalDpi="600" orientation="landscape" paperSize="9" scale="28" r:id="rId2"/>
  <colBreaks count="1" manualBreakCount="1">
    <brk id="29" max="65535" man="1"/>
  </colBreaks>
  <ignoredErrors>
    <ignoredError sqref="L14:Z28 L33:AA49 L50:P50 R50:AA50" unlockedFormula="1"/>
    <ignoredError sqref="AG50:AL50" formula="1"/>
    <ignoredError sqref="Q50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7"/>
  <sheetViews>
    <sheetView view="pageBreakPreview" zoomScale="39" zoomScaleNormal="60" zoomScaleSheetLayoutView="39" zoomScalePageLayoutView="0" workbookViewId="0" topLeftCell="A1">
      <selection activeCell="H19" sqref="H19"/>
    </sheetView>
  </sheetViews>
  <sheetFormatPr defaultColWidth="9.00390625" defaultRowHeight="13.5"/>
  <cols>
    <col min="1" max="1" width="12.00390625" style="657" customWidth="1"/>
    <col min="2" max="2" width="12.00390625" style="1042" customWidth="1"/>
    <col min="3" max="3" width="28.125" style="657" customWidth="1"/>
    <col min="4" max="4" width="12.25390625" style="657" customWidth="1"/>
    <col min="5" max="6" width="7.50390625" style="657" customWidth="1"/>
    <col min="7" max="7" width="11.00390625" style="657" bestFit="1" customWidth="1"/>
    <col min="8" max="8" width="11.00390625" style="657" customWidth="1"/>
    <col min="9" max="9" width="9.00390625" style="657" customWidth="1"/>
    <col min="10" max="10" width="7.50390625" style="657" customWidth="1"/>
    <col min="11" max="11" width="11.00390625" style="657" customWidth="1"/>
    <col min="12" max="20" width="8.125" style="657" customWidth="1"/>
    <col min="21" max="30" width="9.00390625" style="657" customWidth="1"/>
    <col min="31" max="31" width="13.00390625" style="1042" bestFit="1" customWidth="1"/>
    <col min="32" max="16384" width="9.00390625" style="657" customWidth="1"/>
  </cols>
  <sheetData>
    <row r="1" spans="1:48" ht="14.25">
      <c r="A1" s="48"/>
      <c r="B1" s="126"/>
      <c r="C1" s="48"/>
      <c r="D1" s="48"/>
      <c r="E1" s="48"/>
      <c r="F1" s="48"/>
      <c r="G1" s="48"/>
      <c r="H1" s="48"/>
      <c r="I1" s="48"/>
      <c r="J1" s="48"/>
      <c r="K1" s="48"/>
      <c r="L1" s="230"/>
      <c r="M1" s="230"/>
      <c r="N1" s="230"/>
      <c r="O1" s="230"/>
      <c r="P1" s="230"/>
      <c r="Q1" s="230"/>
      <c r="R1" s="48"/>
      <c r="S1" s="48"/>
      <c r="T1" s="48"/>
      <c r="U1" s="230"/>
      <c r="V1" s="230"/>
      <c r="W1" s="230"/>
      <c r="X1" s="230"/>
      <c r="Y1" s="230"/>
      <c r="Z1" s="230"/>
      <c r="AA1" s="48"/>
      <c r="AB1" s="48"/>
      <c r="AC1" s="48"/>
      <c r="AD1" s="48"/>
      <c r="AE1" s="126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ht="21">
      <c r="A2" s="233" t="s">
        <v>173</v>
      </c>
      <c r="B2" s="126"/>
      <c r="C2" s="48"/>
      <c r="D2" s="48"/>
      <c r="E2" s="230"/>
      <c r="F2" s="230"/>
      <c r="G2" s="230"/>
      <c r="H2" s="230"/>
      <c r="I2" s="230"/>
      <c r="J2" s="230"/>
      <c r="K2" s="230"/>
      <c r="L2" s="48"/>
      <c r="M2" s="48"/>
      <c r="N2" s="48"/>
      <c r="O2" s="48"/>
      <c r="P2" s="48"/>
      <c r="Q2" s="48"/>
      <c r="R2" s="230"/>
      <c r="S2" s="230"/>
      <c r="T2" s="230"/>
      <c r="U2" s="48"/>
      <c r="V2" s="48"/>
      <c r="W2" s="48"/>
      <c r="X2" s="48"/>
      <c r="Y2" s="48"/>
      <c r="Z2" s="48"/>
      <c r="AA2" s="230"/>
      <c r="AB2" s="232"/>
      <c r="AC2" s="230"/>
      <c r="AD2" s="233"/>
      <c r="AE2" s="126"/>
      <c r="AF2" s="48"/>
      <c r="AG2" s="48"/>
      <c r="AH2" s="48"/>
      <c r="AI2" s="48"/>
      <c r="AJ2" s="48"/>
      <c r="AK2" s="48"/>
      <c r="AL2" s="234"/>
      <c r="AM2" s="234"/>
      <c r="AN2" s="234"/>
      <c r="AO2" s="234"/>
      <c r="AP2" s="234"/>
      <c r="AQ2" s="234"/>
      <c r="AR2" s="234"/>
      <c r="AS2" s="235"/>
      <c r="AT2" s="232"/>
      <c r="AU2" s="234"/>
      <c r="AV2" s="234"/>
    </row>
    <row r="3" spans="1:48" ht="15" thickBot="1">
      <c r="A3" s="48"/>
      <c r="B3" s="126"/>
      <c r="C3" s="48"/>
      <c r="D3" s="48"/>
      <c r="E3" s="48"/>
      <c r="F3" s="236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 t="s">
        <v>174</v>
      </c>
      <c r="AD3" s="48"/>
      <c r="AE3" s="126"/>
      <c r="AF3" s="48"/>
      <c r="AG3" s="48"/>
      <c r="AH3" s="48"/>
      <c r="AI3" s="48"/>
      <c r="AJ3" s="48"/>
      <c r="AK3" s="48"/>
      <c r="AL3" s="234"/>
      <c r="AM3" s="234"/>
      <c r="AN3" s="234"/>
      <c r="AO3" s="234"/>
      <c r="AP3" s="234"/>
      <c r="AQ3" s="234"/>
      <c r="AR3" s="234"/>
      <c r="AS3" s="234"/>
      <c r="AT3" s="48"/>
      <c r="AU3" s="234" t="s">
        <v>175</v>
      </c>
      <c r="AV3" s="234"/>
    </row>
    <row r="4" spans="1:48" ht="14.25">
      <c r="A4" s="1693" t="s">
        <v>73</v>
      </c>
      <c r="B4" s="658"/>
      <c r="C4" s="659"/>
      <c r="D4" s="660"/>
      <c r="E4" s="661"/>
      <c r="F4" s="662"/>
      <c r="G4" s="663"/>
      <c r="H4" s="663"/>
      <c r="I4" s="663"/>
      <c r="J4" s="662"/>
      <c r="K4" s="1696" t="s">
        <v>106</v>
      </c>
      <c r="L4" s="1698" t="s">
        <v>176</v>
      </c>
      <c r="M4" s="1699"/>
      <c r="N4" s="1699"/>
      <c r="O4" s="1699"/>
      <c r="P4" s="1699"/>
      <c r="Q4" s="1699"/>
      <c r="R4" s="1699"/>
      <c r="S4" s="1699"/>
      <c r="T4" s="1699"/>
      <c r="U4" s="1700" t="s">
        <v>177</v>
      </c>
      <c r="V4" s="1701"/>
      <c r="W4" s="1701"/>
      <c r="X4" s="1701"/>
      <c r="Y4" s="1701"/>
      <c r="Z4" s="1701"/>
      <c r="AA4" s="1701"/>
      <c r="AB4" s="1701"/>
      <c r="AC4" s="1702"/>
      <c r="AD4" s="1693" t="s">
        <v>73</v>
      </c>
      <c r="AE4" s="664"/>
      <c r="AF4" s="1703" t="s">
        <v>109</v>
      </c>
      <c r="AG4" s="665"/>
      <c r="AH4" s="1588" t="s">
        <v>110</v>
      </c>
      <c r="AI4" s="666"/>
      <c r="AJ4" s="1590" t="s">
        <v>178</v>
      </c>
      <c r="AK4" s="667"/>
      <c r="AL4" s="668"/>
      <c r="AM4" s="669"/>
      <c r="AN4" s="669"/>
      <c r="AO4" s="669"/>
      <c r="AP4" s="670"/>
      <c r="AQ4" s="671"/>
      <c r="AR4" s="671"/>
      <c r="AS4" s="671"/>
      <c r="AT4" s="672"/>
      <c r="AU4" s="1674" t="s">
        <v>94</v>
      </c>
      <c r="AV4" s="234"/>
    </row>
    <row r="5" spans="1:48" ht="28.5">
      <c r="A5" s="1694"/>
      <c r="B5" s="673" t="s">
        <v>44</v>
      </c>
      <c r="C5" s="674" t="s">
        <v>112</v>
      </c>
      <c r="D5" s="675" t="s">
        <v>113</v>
      </c>
      <c r="E5" s="676" t="s">
        <v>45</v>
      </c>
      <c r="F5" s="39" t="s">
        <v>46</v>
      </c>
      <c r="G5" s="218" t="s">
        <v>179</v>
      </c>
      <c r="H5" s="218" t="s">
        <v>48</v>
      </c>
      <c r="I5" s="218" t="s">
        <v>114</v>
      </c>
      <c r="J5" s="39" t="s">
        <v>115</v>
      </c>
      <c r="K5" s="1697"/>
      <c r="L5" s="1677" t="s">
        <v>180</v>
      </c>
      <c r="M5" s="1678"/>
      <c r="N5" s="1679"/>
      <c r="O5" s="1680" t="s">
        <v>181</v>
      </c>
      <c r="P5" s="1678"/>
      <c r="Q5" s="1678"/>
      <c r="R5" s="1681"/>
      <c r="S5" s="1681"/>
      <c r="T5" s="1682"/>
      <c r="U5" s="1683" t="s">
        <v>180</v>
      </c>
      <c r="V5" s="1684"/>
      <c r="W5" s="1685"/>
      <c r="X5" s="1686" t="s">
        <v>181</v>
      </c>
      <c r="Y5" s="1687"/>
      <c r="Z5" s="1687"/>
      <c r="AA5" s="1687"/>
      <c r="AB5" s="1687"/>
      <c r="AC5" s="1688"/>
      <c r="AD5" s="1694"/>
      <c r="AE5" s="677" t="s">
        <v>44</v>
      </c>
      <c r="AF5" s="1704"/>
      <c r="AG5" s="678" t="s">
        <v>83</v>
      </c>
      <c r="AH5" s="1673"/>
      <c r="AI5" s="678" t="s">
        <v>83</v>
      </c>
      <c r="AJ5" s="1673"/>
      <c r="AK5" s="678" t="s">
        <v>83</v>
      </c>
      <c r="AL5" s="1689" t="s">
        <v>39</v>
      </c>
      <c r="AM5" s="1690"/>
      <c r="AN5" s="1690"/>
      <c r="AO5" s="1690"/>
      <c r="AP5" s="679"/>
      <c r="AQ5" s="1608" t="s">
        <v>84</v>
      </c>
      <c r="AR5" s="1691"/>
      <c r="AS5" s="1691"/>
      <c r="AT5" s="1692"/>
      <c r="AU5" s="1675"/>
      <c r="AV5" s="234"/>
    </row>
    <row r="6" spans="1:48" ht="15" thickBot="1">
      <c r="A6" s="1695"/>
      <c r="B6" s="680"/>
      <c r="C6" s="681"/>
      <c r="D6" s="682"/>
      <c r="E6" s="683" t="s">
        <v>182</v>
      </c>
      <c r="F6" s="684" t="s">
        <v>183</v>
      </c>
      <c r="G6" s="685" t="s">
        <v>184</v>
      </c>
      <c r="H6" s="685" t="s">
        <v>185</v>
      </c>
      <c r="I6" s="685" t="s">
        <v>186</v>
      </c>
      <c r="J6" s="684" t="s">
        <v>187</v>
      </c>
      <c r="K6" s="686" t="s">
        <v>188</v>
      </c>
      <c r="L6" s="687" t="s">
        <v>189</v>
      </c>
      <c r="M6" s="688" t="s">
        <v>60</v>
      </c>
      <c r="N6" s="689" t="s">
        <v>61</v>
      </c>
      <c r="O6" s="690" t="s">
        <v>35</v>
      </c>
      <c r="P6" s="691" t="s">
        <v>36</v>
      </c>
      <c r="Q6" s="692" t="s">
        <v>190</v>
      </c>
      <c r="R6" s="693" t="s">
        <v>127</v>
      </c>
      <c r="S6" s="693" t="s">
        <v>128</v>
      </c>
      <c r="T6" s="694" t="s">
        <v>129</v>
      </c>
      <c r="U6" s="695" t="s">
        <v>189</v>
      </c>
      <c r="V6" s="696" t="s">
        <v>60</v>
      </c>
      <c r="W6" s="697" t="s">
        <v>61</v>
      </c>
      <c r="X6" s="698" t="s">
        <v>35</v>
      </c>
      <c r="Y6" s="699" t="s">
        <v>36</v>
      </c>
      <c r="Z6" s="692" t="s">
        <v>190</v>
      </c>
      <c r="AA6" s="700" t="s">
        <v>127</v>
      </c>
      <c r="AB6" s="700" t="s">
        <v>128</v>
      </c>
      <c r="AC6" s="701" t="s">
        <v>129</v>
      </c>
      <c r="AD6" s="1695"/>
      <c r="AE6" s="702"/>
      <c r="AF6" s="703" t="s">
        <v>191</v>
      </c>
      <c r="AG6" s="704" t="s">
        <v>192</v>
      </c>
      <c r="AH6" s="703" t="s">
        <v>193</v>
      </c>
      <c r="AI6" s="704" t="s">
        <v>194</v>
      </c>
      <c r="AJ6" s="703" t="s">
        <v>195</v>
      </c>
      <c r="AK6" s="704" t="s">
        <v>136</v>
      </c>
      <c r="AL6" s="705" t="s">
        <v>137</v>
      </c>
      <c r="AM6" s="706" t="s">
        <v>138</v>
      </c>
      <c r="AN6" s="707" t="s">
        <v>139</v>
      </c>
      <c r="AO6" s="707" t="s">
        <v>140</v>
      </c>
      <c r="AP6" s="708" t="s">
        <v>38</v>
      </c>
      <c r="AQ6" s="709" t="s">
        <v>137</v>
      </c>
      <c r="AR6" s="710" t="s">
        <v>138</v>
      </c>
      <c r="AS6" s="711" t="s">
        <v>139</v>
      </c>
      <c r="AT6" s="712" t="s">
        <v>140</v>
      </c>
      <c r="AU6" s="1676"/>
      <c r="AV6" s="234"/>
    </row>
    <row r="7" spans="1:48" ht="22.5" customHeight="1">
      <c r="A7" s="1668" t="s">
        <v>67</v>
      </c>
      <c r="B7" s="713" t="s">
        <v>0</v>
      </c>
      <c r="C7" s="714"/>
      <c r="D7" s="715"/>
      <c r="E7" s="716"/>
      <c r="F7" s="717"/>
      <c r="G7" s="719"/>
      <c r="H7" s="720"/>
      <c r="I7" s="719"/>
      <c r="J7" s="717"/>
      <c r="K7" s="721"/>
      <c r="L7" s="722"/>
      <c r="M7" s="723"/>
      <c r="N7" s="723"/>
      <c r="O7" s="724"/>
      <c r="P7" s="724"/>
      <c r="Q7" s="722"/>
      <c r="R7" s="717"/>
      <c r="S7" s="717"/>
      <c r="T7" s="717"/>
      <c r="U7" s="725"/>
      <c r="V7" s="722"/>
      <c r="W7" s="722"/>
      <c r="X7" s="722"/>
      <c r="Y7" s="722"/>
      <c r="Z7" s="722"/>
      <c r="AA7" s="718"/>
      <c r="AB7" s="718"/>
      <c r="AC7" s="726"/>
      <c r="AD7" s="1668" t="s">
        <v>67</v>
      </c>
      <c r="AE7" s="727" t="s">
        <v>0</v>
      </c>
      <c r="AF7" s="728"/>
      <c r="AG7" s="729"/>
      <c r="AH7" s="717"/>
      <c r="AI7" s="719"/>
      <c r="AJ7" s="730"/>
      <c r="AK7" s="731"/>
      <c r="AL7" s="732"/>
      <c r="AM7" s="733"/>
      <c r="AN7" s="733"/>
      <c r="AO7" s="733"/>
      <c r="AP7" s="734"/>
      <c r="AQ7" s="735"/>
      <c r="AR7" s="735"/>
      <c r="AS7" s="735"/>
      <c r="AT7" s="735"/>
      <c r="AU7" s="736"/>
      <c r="AV7" s="313"/>
    </row>
    <row r="8" spans="1:48" ht="22.5" customHeight="1">
      <c r="A8" s="1666"/>
      <c r="B8" s="737" t="s">
        <v>141</v>
      </c>
      <c r="C8" s="738" t="s">
        <v>196</v>
      </c>
      <c r="D8" s="739" t="s">
        <v>197</v>
      </c>
      <c r="E8" s="740">
        <v>81</v>
      </c>
      <c r="F8" s="741">
        <v>75</v>
      </c>
      <c r="G8" s="743">
        <f>F8/E8*100</f>
        <v>92.5925925925926</v>
      </c>
      <c r="H8" s="744">
        <f aca="true" t="shared" si="0" ref="H8:H46">O8+P8+R8+S8+T8</f>
        <v>6</v>
      </c>
      <c r="I8" s="745">
        <f>H8/F8*100</f>
        <v>8</v>
      </c>
      <c r="J8" s="741">
        <v>19</v>
      </c>
      <c r="K8" s="746">
        <f>J8/F8</f>
        <v>0.25333333333333335</v>
      </c>
      <c r="L8" s="747">
        <f aca="true" t="shared" si="1" ref="L8:L46">M8+N8</f>
        <v>69</v>
      </c>
      <c r="M8" s="748">
        <v>69</v>
      </c>
      <c r="N8" s="748">
        <v>0</v>
      </c>
      <c r="O8" s="749">
        <v>4</v>
      </c>
      <c r="P8" s="749">
        <v>2</v>
      </c>
      <c r="Q8" s="747">
        <f>R8+S8</f>
        <v>0</v>
      </c>
      <c r="R8" s="750">
        <v>0</v>
      </c>
      <c r="S8" s="741">
        <v>0</v>
      </c>
      <c r="T8" s="741">
        <v>0</v>
      </c>
      <c r="U8" s="722">
        <f aca="true" t="shared" si="2" ref="U8:U46">V8+W8</f>
        <v>92</v>
      </c>
      <c r="V8" s="747">
        <f>M8/F8*100</f>
        <v>92</v>
      </c>
      <c r="W8" s="747">
        <f>N8/F8*100</f>
        <v>0</v>
      </c>
      <c r="X8" s="747">
        <f>O8/F8*100</f>
        <v>5.333333333333334</v>
      </c>
      <c r="Y8" s="747">
        <f>P8/F8*100</f>
        <v>2.666666666666667</v>
      </c>
      <c r="Z8" s="747">
        <f aca="true" t="shared" si="3" ref="Z8:Z46">AA8+AB8</f>
        <v>0</v>
      </c>
      <c r="AA8" s="751">
        <f>R8/F8*100</f>
        <v>0</v>
      </c>
      <c r="AB8" s="742">
        <f>S8/F8*100</f>
        <v>0</v>
      </c>
      <c r="AC8" s="752">
        <f>T8/F8*100</f>
        <v>0</v>
      </c>
      <c r="AD8" s="1666"/>
      <c r="AE8" s="737" t="s">
        <v>26</v>
      </c>
      <c r="AF8" s="753">
        <v>0</v>
      </c>
      <c r="AG8" s="754">
        <f>AF8/F8*100</f>
        <v>0</v>
      </c>
      <c r="AH8" s="741">
        <v>1</v>
      </c>
      <c r="AI8" s="745">
        <f>AH8/F8*100</f>
        <v>1.3333333333333335</v>
      </c>
      <c r="AJ8" s="755">
        <v>0</v>
      </c>
      <c r="AK8" s="756">
        <f>AJ8/F8*100</f>
        <v>0</v>
      </c>
      <c r="AL8" s="757">
        <v>9</v>
      </c>
      <c r="AM8" s="758">
        <v>54</v>
      </c>
      <c r="AN8" s="758">
        <v>12</v>
      </c>
      <c r="AO8" s="758">
        <v>0</v>
      </c>
      <c r="AP8" s="734">
        <v>75</v>
      </c>
      <c r="AQ8" s="735">
        <f>+AL8/AP8*100</f>
        <v>12</v>
      </c>
      <c r="AR8" s="735">
        <f>+AM8/AP8*100</f>
        <v>72</v>
      </c>
      <c r="AS8" s="735">
        <f>+AN8/AP8*100</f>
        <v>16</v>
      </c>
      <c r="AT8" s="735">
        <f>+AO8/AP8*100</f>
        <v>0</v>
      </c>
      <c r="AU8" s="736"/>
      <c r="AV8" s="313"/>
    </row>
    <row r="9" spans="1:48" ht="22.5" customHeight="1">
      <c r="A9" s="1666"/>
      <c r="B9" s="737" t="s">
        <v>16</v>
      </c>
      <c r="C9" s="759"/>
      <c r="D9" s="739"/>
      <c r="E9" s="740"/>
      <c r="F9" s="741"/>
      <c r="G9" s="743"/>
      <c r="H9" s="744"/>
      <c r="I9" s="745"/>
      <c r="J9" s="741"/>
      <c r="K9" s="746"/>
      <c r="L9" s="747"/>
      <c r="M9" s="748"/>
      <c r="N9" s="748"/>
      <c r="O9" s="749"/>
      <c r="P9" s="749"/>
      <c r="Q9" s="747"/>
      <c r="R9" s="717"/>
      <c r="S9" s="741"/>
      <c r="T9" s="741"/>
      <c r="U9" s="722"/>
      <c r="V9" s="747"/>
      <c r="W9" s="747"/>
      <c r="X9" s="747"/>
      <c r="Y9" s="747"/>
      <c r="Z9" s="747"/>
      <c r="AA9" s="751"/>
      <c r="AB9" s="742"/>
      <c r="AC9" s="752"/>
      <c r="AD9" s="1666"/>
      <c r="AE9" s="737" t="s">
        <v>16</v>
      </c>
      <c r="AF9" s="753"/>
      <c r="AG9" s="754"/>
      <c r="AH9" s="741"/>
      <c r="AI9" s="745"/>
      <c r="AJ9" s="755"/>
      <c r="AK9" s="756"/>
      <c r="AL9" s="757"/>
      <c r="AM9" s="758"/>
      <c r="AN9" s="758"/>
      <c r="AO9" s="758"/>
      <c r="AP9" s="734"/>
      <c r="AQ9" s="735"/>
      <c r="AR9" s="735"/>
      <c r="AS9" s="735"/>
      <c r="AT9" s="735"/>
      <c r="AU9" s="736"/>
      <c r="AV9" s="313"/>
    </row>
    <row r="10" spans="1:48" ht="22.5" customHeight="1">
      <c r="A10" s="1666"/>
      <c r="B10" s="737" t="s">
        <v>27</v>
      </c>
      <c r="C10" s="759" t="s">
        <v>198</v>
      </c>
      <c r="D10" s="739" t="s">
        <v>199</v>
      </c>
      <c r="E10" s="740">
        <v>22</v>
      </c>
      <c r="F10" s="741">
        <v>16</v>
      </c>
      <c r="G10" s="743">
        <f>F10/E10*100</f>
        <v>72.72727272727273</v>
      </c>
      <c r="H10" s="744">
        <f>O10+P10+R10+S10+T10</f>
        <v>1</v>
      </c>
      <c r="I10" s="745">
        <f>H10/F10*100</f>
        <v>6.25</v>
      </c>
      <c r="J10" s="741">
        <v>6</v>
      </c>
      <c r="K10" s="746">
        <f>J10/F10</f>
        <v>0.375</v>
      </c>
      <c r="L10" s="747">
        <f t="shared" si="1"/>
        <v>15</v>
      </c>
      <c r="M10" s="760">
        <v>15</v>
      </c>
      <c r="N10" s="760">
        <v>0</v>
      </c>
      <c r="O10" s="761">
        <v>1</v>
      </c>
      <c r="P10" s="761">
        <v>0</v>
      </c>
      <c r="Q10" s="747">
        <f>R10+S10</f>
        <v>0</v>
      </c>
      <c r="R10" s="741">
        <v>0</v>
      </c>
      <c r="S10" s="741">
        <v>0</v>
      </c>
      <c r="T10" s="741">
        <v>0</v>
      </c>
      <c r="U10" s="722">
        <f>V10+W10</f>
        <v>93.75</v>
      </c>
      <c r="V10" s="747">
        <f>M10/F10*100</f>
        <v>93.75</v>
      </c>
      <c r="W10" s="747">
        <f>N10/F10*100</f>
        <v>0</v>
      </c>
      <c r="X10" s="747">
        <f>O10/F10*100</f>
        <v>6.25</v>
      </c>
      <c r="Y10" s="747">
        <f>P10/F10*100</f>
        <v>0</v>
      </c>
      <c r="Z10" s="747">
        <f>AA10+AB10</f>
        <v>0</v>
      </c>
      <c r="AA10" s="751">
        <f>R10/F10*100</f>
        <v>0</v>
      </c>
      <c r="AB10" s="742">
        <f>S10/F10*100</f>
        <v>0</v>
      </c>
      <c r="AC10" s="752">
        <f>T10/F10*100</f>
        <v>0</v>
      </c>
      <c r="AD10" s="1666"/>
      <c r="AE10" s="737" t="s">
        <v>27</v>
      </c>
      <c r="AF10" s="739">
        <v>0</v>
      </c>
      <c r="AG10" s="754">
        <f>AF10/F10*100</f>
        <v>0</v>
      </c>
      <c r="AH10" s="741">
        <v>1</v>
      </c>
      <c r="AI10" s="745">
        <f>AH10/F10*100</f>
        <v>6.25</v>
      </c>
      <c r="AJ10" s="762">
        <v>0</v>
      </c>
      <c r="AK10" s="756">
        <f>AJ10/F10*100</f>
        <v>0</v>
      </c>
      <c r="AL10" s="763">
        <v>7</v>
      </c>
      <c r="AM10" s="764">
        <v>8</v>
      </c>
      <c r="AN10" s="764">
        <v>1</v>
      </c>
      <c r="AO10" s="764">
        <v>0</v>
      </c>
      <c r="AP10" s="765">
        <v>16</v>
      </c>
      <c r="AQ10" s="735">
        <f>+AL10/AP10*100</f>
        <v>43.75</v>
      </c>
      <c r="AR10" s="735">
        <f>+AM10/AP10*100</f>
        <v>50</v>
      </c>
      <c r="AS10" s="735">
        <f>+AN10/AP10*100</f>
        <v>6.25</v>
      </c>
      <c r="AT10" s="735">
        <f>+AO10/AP10*100</f>
        <v>0</v>
      </c>
      <c r="AU10" s="766">
        <v>16</v>
      </c>
      <c r="AV10" s="313"/>
    </row>
    <row r="11" spans="1:48" ht="22.5" customHeight="1">
      <c r="A11" s="1666"/>
      <c r="B11" s="767" t="s">
        <v>142</v>
      </c>
      <c r="C11" s="768"/>
      <c r="D11" s="769"/>
      <c r="E11" s="770"/>
      <c r="F11" s="771"/>
      <c r="G11" s="773"/>
      <c r="H11" s="774"/>
      <c r="I11" s="773"/>
      <c r="J11" s="771"/>
      <c r="K11" s="775"/>
      <c r="L11" s="747"/>
      <c r="M11" s="748"/>
      <c r="N11" s="748"/>
      <c r="O11" s="749"/>
      <c r="P11" s="749"/>
      <c r="Q11" s="747"/>
      <c r="R11" s="771"/>
      <c r="S11" s="771"/>
      <c r="T11" s="771"/>
      <c r="U11" s="747"/>
      <c r="V11" s="747"/>
      <c r="W11" s="747"/>
      <c r="X11" s="747"/>
      <c r="Y11" s="747"/>
      <c r="Z11" s="747"/>
      <c r="AA11" s="772"/>
      <c r="AB11" s="772"/>
      <c r="AC11" s="776"/>
      <c r="AD11" s="1666"/>
      <c r="AE11" s="767" t="s">
        <v>142</v>
      </c>
      <c r="AF11" s="769"/>
      <c r="AG11" s="777"/>
      <c r="AH11" s="771"/>
      <c r="AI11" s="773"/>
      <c r="AJ11" s="755"/>
      <c r="AK11" s="756"/>
      <c r="AL11" s="778"/>
      <c r="AM11" s="779"/>
      <c r="AN11" s="779"/>
      <c r="AO11" s="779"/>
      <c r="AP11" s="780"/>
      <c r="AQ11" s="781"/>
      <c r="AR11" s="781"/>
      <c r="AS11" s="781"/>
      <c r="AT11" s="781"/>
      <c r="AU11" s="782"/>
      <c r="AV11" s="313"/>
    </row>
    <row r="12" spans="1:48" ht="22.5" customHeight="1" thickBot="1">
      <c r="A12" s="1669"/>
      <c r="B12" s="783" t="s">
        <v>2</v>
      </c>
      <c r="C12" s="784" t="s">
        <v>200</v>
      </c>
      <c r="D12" s="785" t="s">
        <v>201</v>
      </c>
      <c r="E12" s="786">
        <v>3360</v>
      </c>
      <c r="F12" s="787">
        <v>2697</v>
      </c>
      <c r="G12" s="789">
        <f>F12/E12*100</f>
        <v>80.26785714285715</v>
      </c>
      <c r="H12" s="790">
        <f t="shared" si="0"/>
        <v>149</v>
      </c>
      <c r="I12" s="789">
        <f>H12/F12*100</f>
        <v>5.524657026325547</v>
      </c>
      <c r="J12" s="787">
        <v>405</v>
      </c>
      <c r="K12" s="791">
        <f>J12/F12</f>
        <v>0.15016685205784205</v>
      </c>
      <c r="L12" s="792">
        <f t="shared" si="1"/>
        <v>2548</v>
      </c>
      <c r="M12" s="793">
        <v>1346</v>
      </c>
      <c r="N12" s="793">
        <v>1202</v>
      </c>
      <c r="O12" s="794">
        <v>115</v>
      </c>
      <c r="P12" s="794">
        <v>25</v>
      </c>
      <c r="Q12" s="795">
        <f aca="true" t="shared" si="4" ref="Q12:Q46">R12+S12</f>
        <v>9</v>
      </c>
      <c r="R12" s="787">
        <v>9</v>
      </c>
      <c r="S12" s="787">
        <v>0</v>
      </c>
      <c r="T12" s="787">
        <v>0</v>
      </c>
      <c r="U12" s="792">
        <f t="shared" si="2"/>
        <v>94.47534297367446</v>
      </c>
      <c r="V12" s="792">
        <f>M12/F12*100</f>
        <v>49.90730441230997</v>
      </c>
      <c r="W12" s="792">
        <f>N12/F12*100</f>
        <v>44.56803856136448</v>
      </c>
      <c r="X12" s="792">
        <f>O12/F12*100</f>
        <v>4.263997033741194</v>
      </c>
      <c r="Y12" s="792">
        <f>P12/F12*100</f>
        <v>0.9269558769002595</v>
      </c>
      <c r="Z12" s="792">
        <f t="shared" si="3"/>
        <v>0.33370411568409347</v>
      </c>
      <c r="AA12" s="788">
        <f>R12/F12*100</f>
        <v>0.33370411568409347</v>
      </c>
      <c r="AB12" s="788">
        <f>S12/F12*100</f>
        <v>0</v>
      </c>
      <c r="AC12" s="796">
        <f>T12/F12*100</f>
        <v>0</v>
      </c>
      <c r="AD12" s="1669"/>
      <c r="AE12" s="727" t="s">
        <v>2</v>
      </c>
      <c r="AF12" s="715">
        <v>120</v>
      </c>
      <c r="AG12" s="797">
        <f>AF12/F12*100</f>
        <v>4.4493882091212456</v>
      </c>
      <c r="AH12" s="717">
        <v>368</v>
      </c>
      <c r="AI12" s="719">
        <f>AH12/F12*100</f>
        <v>13.644790507971821</v>
      </c>
      <c r="AJ12" s="798">
        <v>130</v>
      </c>
      <c r="AK12" s="799">
        <f>AJ12/F12*100</f>
        <v>4.820170559881349</v>
      </c>
      <c r="AL12" s="732">
        <v>330</v>
      </c>
      <c r="AM12" s="733">
        <v>1627</v>
      </c>
      <c r="AN12" s="733">
        <v>695</v>
      </c>
      <c r="AO12" s="733">
        <v>45</v>
      </c>
      <c r="AP12" s="733">
        <v>2697</v>
      </c>
      <c r="AQ12" s="800">
        <f>+AL12/AP12*100</f>
        <v>12.235817575083425</v>
      </c>
      <c r="AR12" s="800">
        <f>+AM12/AP12*100</f>
        <v>60.326288468668885</v>
      </c>
      <c r="AS12" s="800">
        <f>+AN12/AP12*100</f>
        <v>25.769373377827215</v>
      </c>
      <c r="AT12" s="800">
        <f>+AO12/AP12*100</f>
        <v>1.668520578420467</v>
      </c>
      <c r="AU12" s="766"/>
      <c r="AV12" s="313"/>
    </row>
    <row r="13" spans="1:48" ht="22.5" customHeight="1">
      <c r="A13" s="1668" t="s">
        <v>68</v>
      </c>
      <c r="B13" s="727" t="s">
        <v>20</v>
      </c>
      <c r="C13" s="801" t="s">
        <v>202</v>
      </c>
      <c r="D13" s="715" t="s">
        <v>197</v>
      </c>
      <c r="E13" s="716">
        <v>872</v>
      </c>
      <c r="F13" s="717">
        <v>734</v>
      </c>
      <c r="G13" s="719">
        <f>F13/E13*100</f>
        <v>84.17431192660551</v>
      </c>
      <c r="H13" s="802">
        <f t="shared" si="0"/>
        <v>42</v>
      </c>
      <c r="I13" s="719">
        <f>H13/F13*100</f>
        <v>5.722070844686648</v>
      </c>
      <c r="J13" s="717">
        <v>116</v>
      </c>
      <c r="K13" s="721">
        <f>J13/F13</f>
        <v>0.15803814713896458</v>
      </c>
      <c r="L13" s="803">
        <f t="shared" si="1"/>
        <v>692</v>
      </c>
      <c r="M13" s="804">
        <v>609</v>
      </c>
      <c r="N13" s="804">
        <v>83</v>
      </c>
      <c r="O13" s="805">
        <v>32</v>
      </c>
      <c r="P13" s="805">
        <v>9</v>
      </c>
      <c r="Q13" s="806">
        <f t="shared" si="4"/>
        <v>1</v>
      </c>
      <c r="R13" s="717">
        <v>0</v>
      </c>
      <c r="S13" s="717">
        <v>1</v>
      </c>
      <c r="T13" s="717">
        <v>0</v>
      </c>
      <c r="U13" s="807">
        <f t="shared" si="2"/>
        <v>94.27792915531334</v>
      </c>
      <c r="V13" s="807">
        <f>M13/F13*100</f>
        <v>82.9700272479564</v>
      </c>
      <c r="W13" s="807">
        <f>N13/F13*100</f>
        <v>11.307901907356948</v>
      </c>
      <c r="X13" s="807">
        <f>O13/F13*100</f>
        <v>4.35967302452316</v>
      </c>
      <c r="Y13" s="807">
        <f>P13/F13*100</f>
        <v>1.226158038147139</v>
      </c>
      <c r="Z13" s="807">
        <f t="shared" si="3"/>
        <v>0.13623978201634876</v>
      </c>
      <c r="AA13" s="718">
        <f>R13/F13*100</f>
        <v>0</v>
      </c>
      <c r="AB13" s="718">
        <f>S13/F13*100</f>
        <v>0.13623978201634876</v>
      </c>
      <c r="AC13" s="726">
        <f>T13/F13*100</f>
        <v>0</v>
      </c>
      <c r="AD13" s="1668" t="s">
        <v>68</v>
      </c>
      <c r="AE13" s="808" t="s">
        <v>20</v>
      </c>
      <c r="AF13" s="809">
        <v>23</v>
      </c>
      <c r="AG13" s="810">
        <f>AF13/F13*100</f>
        <v>3.1335149863760217</v>
      </c>
      <c r="AH13" s="811">
        <v>153</v>
      </c>
      <c r="AI13" s="812">
        <f>AH13/F13*100</f>
        <v>20.844686648501362</v>
      </c>
      <c r="AJ13" s="813">
        <v>28</v>
      </c>
      <c r="AK13" s="814">
        <f>AJ13/F13*100</f>
        <v>3.8147138964577656</v>
      </c>
      <c r="AL13" s="815"/>
      <c r="AM13" s="816"/>
      <c r="AN13" s="816"/>
      <c r="AO13" s="816"/>
      <c r="AP13" s="817"/>
      <c r="AQ13" s="818"/>
      <c r="AR13" s="818"/>
      <c r="AS13" s="818"/>
      <c r="AT13" s="818"/>
      <c r="AU13" s="819">
        <v>726</v>
      </c>
      <c r="AV13" s="313"/>
    </row>
    <row r="14" spans="1:48" ht="22.5" customHeight="1">
      <c r="A14" s="1671"/>
      <c r="B14" s="737" t="s">
        <v>7</v>
      </c>
      <c r="C14" s="759" t="s">
        <v>203</v>
      </c>
      <c r="D14" s="739" t="s">
        <v>204</v>
      </c>
      <c r="E14" s="740">
        <v>813</v>
      </c>
      <c r="F14" s="741">
        <v>631</v>
      </c>
      <c r="G14" s="821">
        <f>F14/E14*100</f>
        <v>77.61377613776138</v>
      </c>
      <c r="H14" s="744">
        <f>O14+P14+R14+S14+T14</f>
        <v>73</v>
      </c>
      <c r="I14" s="822">
        <f>H14/F14*100</f>
        <v>11.568938193343898</v>
      </c>
      <c r="J14" s="741">
        <v>197</v>
      </c>
      <c r="K14" s="823">
        <f>J14/F14</f>
        <v>0.312202852614897</v>
      </c>
      <c r="L14" s="722">
        <f t="shared" si="1"/>
        <v>558</v>
      </c>
      <c r="M14" s="748">
        <v>558</v>
      </c>
      <c r="N14" s="748">
        <v>0</v>
      </c>
      <c r="O14" s="749">
        <v>59</v>
      </c>
      <c r="P14" s="749">
        <v>11</v>
      </c>
      <c r="Q14" s="824">
        <f t="shared" si="4"/>
        <v>3</v>
      </c>
      <c r="R14" s="741">
        <v>1</v>
      </c>
      <c r="S14" s="741">
        <v>2</v>
      </c>
      <c r="T14" s="741">
        <v>0</v>
      </c>
      <c r="U14" s="747">
        <f>V14+W14</f>
        <v>88.4310618066561</v>
      </c>
      <c r="V14" s="747">
        <f>M14/F14*100</f>
        <v>88.4310618066561</v>
      </c>
      <c r="W14" s="747">
        <f>N14/F14*100</f>
        <v>0</v>
      </c>
      <c r="X14" s="747">
        <f>O14/F14*100</f>
        <v>9.350237717908081</v>
      </c>
      <c r="Y14" s="747">
        <f>P14/F14*100</f>
        <v>1.7432646592709984</v>
      </c>
      <c r="Z14" s="824">
        <f>AA14+AB14</f>
        <v>0.4754358161648177</v>
      </c>
      <c r="AA14" s="825">
        <f>R14/F14*100</f>
        <v>0.15847860538827258</v>
      </c>
      <c r="AB14" s="825">
        <f>S14/F14*100</f>
        <v>0.31695721077654515</v>
      </c>
      <c r="AC14" s="826">
        <f>T14/F14*100</f>
        <v>0</v>
      </c>
      <c r="AD14" s="1671"/>
      <c r="AE14" s="737" t="s">
        <v>7</v>
      </c>
      <c r="AF14" s="753">
        <v>31</v>
      </c>
      <c r="AG14" s="754">
        <f>AF14/F14*100</f>
        <v>4.91283676703645</v>
      </c>
      <c r="AH14" s="741">
        <v>68</v>
      </c>
      <c r="AI14" s="745">
        <f>AH14/F14*100</f>
        <v>10.776545166402537</v>
      </c>
      <c r="AJ14" s="827">
        <v>0</v>
      </c>
      <c r="AK14" s="828">
        <f>AJ14/F14*100</f>
        <v>0</v>
      </c>
      <c r="AM14" s="829"/>
      <c r="AN14" s="829"/>
      <c r="AO14" s="829"/>
      <c r="AP14" s="830"/>
      <c r="AQ14" s="735"/>
      <c r="AR14" s="735"/>
      <c r="AS14" s="735"/>
      <c r="AT14" s="735"/>
      <c r="AU14" s="736">
        <v>630</v>
      </c>
      <c r="AV14" s="313"/>
    </row>
    <row r="15" spans="1:48" ht="22.5" customHeight="1">
      <c r="A15" s="1671"/>
      <c r="B15" s="737" t="s">
        <v>98</v>
      </c>
      <c r="C15" s="759"/>
      <c r="D15" s="739"/>
      <c r="E15" s="740"/>
      <c r="F15" s="741"/>
      <c r="G15" s="745"/>
      <c r="H15" s="831"/>
      <c r="I15" s="745"/>
      <c r="J15" s="741"/>
      <c r="K15" s="746"/>
      <c r="L15" s="832"/>
      <c r="M15" s="760"/>
      <c r="N15" s="760"/>
      <c r="O15" s="761"/>
      <c r="P15" s="761"/>
      <c r="Q15" s="832"/>
      <c r="R15" s="741"/>
      <c r="S15" s="741"/>
      <c r="T15" s="741"/>
      <c r="U15" s="832"/>
      <c r="V15" s="832"/>
      <c r="W15" s="832"/>
      <c r="X15" s="832"/>
      <c r="Y15" s="832"/>
      <c r="Z15" s="832"/>
      <c r="AA15" s="742"/>
      <c r="AB15" s="742"/>
      <c r="AC15" s="833"/>
      <c r="AD15" s="1671"/>
      <c r="AE15" s="737" t="s">
        <v>98</v>
      </c>
      <c r="AF15" s="834"/>
      <c r="AG15" s="835"/>
      <c r="AH15" s="741"/>
      <c r="AI15" s="745"/>
      <c r="AJ15" s="762"/>
      <c r="AK15" s="836"/>
      <c r="AL15" s="763"/>
      <c r="AM15" s="764"/>
      <c r="AN15" s="764"/>
      <c r="AO15" s="764"/>
      <c r="AP15" s="765"/>
      <c r="AQ15" s="800"/>
      <c r="AR15" s="800"/>
      <c r="AS15" s="800"/>
      <c r="AT15" s="800"/>
      <c r="AU15" s="766"/>
      <c r="AV15" s="313"/>
    </row>
    <row r="16" spans="1:48" ht="22.5" customHeight="1" thickBot="1">
      <c r="A16" s="1672"/>
      <c r="B16" s="737" t="s">
        <v>25</v>
      </c>
      <c r="C16" s="759"/>
      <c r="D16" s="739"/>
      <c r="E16" s="740"/>
      <c r="F16" s="741"/>
      <c r="G16" s="745"/>
      <c r="H16" s="831"/>
      <c r="I16" s="745"/>
      <c r="J16" s="741"/>
      <c r="K16" s="746"/>
      <c r="L16" s="837"/>
      <c r="M16" s="838"/>
      <c r="N16" s="838"/>
      <c r="O16" s="839"/>
      <c r="P16" s="839"/>
      <c r="Q16" s="837"/>
      <c r="R16" s="741"/>
      <c r="S16" s="741"/>
      <c r="T16" s="741"/>
      <c r="U16" s="837"/>
      <c r="V16" s="837"/>
      <c r="W16" s="837"/>
      <c r="X16" s="837"/>
      <c r="Y16" s="837"/>
      <c r="Z16" s="837"/>
      <c r="AA16" s="742"/>
      <c r="AB16" s="742"/>
      <c r="AC16" s="833"/>
      <c r="AD16" s="1672"/>
      <c r="AE16" s="840" t="s">
        <v>25</v>
      </c>
      <c r="AF16" s="841"/>
      <c r="AG16" s="842"/>
      <c r="AH16" s="843"/>
      <c r="AI16" s="844"/>
      <c r="AJ16" s="845"/>
      <c r="AK16" s="846"/>
      <c r="AL16" s="847"/>
      <c r="AM16" s="848"/>
      <c r="AN16" s="848"/>
      <c r="AO16" s="848"/>
      <c r="AP16" s="849"/>
      <c r="AQ16" s="850"/>
      <c r="AR16" s="850"/>
      <c r="AS16" s="850"/>
      <c r="AT16" s="850"/>
      <c r="AU16" s="851"/>
      <c r="AV16" s="313"/>
    </row>
    <row r="17" spans="1:48" ht="22.5" customHeight="1">
      <c r="A17" s="1668" t="s">
        <v>145</v>
      </c>
      <c r="B17" s="808" t="s">
        <v>6</v>
      </c>
      <c r="C17" s="852" t="s">
        <v>200</v>
      </c>
      <c r="D17" s="853" t="s">
        <v>205</v>
      </c>
      <c r="E17" s="854">
        <v>3623</v>
      </c>
      <c r="F17" s="855">
        <v>3037</v>
      </c>
      <c r="G17" s="812">
        <f>F17/E17*100</f>
        <v>83.82555892906431</v>
      </c>
      <c r="H17" s="857">
        <f>O17+P17+R17+S17+T17</f>
        <v>198</v>
      </c>
      <c r="I17" s="812">
        <f>H17/F17*100</f>
        <v>6.519591702337833</v>
      </c>
      <c r="J17" s="811">
        <v>605</v>
      </c>
      <c r="K17" s="858">
        <f>J17/F17</f>
        <v>0.1992097464603227</v>
      </c>
      <c r="L17" s="792">
        <f t="shared" si="1"/>
        <v>2839</v>
      </c>
      <c r="M17" s="793">
        <v>2691</v>
      </c>
      <c r="N17" s="793">
        <v>148</v>
      </c>
      <c r="O17" s="794">
        <v>143</v>
      </c>
      <c r="P17" s="794">
        <v>41</v>
      </c>
      <c r="Q17" s="792">
        <f t="shared" si="4"/>
        <v>14</v>
      </c>
      <c r="R17" s="811">
        <v>14</v>
      </c>
      <c r="S17" s="811">
        <v>0</v>
      </c>
      <c r="T17" s="811">
        <v>0</v>
      </c>
      <c r="U17" s="792">
        <f t="shared" si="2"/>
        <v>93.48040829766217</v>
      </c>
      <c r="V17" s="792">
        <f>M17/F17*100</f>
        <v>88.60717813631874</v>
      </c>
      <c r="W17" s="792">
        <f>N17/F17*100</f>
        <v>4.873230161343431</v>
      </c>
      <c r="X17" s="792">
        <f>O17/F17*100</f>
        <v>4.708594007243991</v>
      </c>
      <c r="Y17" s="792">
        <f>P17/F17*100</f>
        <v>1.35001646361541</v>
      </c>
      <c r="Z17" s="792">
        <f t="shared" si="3"/>
        <v>0.4609812314784327</v>
      </c>
      <c r="AA17" s="856">
        <f>R17/F17*100</f>
        <v>0.4609812314784327</v>
      </c>
      <c r="AB17" s="856">
        <f>S17/F17*100</f>
        <v>0</v>
      </c>
      <c r="AC17" s="859">
        <f>T17/F17*100</f>
        <v>0</v>
      </c>
      <c r="AD17" s="1668" t="s">
        <v>145</v>
      </c>
      <c r="AE17" s="727" t="s">
        <v>6</v>
      </c>
      <c r="AF17" s="715">
        <v>303</v>
      </c>
      <c r="AG17" s="797">
        <f>AF17/F17*100</f>
        <v>9.976950938426079</v>
      </c>
      <c r="AH17" s="717">
        <v>378</v>
      </c>
      <c r="AI17" s="719">
        <f>AH17/F17*100</f>
        <v>12.446493249917683</v>
      </c>
      <c r="AJ17" s="798">
        <v>306</v>
      </c>
      <c r="AK17" s="799">
        <f>AJ17/F17*100</f>
        <v>10.075732630885742</v>
      </c>
      <c r="AL17" s="732"/>
      <c r="AM17" s="733"/>
      <c r="AN17" s="733"/>
      <c r="AO17" s="733"/>
      <c r="AP17" s="765"/>
      <c r="AQ17" s="800"/>
      <c r="AR17" s="800"/>
      <c r="AS17" s="800"/>
      <c r="AT17" s="800"/>
      <c r="AU17" s="766"/>
      <c r="AV17" s="313"/>
    </row>
    <row r="18" spans="1:48" ht="22.5" customHeight="1">
      <c r="A18" s="1666"/>
      <c r="B18" s="767" t="s">
        <v>206</v>
      </c>
      <c r="C18" s="768" t="s">
        <v>207</v>
      </c>
      <c r="D18" s="769" t="s">
        <v>208</v>
      </c>
      <c r="E18" s="860">
        <v>1657</v>
      </c>
      <c r="F18" s="861">
        <v>1070</v>
      </c>
      <c r="G18" s="862">
        <f>F18/E18*100</f>
        <v>64.57453228726614</v>
      </c>
      <c r="H18" s="774">
        <f t="shared" si="0"/>
        <v>73</v>
      </c>
      <c r="I18" s="773">
        <f>H18/F18*100</f>
        <v>6.822429906542056</v>
      </c>
      <c r="J18" s="771">
        <v>70</v>
      </c>
      <c r="K18" s="775">
        <f>J18/F18</f>
        <v>0.06542056074766354</v>
      </c>
      <c r="L18" s="747">
        <f t="shared" si="1"/>
        <v>997</v>
      </c>
      <c r="M18" s="748">
        <v>653</v>
      </c>
      <c r="N18" s="748">
        <v>344</v>
      </c>
      <c r="O18" s="749">
        <v>57</v>
      </c>
      <c r="P18" s="749">
        <v>12</v>
      </c>
      <c r="Q18" s="747">
        <f t="shared" si="4"/>
        <v>1</v>
      </c>
      <c r="R18" s="771">
        <v>0</v>
      </c>
      <c r="S18" s="771">
        <v>1</v>
      </c>
      <c r="T18" s="771">
        <v>3</v>
      </c>
      <c r="U18" s="747">
        <f t="shared" si="2"/>
        <v>93.17757009345794</v>
      </c>
      <c r="V18" s="747">
        <f>M18/F18*100</f>
        <v>61.02803738317757</v>
      </c>
      <c r="W18" s="747">
        <f>N18/F18*100</f>
        <v>32.149532710280376</v>
      </c>
      <c r="X18" s="747">
        <f>O18/F18*100</f>
        <v>5.327102803738318</v>
      </c>
      <c r="Y18" s="747">
        <f>P18/F18*100</f>
        <v>1.1214953271028036</v>
      </c>
      <c r="Z18" s="747">
        <f t="shared" si="3"/>
        <v>0.09345794392523366</v>
      </c>
      <c r="AA18" s="772">
        <f>R18/F18*100</f>
        <v>0</v>
      </c>
      <c r="AB18" s="772">
        <f>S18/F18*100</f>
        <v>0.09345794392523366</v>
      </c>
      <c r="AC18" s="776">
        <f>T18/F18*100</f>
        <v>0.2803738317757009</v>
      </c>
      <c r="AD18" s="1666"/>
      <c r="AE18" s="767" t="s">
        <v>11</v>
      </c>
      <c r="AF18" s="769">
        <v>93</v>
      </c>
      <c r="AG18" s="777">
        <f>AF18/F18*100</f>
        <v>8.69158878504673</v>
      </c>
      <c r="AH18" s="771">
        <v>147</v>
      </c>
      <c r="AI18" s="773">
        <f>AH18/F18*100</f>
        <v>13.738317757009346</v>
      </c>
      <c r="AJ18" s="755">
        <v>59</v>
      </c>
      <c r="AK18" s="756">
        <f>AJ18/F18*100</f>
        <v>5.514018691588785</v>
      </c>
      <c r="AL18" s="778">
        <v>35</v>
      </c>
      <c r="AM18" s="779">
        <v>449</v>
      </c>
      <c r="AN18" s="779">
        <v>553</v>
      </c>
      <c r="AO18" s="779">
        <v>31</v>
      </c>
      <c r="AP18" s="780">
        <v>1068</v>
      </c>
      <c r="AQ18" s="781">
        <f>+AL18/AP18*100</f>
        <v>3.2771535580524342</v>
      </c>
      <c r="AR18" s="781">
        <f>+AM18/AP18*100</f>
        <v>42.041198501872664</v>
      </c>
      <c r="AS18" s="781">
        <f>+AN18/AP18*100</f>
        <v>51.77902621722846</v>
      </c>
      <c r="AT18" s="781">
        <f>+AO18/AP18*100</f>
        <v>2.902621722846442</v>
      </c>
      <c r="AU18" s="782">
        <v>995</v>
      </c>
      <c r="AV18" s="313"/>
    </row>
    <row r="19" spans="1:48" ht="22.5" customHeight="1">
      <c r="A19" s="1666"/>
      <c r="B19" s="727" t="s">
        <v>5</v>
      </c>
      <c r="C19" s="801"/>
      <c r="D19" s="715"/>
      <c r="E19" s="716"/>
      <c r="F19" s="717"/>
      <c r="G19" s="719"/>
      <c r="H19" s="720"/>
      <c r="I19" s="719"/>
      <c r="J19" s="717"/>
      <c r="K19" s="721"/>
      <c r="L19" s="722"/>
      <c r="M19" s="723"/>
      <c r="N19" s="723"/>
      <c r="O19" s="724"/>
      <c r="P19" s="724"/>
      <c r="Q19" s="722"/>
      <c r="R19" s="717"/>
      <c r="S19" s="717"/>
      <c r="T19" s="717"/>
      <c r="U19" s="722"/>
      <c r="V19" s="722"/>
      <c r="W19" s="722"/>
      <c r="X19" s="722"/>
      <c r="Y19" s="722"/>
      <c r="Z19" s="722"/>
      <c r="AA19" s="718"/>
      <c r="AB19" s="718"/>
      <c r="AC19" s="726"/>
      <c r="AD19" s="1666"/>
      <c r="AE19" s="727" t="s">
        <v>5</v>
      </c>
      <c r="AF19" s="728"/>
      <c r="AG19" s="729"/>
      <c r="AH19" s="717"/>
      <c r="AI19" s="719"/>
      <c r="AJ19" s="863"/>
      <c r="AK19" s="864"/>
      <c r="AL19" s="865"/>
      <c r="AM19" s="866"/>
      <c r="AN19" s="866"/>
      <c r="AO19" s="866"/>
      <c r="AP19" s="734"/>
      <c r="AQ19" s="735"/>
      <c r="AR19" s="735"/>
      <c r="AS19" s="735"/>
      <c r="AT19" s="735"/>
      <c r="AU19" s="736"/>
      <c r="AV19" s="313"/>
    </row>
    <row r="20" spans="1:48" ht="22.5" customHeight="1">
      <c r="A20" s="1666"/>
      <c r="B20" s="737" t="s">
        <v>19</v>
      </c>
      <c r="C20" s="759" t="s">
        <v>209</v>
      </c>
      <c r="D20" s="739" t="s">
        <v>210</v>
      </c>
      <c r="E20" s="740">
        <v>963</v>
      </c>
      <c r="F20" s="741">
        <v>723</v>
      </c>
      <c r="G20" s="745">
        <f>F20/E20*100</f>
        <v>75.0778816199377</v>
      </c>
      <c r="H20" s="831">
        <f t="shared" si="0"/>
        <v>65</v>
      </c>
      <c r="I20" s="745">
        <f>H20/F20*100</f>
        <v>8.990318118948824</v>
      </c>
      <c r="J20" s="741">
        <v>233</v>
      </c>
      <c r="K20" s="746">
        <f>J20/F20</f>
        <v>0.32226832641770403</v>
      </c>
      <c r="L20" s="832">
        <f t="shared" si="1"/>
        <v>658</v>
      </c>
      <c r="M20" s="760">
        <v>438</v>
      </c>
      <c r="N20" s="760">
        <v>220</v>
      </c>
      <c r="O20" s="761">
        <v>52</v>
      </c>
      <c r="P20" s="761">
        <v>10</v>
      </c>
      <c r="Q20" s="832">
        <f t="shared" si="4"/>
        <v>2</v>
      </c>
      <c r="R20" s="741">
        <v>2</v>
      </c>
      <c r="S20" s="741">
        <v>0</v>
      </c>
      <c r="T20" s="741">
        <v>1</v>
      </c>
      <c r="U20" s="832">
        <f t="shared" si="2"/>
        <v>91.00968188105116</v>
      </c>
      <c r="V20" s="832">
        <f>M20/F20*100</f>
        <v>60.58091286307054</v>
      </c>
      <c r="W20" s="832">
        <f>N20/F20*100</f>
        <v>30.428769017980635</v>
      </c>
      <c r="X20" s="832">
        <f>O20/F20*100</f>
        <v>7.192254495159059</v>
      </c>
      <c r="Y20" s="832">
        <f>P20/F20*100</f>
        <v>1.3831258644536653</v>
      </c>
      <c r="Z20" s="832">
        <f t="shared" si="3"/>
        <v>0.2766251728907331</v>
      </c>
      <c r="AA20" s="742">
        <f>R20/F20*100</f>
        <v>0.2766251728907331</v>
      </c>
      <c r="AB20" s="742">
        <f>S20/F20*100</f>
        <v>0</v>
      </c>
      <c r="AC20" s="833">
        <f>T20/F20*100</f>
        <v>0.13831258644536654</v>
      </c>
      <c r="AD20" s="1666"/>
      <c r="AE20" s="737" t="s">
        <v>19</v>
      </c>
      <c r="AF20" s="739">
        <v>52</v>
      </c>
      <c r="AG20" s="835">
        <f>AF20/F20*100</f>
        <v>7.192254495159059</v>
      </c>
      <c r="AH20" s="741">
        <v>81</v>
      </c>
      <c r="AI20" s="745">
        <f>AH20/F20*100</f>
        <v>11.20331950207469</v>
      </c>
      <c r="AJ20" s="762">
        <v>15</v>
      </c>
      <c r="AK20" s="836">
        <f>AJ20/F20*100</f>
        <v>2.0746887966804977</v>
      </c>
      <c r="AL20" s="763"/>
      <c r="AM20" s="764"/>
      <c r="AN20" s="764"/>
      <c r="AO20" s="764"/>
      <c r="AP20" s="765"/>
      <c r="AQ20" s="800"/>
      <c r="AR20" s="800"/>
      <c r="AS20" s="800"/>
      <c r="AT20" s="800"/>
      <c r="AU20" s="766">
        <v>676</v>
      </c>
      <c r="AV20" s="313"/>
    </row>
    <row r="21" spans="1:48" ht="22.5" customHeight="1">
      <c r="A21" s="1666"/>
      <c r="B21" s="867" t="s">
        <v>14</v>
      </c>
      <c r="C21" s="868"/>
      <c r="D21" s="869"/>
      <c r="E21" s="870"/>
      <c r="F21" s="871"/>
      <c r="G21" s="873"/>
      <c r="H21" s="874"/>
      <c r="I21" s="873"/>
      <c r="J21" s="871"/>
      <c r="K21" s="875"/>
      <c r="L21" s="747"/>
      <c r="M21" s="748"/>
      <c r="N21" s="748"/>
      <c r="O21" s="749"/>
      <c r="P21" s="749"/>
      <c r="Q21" s="747"/>
      <c r="R21" s="871"/>
      <c r="S21" s="871"/>
      <c r="T21" s="871"/>
      <c r="U21" s="747"/>
      <c r="V21" s="747"/>
      <c r="W21" s="747"/>
      <c r="X21" s="747"/>
      <c r="Y21" s="747"/>
      <c r="Z21" s="747"/>
      <c r="AA21" s="872"/>
      <c r="AB21" s="872"/>
      <c r="AC21" s="876"/>
      <c r="AD21" s="1666"/>
      <c r="AE21" s="867" t="s">
        <v>14</v>
      </c>
      <c r="AF21" s="877"/>
      <c r="AG21" s="878"/>
      <c r="AH21" s="871"/>
      <c r="AI21" s="873"/>
      <c r="AJ21" s="755"/>
      <c r="AK21" s="756"/>
      <c r="AL21" s="879"/>
      <c r="AM21" s="880"/>
      <c r="AN21" s="880"/>
      <c r="AO21" s="880"/>
      <c r="AP21" s="881"/>
      <c r="AQ21" s="882"/>
      <c r="AR21" s="882"/>
      <c r="AS21" s="882"/>
      <c r="AT21" s="882"/>
      <c r="AU21" s="782"/>
      <c r="AV21" s="313"/>
    </row>
    <row r="22" spans="1:48" ht="22.5" customHeight="1">
      <c r="A22" s="1666"/>
      <c r="B22" s="737" t="s">
        <v>150</v>
      </c>
      <c r="C22" s="759"/>
      <c r="D22" s="739"/>
      <c r="E22" s="740"/>
      <c r="F22" s="741"/>
      <c r="G22" s="745"/>
      <c r="H22" s="744"/>
      <c r="I22" s="745"/>
      <c r="J22" s="741"/>
      <c r="K22" s="746"/>
      <c r="L22" s="747"/>
      <c r="M22" s="748"/>
      <c r="N22" s="748"/>
      <c r="O22" s="749"/>
      <c r="P22" s="749"/>
      <c r="Q22" s="747"/>
      <c r="R22" s="741"/>
      <c r="S22" s="741"/>
      <c r="T22" s="741"/>
      <c r="U22" s="747"/>
      <c r="V22" s="747"/>
      <c r="W22" s="747"/>
      <c r="X22" s="747"/>
      <c r="Y22" s="747"/>
      <c r="Z22" s="747"/>
      <c r="AA22" s="742"/>
      <c r="AB22" s="742"/>
      <c r="AC22" s="833"/>
      <c r="AD22" s="1666"/>
      <c r="AE22" s="737" t="s">
        <v>63</v>
      </c>
      <c r="AF22" s="753"/>
      <c r="AG22" s="754"/>
      <c r="AH22" s="741"/>
      <c r="AI22" s="745"/>
      <c r="AJ22" s="755"/>
      <c r="AK22" s="756"/>
      <c r="AL22" s="757"/>
      <c r="AM22" s="764"/>
      <c r="AN22" s="764"/>
      <c r="AO22" s="764"/>
      <c r="AP22" s="734"/>
      <c r="AQ22" s="735"/>
      <c r="AR22" s="735"/>
      <c r="AS22" s="735"/>
      <c r="AT22" s="735"/>
      <c r="AU22" s="736"/>
      <c r="AV22" s="313"/>
    </row>
    <row r="23" spans="1:48" ht="22.5" customHeight="1" thickBot="1">
      <c r="A23" s="1667"/>
      <c r="B23" s="737" t="s">
        <v>24</v>
      </c>
      <c r="C23" s="759" t="s">
        <v>200</v>
      </c>
      <c r="D23" s="739" t="s">
        <v>197</v>
      </c>
      <c r="E23" s="740">
        <v>647</v>
      </c>
      <c r="F23" s="741">
        <v>554</v>
      </c>
      <c r="G23" s="745">
        <f>F23/E23*100</f>
        <v>85.62596599690882</v>
      </c>
      <c r="H23" s="831">
        <f t="shared" si="0"/>
        <v>39</v>
      </c>
      <c r="I23" s="745">
        <f>H23/F23*100</f>
        <v>7.039711191335741</v>
      </c>
      <c r="J23" s="741">
        <v>118</v>
      </c>
      <c r="K23" s="746">
        <f>J23/F23</f>
        <v>0.21299638989169675</v>
      </c>
      <c r="L23" s="832">
        <f t="shared" si="1"/>
        <v>515</v>
      </c>
      <c r="M23" s="760">
        <v>292</v>
      </c>
      <c r="N23" s="760">
        <v>223</v>
      </c>
      <c r="O23" s="761">
        <v>32</v>
      </c>
      <c r="P23" s="761">
        <v>6</v>
      </c>
      <c r="Q23" s="832">
        <f t="shared" si="4"/>
        <v>1</v>
      </c>
      <c r="R23" s="741">
        <v>1</v>
      </c>
      <c r="S23" s="741">
        <v>0</v>
      </c>
      <c r="T23" s="741">
        <v>0</v>
      </c>
      <c r="U23" s="832">
        <f t="shared" si="2"/>
        <v>92.96028880866427</v>
      </c>
      <c r="V23" s="832">
        <f>M23/F23*100</f>
        <v>52.707581227436826</v>
      </c>
      <c r="W23" s="832">
        <f>N23/F23*100</f>
        <v>40.25270758122744</v>
      </c>
      <c r="X23" s="832">
        <f>O23/F23*100</f>
        <v>5.776173285198556</v>
      </c>
      <c r="Y23" s="832">
        <f>P23/F23*100</f>
        <v>1.083032490974729</v>
      </c>
      <c r="Z23" s="832">
        <f t="shared" si="3"/>
        <v>0.18050541516245489</v>
      </c>
      <c r="AA23" s="742">
        <f>R23/F23*100</f>
        <v>0.18050541516245489</v>
      </c>
      <c r="AB23" s="831">
        <f>S23/F23*100</f>
        <v>0</v>
      </c>
      <c r="AC23" s="833">
        <f>T23/F23*100</f>
        <v>0</v>
      </c>
      <c r="AD23" s="1666"/>
      <c r="AE23" s="737" t="s">
        <v>24</v>
      </c>
      <c r="AF23" s="739">
        <v>41</v>
      </c>
      <c r="AG23" s="835">
        <f>AF23/F23*100</f>
        <v>7.400722021660649</v>
      </c>
      <c r="AH23" s="741">
        <v>135</v>
      </c>
      <c r="AI23" s="745">
        <f>AH23/F23*100</f>
        <v>24.368231046931406</v>
      </c>
      <c r="AJ23" s="762">
        <v>38</v>
      </c>
      <c r="AK23" s="836">
        <f>AJ23/F23*100</f>
        <v>6.859205776173286</v>
      </c>
      <c r="AL23" s="883">
        <v>48</v>
      </c>
      <c r="AM23" s="884">
        <v>224</v>
      </c>
      <c r="AN23" s="884">
        <v>230</v>
      </c>
      <c r="AO23" s="884">
        <v>52</v>
      </c>
      <c r="AP23" s="885">
        <v>554</v>
      </c>
      <c r="AQ23" s="800">
        <f>+AL23/AP23*100</f>
        <v>8.664259927797833</v>
      </c>
      <c r="AR23" s="800">
        <f>+AM23/AP23*100</f>
        <v>40.43321299638989</v>
      </c>
      <c r="AS23" s="800">
        <f>+AN23/AP23*100</f>
        <v>41.51624548736462</v>
      </c>
      <c r="AT23" s="800">
        <f>+AO23/AP23*100</f>
        <v>9.386281588447654</v>
      </c>
      <c r="AU23" s="766"/>
      <c r="AV23" s="313"/>
    </row>
    <row r="24" spans="1:48" ht="22.5" customHeight="1">
      <c r="A24" s="1665" t="s">
        <v>70</v>
      </c>
      <c r="B24" s="886" t="s">
        <v>99</v>
      </c>
      <c r="C24" s="887"/>
      <c r="D24" s="888"/>
      <c r="E24" s="889"/>
      <c r="F24" s="889"/>
      <c r="G24" s="891"/>
      <c r="H24" s="890"/>
      <c r="I24" s="891"/>
      <c r="J24" s="889"/>
      <c r="K24" s="892"/>
      <c r="L24" s="803"/>
      <c r="M24" s="804"/>
      <c r="N24" s="804"/>
      <c r="O24" s="805"/>
      <c r="P24" s="805"/>
      <c r="Q24" s="803"/>
      <c r="R24" s="889"/>
      <c r="S24" s="889"/>
      <c r="T24" s="889"/>
      <c r="U24" s="803"/>
      <c r="V24" s="803"/>
      <c r="W24" s="803"/>
      <c r="X24" s="803"/>
      <c r="Y24" s="803"/>
      <c r="Z24" s="803"/>
      <c r="AA24" s="890"/>
      <c r="AB24" s="890"/>
      <c r="AC24" s="893"/>
      <c r="AD24" s="1668" t="s">
        <v>70</v>
      </c>
      <c r="AE24" s="894" t="s">
        <v>99</v>
      </c>
      <c r="AF24" s="895"/>
      <c r="AG24" s="896"/>
      <c r="AH24" s="897"/>
      <c r="AI24" s="898"/>
      <c r="AJ24" s="889"/>
      <c r="AK24" s="899"/>
      <c r="AL24" s="900"/>
      <c r="AM24" s="901"/>
      <c r="AN24" s="901"/>
      <c r="AO24" s="901"/>
      <c r="AP24" s="901"/>
      <c r="AQ24" s="902"/>
      <c r="AR24" s="903"/>
      <c r="AS24" s="904"/>
      <c r="AT24" s="905"/>
      <c r="AU24" s="906"/>
      <c r="AV24" s="313"/>
    </row>
    <row r="25" spans="1:48" ht="22.5" customHeight="1">
      <c r="A25" s="1666"/>
      <c r="B25" s="907" t="s">
        <v>8</v>
      </c>
      <c r="C25" s="768"/>
      <c r="D25" s="908"/>
      <c r="E25" s="755"/>
      <c r="F25" s="755"/>
      <c r="G25" s="910"/>
      <c r="H25" s="909"/>
      <c r="I25" s="910"/>
      <c r="J25" s="755"/>
      <c r="K25" s="911"/>
      <c r="L25" s="747"/>
      <c r="M25" s="748"/>
      <c r="N25" s="748"/>
      <c r="O25" s="749"/>
      <c r="P25" s="749"/>
      <c r="Q25" s="747"/>
      <c r="R25" s="755"/>
      <c r="S25" s="755"/>
      <c r="T25" s="755"/>
      <c r="U25" s="747"/>
      <c r="V25" s="747"/>
      <c r="W25" s="747"/>
      <c r="X25" s="747"/>
      <c r="Y25" s="747"/>
      <c r="Z25" s="747"/>
      <c r="AA25" s="909"/>
      <c r="AB25" s="909"/>
      <c r="AC25" s="912"/>
      <c r="AD25" s="1666"/>
      <c r="AE25" s="727" t="s">
        <v>8</v>
      </c>
      <c r="AF25" s="913"/>
      <c r="AG25" s="797"/>
      <c r="AH25" s="717"/>
      <c r="AI25" s="719"/>
      <c r="AJ25" s="798"/>
      <c r="AK25" s="864"/>
      <c r="AL25" s="914"/>
      <c r="AM25" s="866"/>
      <c r="AN25" s="866"/>
      <c r="AO25" s="733"/>
      <c r="AP25" s="765"/>
      <c r="AQ25" s="800"/>
      <c r="AR25" s="800"/>
      <c r="AS25" s="800"/>
      <c r="AT25" s="915"/>
      <c r="AU25" s="916"/>
      <c r="AV25" s="313"/>
    </row>
    <row r="26" spans="1:48" ht="22.5" customHeight="1" thickBot="1">
      <c r="A26" s="1667"/>
      <c r="B26" s="917" t="s">
        <v>211</v>
      </c>
      <c r="C26" s="918" t="s">
        <v>200</v>
      </c>
      <c r="D26" s="919" t="s">
        <v>201</v>
      </c>
      <c r="E26" s="845">
        <v>512</v>
      </c>
      <c r="F26" s="845">
        <v>404</v>
      </c>
      <c r="G26" s="921">
        <f>F26/E26*100</f>
        <v>78.90625</v>
      </c>
      <c r="H26" s="920">
        <f t="shared" si="0"/>
        <v>21</v>
      </c>
      <c r="I26" s="921">
        <f>H26/F26*100</f>
        <v>5.198019801980198</v>
      </c>
      <c r="J26" s="845">
        <v>55</v>
      </c>
      <c r="K26" s="922">
        <f>J26/F26</f>
        <v>0.13613861386138615</v>
      </c>
      <c r="L26" s="837">
        <f t="shared" si="1"/>
        <v>383</v>
      </c>
      <c r="M26" s="838">
        <v>162</v>
      </c>
      <c r="N26" s="838">
        <v>221</v>
      </c>
      <c r="O26" s="839">
        <v>19</v>
      </c>
      <c r="P26" s="839">
        <v>2</v>
      </c>
      <c r="Q26" s="837">
        <f t="shared" si="4"/>
        <v>0</v>
      </c>
      <c r="R26" s="845">
        <v>0</v>
      </c>
      <c r="S26" s="845">
        <v>0</v>
      </c>
      <c r="T26" s="845">
        <v>0</v>
      </c>
      <c r="U26" s="837">
        <f t="shared" si="2"/>
        <v>94.8019801980198</v>
      </c>
      <c r="V26" s="837">
        <f>M26/F26*100</f>
        <v>40.099009900990104</v>
      </c>
      <c r="W26" s="837">
        <f>N26/F26*100</f>
        <v>54.70297029702971</v>
      </c>
      <c r="X26" s="837">
        <f>O26/F26*100</f>
        <v>4.702970297029703</v>
      </c>
      <c r="Y26" s="837">
        <f>P26/F26*100</f>
        <v>0.49504950495049505</v>
      </c>
      <c r="Z26" s="837">
        <f t="shared" si="3"/>
        <v>0</v>
      </c>
      <c r="AA26" s="920">
        <f>R26/F26*100</f>
        <v>0</v>
      </c>
      <c r="AB26" s="920">
        <f>S26/F26*100</f>
        <v>0</v>
      </c>
      <c r="AC26" s="923">
        <f>T26/F26*100</f>
        <v>0</v>
      </c>
      <c r="AD26" s="1669"/>
      <c r="AE26" s="924" t="s">
        <v>211</v>
      </c>
      <c r="AF26" s="925">
        <v>19</v>
      </c>
      <c r="AG26" s="926">
        <f>AF26/F26*100</f>
        <v>4.702970297029703</v>
      </c>
      <c r="AH26" s="927">
        <v>33</v>
      </c>
      <c r="AI26" s="928">
        <f>AH26/F26*100</f>
        <v>8.16831683168317</v>
      </c>
      <c r="AJ26" s="927">
        <v>23</v>
      </c>
      <c r="AK26" s="929">
        <f>AJ26/F26*100</f>
        <v>5.693069306930694</v>
      </c>
      <c r="AL26" s="930">
        <v>10</v>
      </c>
      <c r="AM26" s="931">
        <v>157</v>
      </c>
      <c r="AN26" s="932">
        <v>204</v>
      </c>
      <c r="AO26" s="933">
        <v>33</v>
      </c>
      <c r="AP26" s="934">
        <v>404</v>
      </c>
      <c r="AQ26" s="935">
        <f>+AL26/AP26*100</f>
        <v>2.4752475247524752</v>
      </c>
      <c r="AR26" s="935">
        <f>+AM26/AP26*100</f>
        <v>38.86138613861386</v>
      </c>
      <c r="AS26" s="935">
        <f>+AN26/AP26*100</f>
        <v>50.495049504950494</v>
      </c>
      <c r="AT26" s="936">
        <f>+AO26/AP26*100</f>
        <v>8.16831683168317</v>
      </c>
      <c r="AU26" s="937"/>
      <c r="AV26" s="313"/>
    </row>
    <row r="27" spans="1:48" ht="22.5" customHeight="1">
      <c r="A27" s="1670" t="s">
        <v>153</v>
      </c>
      <c r="B27" s="938" t="s">
        <v>13</v>
      </c>
      <c r="C27" s="801" t="s">
        <v>212</v>
      </c>
      <c r="D27" s="715" t="s">
        <v>201</v>
      </c>
      <c r="E27" s="716">
        <v>933</v>
      </c>
      <c r="F27" s="717">
        <v>638</v>
      </c>
      <c r="G27" s="719">
        <f>F27/E27*100</f>
        <v>68.38156484458734</v>
      </c>
      <c r="H27" s="720">
        <f t="shared" si="0"/>
        <v>37</v>
      </c>
      <c r="I27" s="719">
        <f>H27/F27*100</f>
        <v>5.799373040752351</v>
      </c>
      <c r="J27" s="717">
        <v>81</v>
      </c>
      <c r="K27" s="721">
        <f>J27/F27</f>
        <v>0.12695924764890282</v>
      </c>
      <c r="L27" s="722">
        <f t="shared" si="1"/>
        <v>601</v>
      </c>
      <c r="M27" s="723">
        <v>19</v>
      </c>
      <c r="N27" s="723">
        <v>582</v>
      </c>
      <c r="O27" s="724">
        <v>34</v>
      </c>
      <c r="P27" s="724">
        <v>2</v>
      </c>
      <c r="Q27" s="722">
        <f t="shared" si="4"/>
        <v>1</v>
      </c>
      <c r="R27" s="717">
        <v>0</v>
      </c>
      <c r="S27" s="717">
        <v>1</v>
      </c>
      <c r="T27" s="717">
        <v>0</v>
      </c>
      <c r="U27" s="722">
        <f t="shared" si="2"/>
        <v>94.20062695924764</v>
      </c>
      <c r="V27" s="722">
        <f>M27/F27*100</f>
        <v>2.978056426332288</v>
      </c>
      <c r="W27" s="722">
        <f>N27/F27*100</f>
        <v>91.22257053291536</v>
      </c>
      <c r="X27" s="722">
        <f>O27/F27*100</f>
        <v>5.329153605015674</v>
      </c>
      <c r="Y27" s="722">
        <f>P27/F27*100</f>
        <v>0.3134796238244514</v>
      </c>
      <c r="Z27" s="722">
        <f t="shared" si="3"/>
        <v>0.1567398119122257</v>
      </c>
      <c r="AA27" s="718">
        <f>R27/F27*100</f>
        <v>0</v>
      </c>
      <c r="AB27" s="718">
        <f>S27/F27*100</f>
        <v>0.1567398119122257</v>
      </c>
      <c r="AC27" s="726">
        <f>T27/F27*100</f>
        <v>0</v>
      </c>
      <c r="AD27" s="1579" t="s">
        <v>153</v>
      </c>
      <c r="AE27" s="938" t="s">
        <v>13</v>
      </c>
      <c r="AF27" s="728">
        <v>29</v>
      </c>
      <c r="AG27" s="729">
        <f>AF27/F27*100</f>
        <v>4.545454545454546</v>
      </c>
      <c r="AH27" s="717">
        <v>54</v>
      </c>
      <c r="AI27" s="719">
        <f>AH27/F27*100</f>
        <v>8.463949843260188</v>
      </c>
      <c r="AJ27" s="863">
        <v>37</v>
      </c>
      <c r="AK27" s="864">
        <f>AJ27/F27*100</f>
        <v>5.799373040752351</v>
      </c>
      <c r="AL27" s="865"/>
      <c r="AM27" s="866"/>
      <c r="AN27" s="866"/>
      <c r="AO27" s="866"/>
      <c r="AP27" s="734"/>
      <c r="AQ27" s="735"/>
      <c r="AR27" s="735"/>
      <c r="AS27" s="735"/>
      <c r="AT27" s="735"/>
      <c r="AU27" s="736">
        <v>617</v>
      </c>
      <c r="AV27" s="234"/>
    </row>
    <row r="28" spans="1:48" ht="22.5" customHeight="1">
      <c r="A28" s="1666"/>
      <c r="B28" s="939" t="s">
        <v>18</v>
      </c>
      <c r="C28" s="759" t="s">
        <v>213</v>
      </c>
      <c r="D28" s="739" t="s">
        <v>197</v>
      </c>
      <c r="E28" s="740">
        <v>885</v>
      </c>
      <c r="F28" s="741">
        <v>814</v>
      </c>
      <c r="G28" s="745">
        <f>F28/E28*100</f>
        <v>91.9774011299435</v>
      </c>
      <c r="H28" s="744">
        <f t="shared" si="0"/>
        <v>50</v>
      </c>
      <c r="I28" s="745">
        <f>H28/F28*100</f>
        <v>6.142506142506143</v>
      </c>
      <c r="J28" s="741">
        <v>202</v>
      </c>
      <c r="K28" s="746">
        <f>J28/F28</f>
        <v>0.24815724815724816</v>
      </c>
      <c r="L28" s="747">
        <f t="shared" si="1"/>
        <v>764</v>
      </c>
      <c r="M28" s="748">
        <v>652</v>
      </c>
      <c r="N28" s="748">
        <v>112</v>
      </c>
      <c r="O28" s="749">
        <v>33</v>
      </c>
      <c r="P28" s="749">
        <v>15</v>
      </c>
      <c r="Q28" s="747">
        <f t="shared" si="4"/>
        <v>2</v>
      </c>
      <c r="R28" s="741">
        <v>2</v>
      </c>
      <c r="S28" s="741">
        <v>0</v>
      </c>
      <c r="T28" s="741">
        <v>0</v>
      </c>
      <c r="U28" s="747">
        <f t="shared" si="2"/>
        <v>93.85749385749386</v>
      </c>
      <c r="V28" s="747">
        <f>M28/F28*100</f>
        <v>80.0982800982801</v>
      </c>
      <c r="W28" s="747">
        <f>N28/F28*100</f>
        <v>13.75921375921376</v>
      </c>
      <c r="X28" s="747">
        <f>O28/F28*100</f>
        <v>4.054054054054054</v>
      </c>
      <c r="Y28" s="747">
        <f>P28/F28*100</f>
        <v>1.8427518427518428</v>
      </c>
      <c r="Z28" s="747">
        <f t="shared" si="3"/>
        <v>0.2457002457002457</v>
      </c>
      <c r="AA28" s="742">
        <f>R28/F28*100</f>
        <v>0.2457002457002457</v>
      </c>
      <c r="AB28" s="742">
        <f>S28/F28*100</f>
        <v>0</v>
      </c>
      <c r="AC28" s="833">
        <f>T28/F28*100</f>
        <v>0</v>
      </c>
      <c r="AD28" s="1666"/>
      <c r="AE28" s="940" t="s">
        <v>18</v>
      </c>
      <c r="AF28" s="739">
        <v>29</v>
      </c>
      <c r="AG28" s="835">
        <f>AF28/F28*100</f>
        <v>3.562653562653563</v>
      </c>
      <c r="AH28" s="741">
        <v>111</v>
      </c>
      <c r="AI28" s="745">
        <f>AH28/F28*100</f>
        <v>13.636363636363635</v>
      </c>
      <c r="AJ28" s="762">
        <v>47</v>
      </c>
      <c r="AK28" s="836">
        <f>AJ28/F28*100</f>
        <v>5.773955773955774</v>
      </c>
      <c r="AL28" s="763">
        <v>171</v>
      </c>
      <c r="AM28" s="764">
        <v>432</v>
      </c>
      <c r="AN28" s="764">
        <v>199</v>
      </c>
      <c r="AO28" s="764">
        <v>12</v>
      </c>
      <c r="AP28" s="765">
        <v>814</v>
      </c>
      <c r="AQ28" s="800">
        <f>+AL28/AP28*100</f>
        <v>21.007371007371006</v>
      </c>
      <c r="AR28" s="800">
        <f>+AM28/AP28*100</f>
        <v>53.07125307125307</v>
      </c>
      <c r="AS28" s="800">
        <f>+AN28/AP28*100</f>
        <v>24.447174447174447</v>
      </c>
      <c r="AT28" s="800">
        <f>+AO28/AP28*100</f>
        <v>1.4742014742014742</v>
      </c>
      <c r="AU28" s="766"/>
      <c r="AV28" s="234"/>
    </row>
    <row r="29" spans="1:48" ht="22.5" customHeight="1">
      <c r="A29" s="1666"/>
      <c r="B29" s="939" t="s">
        <v>22</v>
      </c>
      <c r="C29" s="759" t="s">
        <v>200</v>
      </c>
      <c r="D29" s="941" t="s">
        <v>197</v>
      </c>
      <c r="E29" s="740">
        <v>582</v>
      </c>
      <c r="F29" s="741">
        <v>519</v>
      </c>
      <c r="G29" s="745">
        <f>F29/E29*100</f>
        <v>89.17525773195877</v>
      </c>
      <c r="H29" s="831">
        <f>O29+P29+R29+S29+T29</f>
        <v>53</v>
      </c>
      <c r="I29" s="745">
        <f>H29/F29*100</f>
        <v>10.211946050096339</v>
      </c>
      <c r="J29" s="741">
        <v>134</v>
      </c>
      <c r="K29" s="746">
        <f>J29/F29</f>
        <v>0.2581888246628131</v>
      </c>
      <c r="L29" s="832">
        <f t="shared" si="1"/>
        <v>466</v>
      </c>
      <c r="M29" s="760">
        <v>371</v>
      </c>
      <c r="N29" s="760">
        <v>95</v>
      </c>
      <c r="O29" s="761">
        <v>41</v>
      </c>
      <c r="P29" s="761">
        <v>10</v>
      </c>
      <c r="Q29" s="832">
        <f t="shared" si="4"/>
        <v>2</v>
      </c>
      <c r="R29" s="741">
        <v>2</v>
      </c>
      <c r="S29" s="741">
        <v>0</v>
      </c>
      <c r="T29" s="741">
        <v>0</v>
      </c>
      <c r="U29" s="832">
        <f t="shared" si="2"/>
        <v>89.78805394990366</v>
      </c>
      <c r="V29" s="832">
        <f>M29/F29*100</f>
        <v>71.48362235067437</v>
      </c>
      <c r="W29" s="832">
        <f>N29/F29*100</f>
        <v>18.304431599229286</v>
      </c>
      <c r="X29" s="832">
        <f>O29/F29*100</f>
        <v>7.89980732177264</v>
      </c>
      <c r="Y29" s="832">
        <f>P29/F29*100</f>
        <v>1.9267822736030826</v>
      </c>
      <c r="Z29" s="832">
        <f t="shared" si="3"/>
        <v>0.3853564547206166</v>
      </c>
      <c r="AA29" s="742">
        <f>R29/F29*100</f>
        <v>0.3853564547206166</v>
      </c>
      <c r="AB29" s="742">
        <f>S29/F29*100</f>
        <v>0</v>
      </c>
      <c r="AC29" s="833">
        <f>T29/F29*100</f>
        <v>0</v>
      </c>
      <c r="AD29" s="1666"/>
      <c r="AE29" s="767" t="s">
        <v>22</v>
      </c>
      <c r="AF29" s="769">
        <v>8</v>
      </c>
      <c r="AG29" s="777">
        <f>AF29/F29*100</f>
        <v>1.5414258188824663</v>
      </c>
      <c r="AH29" s="771">
        <v>111</v>
      </c>
      <c r="AI29" s="773">
        <f>AH29/F29*100</f>
        <v>21.38728323699422</v>
      </c>
      <c r="AJ29" s="755">
        <v>24</v>
      </c>
      <c r="AK29" s="756">
        <f>AJ29/F29*100</f>
        <v>4.624277456647398</v>
      </c>
      <c r="AL29" s="778">
        <v>0</v>
      </c>
      <c r="AM29" s="779">
        <v>363</v>
      </c>
      <c r="AN29" s="779">
        <v>155</v>
      </c>
      <c r="AO29" s="779">
        <v>1</v>
      </c>
      <c r="AP29" s="779">
        <v>519</v>
      </c>
      <c r="AQ29" s="781">
        <f>+AL29/AP29*100</f>
        <v>0</v>
      </c>
      <c r="AR29" s="781">
        <f>+AM29/AP29*100</f>
        <v>69.94219653179191</v>
      </c>
      <c r="AS29" s="781">
        <f>+AN29/AP29*100</f>
        <v>29.865125240847785</v>
      </c>
      <c r="AT29" s="942">
        <f>+AO29/AP29*100</f>
        <v>0.1926782273603083</v>
      </c>
      <c r="AU29" s="782"/>
      <c r="AV29" s="510"/>
    </row>
    <row r="30" spans="1:48" ht="22.5" customHeight="1">
      <c r="A30" s="1666"/>
      <c r="B30" s="943" t="s">
        <v>64</v>
      </c>
      <c r="C30" s="768" t="s">
        <v>214</v>
      </c>
      <c r="D30" s="769" t="s">
        <v>201</v>
      </c>
      <c r="E30" s="770">
        <v>520</v>
      </c>
      <c r="F30" s="861">
        <v>445</v>
      </c>
      <c r="G30" s="773">
        <f>F30/E30*100</f>
        <v>85.57692307692307</v>
      </c>
      <c r="H30" s="774">
        <f t="shared" si="0"/>
        <v>40</v>
      </c>
      <c r="I30" s="862">
        <f>H30/F30*100</f>
        <v>8.98876404494382</v>
      </c>
      <c r="J30" s="771">
        <v>114</v>
      </c>
      <c r="K30" s="944">
        <f>J30/F30</f>
        <v>0.25617977528089886</v>
      </c>
      <c r="L30" s="747">
        <f>M30+N30</f>
        <v>405</v>
      </c>
      <c r="M30" s="748">
        <v>158</v>
      </c>
      <c r="N30" s="748">
        <v>247</v>
      </c>
      <c r="O30" s="749">
        <v>29</v>
      </c>
      <c r="P30" s="749">
        <v>9</v>
      </c>
      <c r="Q30" s="747">
        <f t="shared" si="4"/>
        <v>2</v>
      </c>
      <c r="R30" s="771">
        <v>0</v>
      </c>
      <c r="S30" s="771">
        <v>2</v>
      </c>
      <c r="T30" s="771">
        <v>0</v>
      </c>
      <c r="U30" s="747">
        <f>V30+W30</f>
        <v>91.01123595505618</v>
      </c>
      <c r="V30" s="747">
        <f>M30/F30*100</f>
        <v>35.50561797752809</v>
      </c>
      <c r="W30" s="747">
        <f>N30/F30*100</f>
        <v>55.50561797752809</v>
      </c>
      <c r="X30" s="747">
        <f>O30/F30*100</f>
        <v>6.51685393258427</v>
      </c>
      <c r="Y30" s="747">
        <f>P30/F30*100</f>
        <v>2.0224719101123596</v>
      </c>
      <c r="Z30" s="747">
        <f>AA30+AB30</f>
        <v>0.44943820224719105</v>
      </c>
      <c r="AA30" s="772">
        <f>R30/F30*100</f>
        <v>0</v>
      </c>
      <c r="AB30" s="772">
        <f>S30/F30*100</f>
        <v>0.44943820224719105</v>
      </c>
      <c r="AC30" s="776">
        <f>T30/F30*100</f>
        <v>0</v>
      </c>
      <c r="AD30" s="1666"/>
      <c r="AE30" s="938" t="s">
        <v>64</v>
      </c>
      <c r="AF30" s="728">
        <v>10</v>
      </c>
      <c r="AG30" s="729">
        <f>AF30/F30*100</f>
        <v>2.247191011235955</v>
      </c>
      <c r="AH30" s="717">
        <v>50</v>
      </c>
      <c r="AI30" s="719">
        <f>AH30/F30*100</f>
        <v>11.235955056179774</v>
      </c>
      <c r="AJ30" s="863">
        <v>38</v>
      </c>
      <c r="AK30" s="864">
        <f>AJ30/F30*100</f>
        <v>8.539325842696629</v>
      </c>
      <c r="AL30" s="865">
        <v>37</v>
      </c>
      <c r="AM30" s="866">
        <v>143</v>
      </c>
      <c r="AN30" s="866">
        <v>261</v>
      </c>
      <c r="AO30" s="866">
        <v>4</v>
      </c>
      <c r="AP30" s="866">
        <v>445</v>
      </c>
      <c r="AQ30" s="735">
        <f>+AL30/AP30*100</f>
        <v>8.314606741573034</v>
      </c>
      <c r="AR30" s="735">
        <f>+AM30/AP30*100</f>
        <v>32.13483146067416</v>
      </c>
      <c r="AS30" s="735">
        <f>+AN30/AP30*100</f>
        <v>58.651685393258425</v>
      </c>
      <c r="AT30" s="735">
        <f>+AO30/AP30*100</f>
        <v>0.8988764044943821</v>
      </c>
      <c r="AU30" s="736">
        <v>412</v>
      </c>
      <c r="AV30" s="510"/>
    </row>
    <row r="31" spans="1:48" ht="22.5" customHeight="1">
      <c r="A31" s="1666"/>
      <c r="B31" s="727" t="s">
        <v>10</v>
      </c>
      <c r="C31" s="945" t="s">
        <v>200</v>
      </c>
      <c r="D31" s="946" t="s">
        <v>201</v>
      </c>
      <c r="E31" s="947">
        <v>889</v>
      </c>
      <c r="F31" s="948">
        <v>778</v>
      </c>
      <c r="G31" s="719">
        <f>F31/E31*100</f>
        <v>87.5140607424072</v>
      </c>
      <c r="H31" s="720">
        <f>O31+P31+R31+S31+T31</f>
        <v>73</v>
      </c>
      <c r="I31" s="719">
        <f>H31/F31*100</f>
        <v>9.383033419023135</v>
      </c>
      <c r="J31" s="717">
        <v>198</v>
      </c>
      <c r="K31" s="721">
        <f>J31/F31</f>
        <v>0.2544987146529563</v>
      </c>
      <c r="L31" s="722">
        <f>M31+N31</f>
        <v>705</v>
      </c>
      <c r="M31" s="723">
        <v>205</v>
      </c>
      <c r="N31" s="723">
        <v>500</v>
      </c>
      <c r="O31" s="724">
        <v>58</v>
      </c>
      <c r="P31" s="724">
        <v>13</v>
      </c>
      <c r="Q31" s="722">
        <f t="shared" si="4"/>
        <v>2</v>
      </c>
      <c r="R31" s="717">
        <v>2</v>
      </c>
      <c r="S31" s="717">
        <v>0</v>
      </c>
      <c r="T31" s="717">
        <v>0</v>
      </c>
      <c r="U31" s="722">
        <f>V31+W31</f>
        <v>90.61696658097686</v>
      </c>
      <c r="V31" s="722">
        <f>M31/F31*100</f>
        <v>26.34961439588689</v>
      </c>
      <c r="W31" s="722">
        <f>N31/F31*100</f>
        <v>64.26735218508998</v>
      </c>
      <c r="X31" s="722">
        <f>O31/F31*100</f>
        <v>7.455012853470437</v>
      </c>
      <c r="Y31" s="722">
        <f>P31/F31*100</f>
        <v>1.6709511568123392</v>
      </c>
      <c r="Z31" s="722">
        <f>AA31+AB31</f>
        <v>0.2570694087403599</v>
      </c>
      <c r="AA31" s="718">
        <f>R31/F31*100</f>
        <v>0.2570694087403599</v>
      </c>
      <c r="AB31" s="718">
        <f>S31/F31*100</f>
        <v>0</v>
      </c>
      <c r="AC31" s="726">
        <f>T31/F31*100</f>
        <v>0</v>
      </c>
      <c r="AD31" s="1666"/>
      <c r="AE31" s="939" t="s">
        <v>10</v>
      </c>
      <c r="AF31" s="753">
        <v>52</v>
      </c>
      <c r="AG31" s="754">
        <f>AF31/F31*100</f>
        <v>6.683804627249357</v>
      </c>
      <c r="AH31" s="741">
        <v>126</v>
      </c>
      <c r="AI31" s="745">
        <f>AH31/F31*100</f>
        <v>16.195372750642672</v>
      </c>
      <c r="AJ31" s="755">
        <v>43</v>
      </c>
      <c r="AK31" s="756">
        <f>AJ31/F31*100</f>
        <v>5.526992287917738</v>
      </c>
      <c r="AL31" s="757">
        <v>79</v>
      </c>
      <c r="AM31" s="758">
        <v>315</v>
      </c>
      <c r="AN31" s="758">
        <v>349</v>
      </c>
      <c r="AO31" s="758">
        <v>35</v>
      </c>
      <c r="AP31" s="866">
        <v>778</v>
      </c>
      <c r="AQ31" s="735">
        <f>+AL31/AP31*100</f>
        <v>10.154241645244216</v>
      </c>
      <c r="AR31" s="735">
        <f>+AM31/AP31*100</f>
        <v>40.48843187660668</v>
      </c>
      <c r="AS31" s="735">
        <f>+AN31/AP31*100</f>
        <v>44.8586118251928</v>
      </c>
      <c r="AT31" s="735">
        <f>+AO31/AP31*100</f>
        <v>4.4987146529562985</v>
      </c>
      <c r="AU31" s="736">
        <v>708</v>
      </c>
      <c r="AV31" s="510"/>
    </row>
    <row r="32" spans="1:48" ht="22.5" customHeight="1">
      <c r="A32" s="1666"/>
      <c r="B32" s="939" t="s">
        <v>12</v>
      </c>
      <c r="C32" s="949" t="s">
        <v>212</v>
      </c>
      <c r="D32" s="769" t="s">
        <v>201</v>
      </c>
      <c r="E32" s="950">
        <v>788</v>
      </c>
      <c r="F32" s="951">
        <v>732</v>
      </c>
      <c r="G32" s="910">
        <f>F32/E32*100</f>
        <v>92.89340101522842</v>
      </c>
      <c r="H32" s="952">
        <f>O32+P32+R32+S32+T32</f>
        <v>55</v>
      </c>
      <c r="I32" s="745">
        <f>H32/F32*100</f>
        <v>7.5136612021857925</v>
      </c>
      <c r="J32" s="741">
        <v>158</v>
      </c>
      <c r="K32" s="746">
        <f>J32/F32</f>
        <v>0.21584699453551912</v>
      </c>
      <c r="L32" s="747">
        <f t="shared" si="1"/>
        <v>677</v>
      </c>
      <c r="M32" s="748">
        <v>262</v>
      </c>
      <c r="N32" s="748">
        <v>415</v>
      </c>
      <c r="O32" s="749">
        <v>43</v>
      </c>
      <c r="P32" s="749">
        <v>9</v>
      </c>
      <c r="Q32" s="747">
        <f t="shared" si="4"/>
        <v>3</v>
      </c>
      <c r="R32" s="741">
        <v>3</v>
      </c>
      <c r="S32" s="741">
        <v>0</v>
      </c>
      <c r="T32" s="741">
        <v>0</v>
      </c>
      <c r="U32" s="747">
        <f t="shared" si="2"/>
        <v>92.48633879781421</v>
      </c>
      <c r="V32" s="747">
        <f>M32/F32*100</f>
        <v>35.79234972677596</v>
      </c>
      <c r="W32" s="747">
        <f>N32/F32*100</f>
        <v>56.69398907103825</v>
      </c>
      <c r="X32" s="747">
        <f>O32/F32*100</f>
        <v>5.8743169398907105</v>
      </c>
      <c r="Y32" s="747">
        <f>P32/F32*100</f>
        <v>1.2295081967213115</v>
      </c>
      <c r="Z32" s="747">
        <f t="shared" si="3"/>
        <v>0.4098360655737705</v>
      </c>
      <c r="AA32" s="742">
        <f>R32/F32*100</f>
        <v>0.4098360655737705</v>
      </c>
      <c r="AB32" s="742">
        <f>S32/F32*100</f>
        <v>0</v>
      </c>
      <c r="AC32" s="833">
        <f>T32/F32*100</f>
        <v>0</v>
      </c>
      <c r="AD32" s="1666"/>
      <c r="AE32" s="939" t="s">
        <v>12</v>
      </c>
      <c r="AF32" s="753">
        <v>42</v>
      </c>
      <c r="AG32" s="754">
        <f>AF32/F32*100</f>
        <v>5.737704918032787</v>
      </c>
      <c r="AH32" s="741">
        <v>113</v>
      </c>
      <c r="AI32" s="745">
        <f>AH32/F32*100</f>
        <v>15.437158469945356</v>
      </c>
      <c r="AJ32" s="755">
        <v>47</v>
      </c>
      <c r="AK32" s="756">
        <f>AJ32/F32*100</f>
        <v>6.420765027322404</v>
      </c>
      <c r="AL32" s="757">
        <v>43</v>
      </c>
      <c r="AM32" s="758">
        <v>558</v>
      </c>
      <c r="AN32" s="758">
        <v>111</v>
      </c>
      <c r="AO32" s="758">
        <v>20</v>
      </c>
      <c r="AP32" s="866">
        <v>732</v>
      </c>
      <c r="AQ32" s="735">
        <f>+AL32/AP32*100</f>
        <v>5.8743169398907105</v>
      </c>
      <c r="AR32" s="735">
        <f>+AM32/AP32*100</f>
        <v>76.22950819672131</v>
      </c>
      <c r="AS32" s="735">
        <f>+AN32/AP32*100</f>
        <v>15.163934426229508</v>
      </c>
      <c r="AT32" s="735">
        <f>+AO32/AP32*100</f>
        <v>2.73224043715847</v>
      </c>
      <c r="AU32" s="736">
        <v>671</v>
      </c>
      <c r="AV32" s="510"/>
    </row>
    <row r="33" spans="1:48" ht="22.5" customHeight="1">
      <c r="A33" s="1666"/>
      <c r="B33" s="939" t="s">
        <v>33</v>
      </c>
      <c r="C33" s="953"/>
      <c r="D33" s="954"/>
      <c r="E33" s="740"/>
      <c r="F33" s="755"/>
      <c r="G33" s="910"/>
      <c r="H33" s="952"/>
      <c r="I33" s="745"/>
      <c r="J33" s="741"/>
      <c r="K33" s="746"/>
      <c r="L33" s="747"/>
      <c r="M33" s="748"/>
      <c r="N33" s="748"/>
      <c r="O33" s="749"/>
      <c r="P33" s="749"/>
      <c r="Q33" s="747"/>
      <c r="R33" s="741"/>
      <c r="S33" s="741"/>
      <c r="T33" s="741"/>
      <c r="U33" s="747"/>
      <c r="V33" s="747"/>
      <c r="W33" s="747"/>
      <c r="X33" s="747"/>
      <c r="Y33" s="747"/>
      <c r="Z33" s="747"/>
      <c r="AA33" s="742"/>
      <c r="AB33" s="742"/>
      <c r="AC33" s="833"/>
      <c r="AD33" s="1666"/>
      <c r="AE33" s="939" t="s">
        <v>33</v>
      </c>
      <c r="AF33" s="753"/>
      <c r="AG33" s="754"/>
      <c r="AH33" s="741"/>
      <c r="AI33" s="745"/>
      <c r="AJ33" s="755"/>
      <c r="AK33" s="756"/>
      <c r="AL33" s="757"/>
      <c r="AM33" s="758"/>
      <c r="AN33" s="758"/>
      <c r="AO33" s="758"/>
      <c r="AP33" s="734"/>
      <c r="AQ33" s="735"/>
      <c r="AR33" s="735"/>
      <c r="AS33" s="735"/>
      <c r="AT33" s="735"/>
      <c r="AU33" s="736"/>
      <c r="AV33" s="234"/>
    </row>
    <row r="34" spans="1:48" ht="22.5" customHeight="1">
      <c r="A34" s="1666"/>
      <c r="B34" s="939" t="s">
        <v>32</v>
      </c>
      <c r="C34" s="955" t="s">
        <v>212</v>
      </c>
      <c r="D34" s="739" t="s">
        <v>201</v>
      </c>
      <c r="E34" s="740">
        <v>97</v>
      </c>
      <c r="F34" s="717">
        <v>89</v>
      </c>
      <c r="G34" s="719">
        <f>F34/E34*100</f>
        <v>91.75257731958763</v>
      </c>
      <c r="H34" s="744">
        <f t="shared" si="0"/>
        <v>9</v>
      </c>
      <c r="I34" s="745">
        <f>H34/F34*100</f>
        <v>10.112359550561797</v>
      </c>
      <c r="J34" s="741">
        <v>24</v>
      </c>
      <c r="K34" s="746">
        <f>J34/F34</f>
        <v>0.2696629213483146</v>
      </c>
      <c r="L34" s="747">
        <f t="shared" si="1"/>
        <v>80</v>
      </c>
      <c r="M34" s="748">
        <v>44</v>
      </c>
      <c r="N34" s="748">
        <v>36</v>
      </c>
      <c r="O34" s="749">
        <v>8</v>
      </c>
      <c r="P34" s="749">
        <v>1</v>
      </c>
      <c r="Q34" s="747">
        <f t="shared" si="4"/>
        <v>0</v>
      </c>
      <c r="R34" s="741">
        <v>0</v>
      </c>
      <c r="S34" s="741">
        <v>0</v>
      </c>
      <c r="T34" s="741">
        <v>0</v>
      </c>
      <c r="U34" s="747">
        <f t="shared" si="2"/>
        <v>89.8876404494382</v>
      </c>
      <c r="V34" s="747">
        <f>M34/F34*100</f>
        <v>49.43820224719101</v>
      </c>
      <c r="W34" s="747">
        <f>N34/F34*100</f>
        <v>40.44943820224719</v>
      </c>
      <c r="X34" s="747">
        <f>O34/F34*100</f>
        <v>8.98876404494382</v>
      </c>
      <c r="Y34" s="747">
        <f>P34/F34*100</f>
        <v>1.1235955056179776</v>
      </c>
      <c r="Z34" s="747">
        <f t="shared" si="3"/>
        <v>0</v>
      </c>
      <c r="AA34" s="742">
        <f>R34/F34*100</f>
        <v>0</v>
      </c>
      <c r="AB34" s="742">
        <f>S34/F34*100</f>
        <v>0</v>
      </c>
      <c r="AC34" s="833">
        <f>T34/F34*100</f>
        <v>0</v>
      </c>
      <c r="AD34" s="1666"/>
      <c r="AE34" s="939" t="s">
        <v>32</v>
      </c>
      <c r="AF34" s="753">
        <v>18</v>
      </c>
      <c r="AG34" s="754">
        <f>AF34/F34*100</f>
        <v>20.224719101123593</v>
      </c>
      <c r="AH34" s="741">
        <v>14</v>
      </c>
      <c r="AI34" s="745">
        <f>AH34/F34*100</f>
        <v>15.730337078651685</v>
      </c>
      <c r="AJ34" s="755">
        <v>5</v>
      </c>
      <c r="AK34" s="756">
        <f>AJ34/F34*100</f>
        <v>5.617977528089887</v>
      </c>
      <c r="AL34" s="757">
        <v>4</v>
      </c>
      <c r="AM34" s="758">
        <v>42</v>
      </c>
      <c r="AN34" s="758">
        <v>31</v>
      </c>
      <c r="AO34" s="758">
        <v>12</v>
      </c>
      <c r="AP34" s="734">
        <v>89</v>
      </c>
      <c r="AQ34" s="735">
        <f>+AL34/AP34*100</f>
        <v>4.49438202247191</v>
      </c>
      <c r="AR34" s="735">
        <f>+AM34/AP34*100</f>
        <v>47.19101123595505</v>
      </c>
      <c r="AS34" s="735">
        <f>+AN34/AP34*100</f>
        <v>34.831460674157306</v>
      </c>
      <c r="AT34" s="735">
        <f>+AO34/AP34*100</f>
        <v>13.48314606741573</v>
      </c>
      <c r="AU34" s="736">
        <v>88</v>
      </c>
      <c r="AV34" s="234"/>
    </row>
    <row r="35" spans="1:48" ht="22.5" customHeight="1" thickBot="1">
      <c r="A35" s="1669"/>
      <c r="B35" s="956" t="s">
        <v>34</v>
      </c>
      <c r="C35" s="957"/>
      <c r="D35" s="958"/>
      <c r="E35" s="959"/>
      <c r="F35" s="843"/>
      <c r="G35" s="844"/>
      <c r="H35" s="961"/>
      <c r="I35" s="844"/>
      <c r="J35" s="843"/>
      <c r="K35" s="962"/>
      <c r="L35" s="832"/>
      <c r="M35" s="760"/>
      <c r="N35" s="760"/>
      <c r="O35" s="761"/>
      <c r="P35" s="761"/>
      <c r="Q35" s="832"/>
      <c r="R35" s="843"/>
      <c r="S35" s="843"/>
      <c r="T35" s="843"/>
      <c r="U35" s="832"/>
      <c r="V35" s="832"/>
      <c r="W35" s="832"/>
      <c r="X35" s="832"/>
      <c r="Y35" s="832"/>
      <c r="Z35" s="832"/>
      <c r="AA35" s="960"/>
      <c r="AB35" s="960"/>
      <c r="AC35" s="963"/>
      <c r="AD35" s="1669"/>
      <c r="AE35" s="964" t="s">
        <v>34</v>
      </c>
      <c r="AF35" s="739"/>
      <c r="AG35" s="835"/>
      <c r="AH35" s="741"/>
      <c r="AI35" s="745"/>
      <c r="AJ35" s="762"/>
      <c r="AK35" s="836"/>
      <c r="AL35" s="763"/>
      <c r="AM35" s="764"/>
      <c r="AN35" s="764"/>
      <c r="AO35" s="764"/>
      <c r="AP35" s="733"/>
      <c r="AQ35" s="800"/>
      <c r="AR35" s="800"/>
      <c r="AS35" s="800"/>
      <c r="AT35" s="800"/>
      <c r="AU35" s="766"/>
      <c r="AV35" s="510"/>
    </row>
    <row r="36" spans="1:48" ht="22.5" customHeight="1">
      <c r="A36" s="1578" t="s">
        <v>72</v>
      </c>
      <c r="B36" s="938" t="s">
        <v>15</v>
      </c>
      <c r="C36" s="801" t="s">
        <v>209</v>
      </c>
      <c r="D36" s="715" t="s">
        <v>201</v>
      </c>
      <c r="E36" s="716">
        <v>1890</v>
      </c>
      <c r="F36" s="717">
        <v>1651</v>
      </c>
      <c r="G36" s="719">
        <f>F36/E36*100</f>
        <v>87.35449735449735</v>
      </c>
      <c r="H36" s="720">
        <f t="shared" si="0"/>
        <v>117</v>
      </c>
      <c r="I36" s="719">
        <f>H36/F36*100</f>
        <v>7.086614173228346</v>
      </c>
      <c r="J36" s="717">
        <v>344</v>
      </c>
      <c r="K36" s="721">
        <f>J36/F36</f>
        <v>0.20835857056329496</v>
      </c>
      <c r="L36" s="803">
        <f t="shared" si="1"/>
        <v>1534</v>
      </c>
      <c r="M36" s="804">
        <v>20</v>
      </c>
      <c r="N36" s="804">
        <v>1514</v>
      </c>
      <c r="O36" s="805">
        <v>94</v>
      </c>
      <c r="P36" s="805">
        <v>18</v>
      </c>
      <c r="Q36" s="803">
        <f t="shared" si="4"/>
        <v>5</v>
      </c>
      <c r="R36" s="717">
        <v>3</v>
      </c>
      <c r="S36" s="717">
        <v>2</v>
      </c>
      <c r="T36" s="717">
        <v>0</v>
      </c>
      <c r="U36" s="803">
        <f t="shared" si="2"/>
        <v>92.91338582677164</v>
      </c>
      <c r="V36" s="803">
        <f>M36/F36*100</f>
        <v>1.2113870381586918</v>
      </c>
      <c r="W36" s="803">
        <f>N36/F36*100</f>
        <v>91.70199878861295</v>
      </c>
      <c r="X36" s="803">
        <f>O36/F36*100</f>
        <v>5.693519079345851</v>
      </c>
      <c r="Y36" s="803">
        <f>P36/F36*100</f>
        <v>1.0902483343428226</v>
      </c>
      <c r="Z36" s="803">
        <f t="shared" si="3"/>
        <v>0.30284675953967294</v>
      </c>
      <c r="AA36" s="718">
        <f>R36/F36*100</f>
        <v>0.18170805572380377</v>
      </c>
      <c r="AB36" s="718">
        <f>S36/F36*100</f>
        <v>0.12113870381586916</v>
      </c>
      <c r="AC36" s="726">
        <f>T36/F36*100</f>
        <v>0</v>
      </c>
      <c r="AD36" s="1578" t="s">
        <v>72</v>
      </c>
      <c r="AE36" s="965" t="s">
        <v>15</v>
      </c>
      <c r="AF36" s="809">
        <v>92</v>
      </c>
      <c r="AG36" s="966">
        <f>AF36/F36*100</f>
        <v>5.572380375529982</v>
      </c>
      <c r="AH36" s="811">
        <v>243</v>
      </c>
      <c r="AI36" s="812">
        <f>AH36/F36*100</f>
        <v>14.718352513628105</v>
      </c>
      <c r="AJ36" s="889">
        <v>195</v>
      </c>
      <c r="AK36" s="899">
        <f>AJ36/F36*100</f>
        <v>11.811023622047244</v>
      </c>
      <c r="AL36" s="815"/>
      <c r="AM36" s="816"/>
      <c r="AN36" s="816"/>
      <c r="AO36" s="816"/>
      <c r="AP36" s="817"/>
      <c r="AQ36" s="818"/>
      <c r="AR36" s="818"/>
      <c r="AS36" s="818"/>
      <c r="AT36" s="818"/>
      <c r="AU36" s="819">
        <v>1612</v>
      </c>
      <c r="AV36" s="234"/>
    </row>
    <row r="37" spans="1:48" ht="22.5" customHeight="1">
      <c r="A37" s="1666"/>
      <c r="B37" s="939" t="s">
        <v>3</v>
      </c>
      <c r="C37" s="759" t="s">
        <v>215</v>
      </c>
      <c r="D37" s="739" t="s">
        <v>201</v>
      </c>
      <c r="E37" s="740">
        <v>622</v>
      </c>
      <c r="F37" s="741">
        <v>444</v>
      </c>
      <c r="G37" s="745">
        <f>F37/E37*100</f>
        <v>71.38263665594855</v>
      </c>
      <c r="H37" s="744">
        <f t="shared" si="0"/>
        <v>23</v>
      </c>
      <c r="I37" s="745">
        <f>H37/F37*100</f>
        <v>5.18018018018018</v>
      </c>
      <c r="J37" s="741">
        <v>59</v>
      </c>
      <c r="K37" s="746">
        <f>J37/F37</f>
        <v>0.13288288288288289</v>
      </c>
      <c r="L37" s="747">
        <f t="shared" si="1"/>
        <v>421</v>
      </c>
      <c r="M37" s="748">
        <v>121</v>
      </c>
      <c r="N37" s="748">
        <v>300</v>
      </c>
      <c r="O37" s="749">
        <v>19</v>
      </c>
      <c r="P37" s="749">
        <v>4</v>
      </c>
      <c r="Q37" s="747">
        <f t="shared" si="4"/>
        <v>0</v>
      </c>
      <c r="R37" s="741">
        <v>0</v>
      </c>
      <c r="S37" s="741">
        <v>0</v>
      </c>
      <c r="T37" s="741">
        <v>0</v>
      </c>
      <c r="U37" s="747">
        <f t="shared" si="2"/>
        <v>94.81981981981981</v>
      </c>
      <c r="V37" s="747">
        <f>M37/F37*100</f>
        <v>27.25225225225225</v>
      </c>
      <c r="W37" s="747">
        <f>N37/F37*100</f>
        <v>67.56756756756756</v>
      </c>
      <c r="X37" s="747">
        <f>O37/F37*100</f>
        <v>4.2792792792792795</v>
      </c>
      <c r="Y37" s="747">
        <f>P37/F37*100</f>
        <v>0.9009009009009009</v>
      </c>
      <c r="Z37" s="747">
        <f t="shared" si="3"/>
        <v>0</v>
      </c>
      <c r="AA37" s="742">
        <f>R37/F37*100</f>
        <v>0</v>
      </c>
      <c r="AB37" s="742">
        <f>S37/F37*100</f>
        <v>0</v>
      </c>
      <c r="AC37" s="833">
        <f>T37/F37*100</f>
        <v>0</v>
      </c>
      <c r="AD37" s="1666"/>
      <c r="AE37" s="939" t="s">
        <v>3</v>
      </c>
      <c r="AF37" s="753">
        <v>10</v>
      </c>
      <c r="AG37" s="754">
        <f>AF37/F37*100</f>
        <v>2.2522522522522523</v>
      </c>
      <c r="AH37" s="741">
        <v>39</v>
      </c>
      <c r="AI37" s="745">
        <f>AH37/F37*100</f>
        <v>8.783783783783784</v>
      </c>
      <c r="AJ37" s="755">
        <v>22</v>
      </c>
      <c r="AK37" s="756">
        <f>AJ37/F37*100</f>
        <v>4.954954954954955</v>
      </c>
      <c r="AL37" s="757">
        <v>12</v>
      </c>
      <c r="AM37" s="758">
        <v>204</v>
      </c>
      <c r="AN37" s="758">
        <v>225</v>
      </c>
      <c r="AO37" s="758">
        <v>3</v>
      </c>
      <c r="AP37" s="734">
        <v>444</v>
      </c>
      <c r="AQ37" s="735">
        <f>+AL37/AP37*100</f>
        <v>2.7027027027027026</v>
      </c>
      <c r="AR37" s="735">
        <f>+AM37/AP37*100</f>
        <v>45.94594594594595</v>
      </c>
      <c r="AS37" s="735">
        <f>+AN37/AP37*100</f>
        <v>50.67567567567568</v>
      </c>
      <c r="AT37" s="735">
        <f>+AO37/AP37*100</f>
        <v>0.6756756756756757</v>
      </c>
      <c r="AU37" s="736"/>
      <c r="AV37" s="234"/>
    </row>
    <row r="38" spans="1:48" ht="22.5" customHeight="1">
      <c r="A38" s="1666"/>
      <c r="B38" s="939" t="s">
        <v>21</v>
      </c>
      <c r="C38" s="953"/>
      <c r="D38" s="954"/>
      <c r="E38" s="740"/>
      <c r="F38" s="741"/>
      <c r="G38" s="745"/>
      <c r="H38" s="744"/>
      <c r="I38" s="745"/>
      <c r="J38" s="741"/>
      <c r="K38" s="746"/>
      <c r="L38" s="747"/>
      <c r="M38" s="748"/>
      <c r="N38" s="748"/>
      <c r="O38" s="749"/>
      <c r="P38" s="749"/>
      <c r="Q38" s="747"/>
      <c r="R38" s="741"/>
      <c r="S38" s="741"/>
      <c r="T38" s="741"/>
      <c r="U38" s="747"/>
      <c r="V38" s="747"/>
      <c r="W38" s="747"/>
      <c r="X38" s="747"/>
      <c r="Y38" s="747"/>
      <c r="Z38" s="747"/>
      <c r="AA38" s="742"/>
      <c r="AB38" s="742"/>
      <c r="AC38" s="833"/>
      <c r="AD38" s="1666"/>
      <c r="AE38" s="939" t="s">
        <v>21</v>
      </c>
      <c r="AF38" s="753"/>
      <c r="AG38" s="754"/>
      <c r="AH38" s="741"/>
      <c r="AI38" s="745"/>
      <c r="AJ38" s="755"/>
      <c r="AK38" s="756"/>
      <c r="AL38" s="757"/>
      <c r="AM38" s="758"/>
      <c r="AN38" s="758"/>
      <c r="AO38" s="758"/>
      <c r="AP38" s="734"/>
      <c r="AQ38" s="735"/>
      <c r="AR38" s="735"/>
      <c r="AS38" s="735"/>
      <c r="AT38" s="735"/>
      <c r="AU38" s="736"/>
      <c r="AV38" s="234"/>
    </row>
    <row r="39" spans="1:48" ht="22.5" customHeight="1">
      <c r="A39" s="1666"/>
      <c r="B39" s="939" t="s">
        <v>28</v>
      </c>
      <c r="C39" s="759" t="s">
        <v>216</v>
      </c>
      <c r="D39" s="739" t="s">
        <v>217</v>
      </c>
      <c r="E39" s="740">
        <v>126</v>
      </c>
      <c r="F39" s="741">
        <v>126</v>
      </c>
      <c r="G39" s="745">
        <f>F39/E39*100</f>
        <v>100</v>
      </c>
      <c r="H39" s="831">
        <f>O39+P39+R39+S39+T39</f>
        <v>11</v>
      </c>
      <c r="I39" s="745">
        <f>H39/F39*100</f>
        <v>8.73015873015873</v>
      </c>
      <c r="J39" s="741">
        <v>32</v>
      </c>
      <c r="K39" s="746">
        <f>J39/F39</f>
        <v>0.25396825396825395</v>
      </c>
      <c r="L39" s="832">
        <f>M39+N39</f>
        <v>115</v>
      </c>
      <c r="M39" s="760">
        <v>0</v>
      </c>
      <c r="N39" s="760">
        <v>115</v>
      </c>
      <c r="O39" s="761">
        <v>8</v>
      </c>
      <c r="P39" s="761">
        <v>2</v>
      </c>
      <c r="Q39" s="832">
        <f t="shared" si="4"/>
        <v>1</v>
      </c>
      <c r="R39" s="741">
        <v>0</v>
      </c>
      <c r="S39" s="741">
        <v>1</v>
      </c>
      <c r="T39" s="741">
        <v>0</v>
      </c>
      <c r="U39" s="832">
        <f>V39+W39</f>
        <v>91.26984126984127</v>
      </c>
      <c r="V39" s="832">
        <f>M39/F39*100</f>
        <v>0</v>
      </c>
      <c r="W39" s="832">
        <f>N39/F39*100</f>
        <v>91.26984126984127</v>
      </c>
      <c r="X39" s="832">
        <f>O39/F39*100</f>
        <v>6.349206349206349</v>
      </c>
      <c r="Y39" s="832">
        <f>P39/F39*100</f>
        <v>1.5873015873015872</v>
      </c>
      <c r="Z39" s="832">
        <f>AA39+AB39</f>
        <v>0.7936507936507936</v>
      </c>
      <c r="AA39" s="742">
        <f>R39/F39*100</f>
        <v>0</v>
      </c>
      <c r="AB39" s="742">
        <f>S39/F39*100</f>
        <v>0.7936507936507936</v>
      </c>
      <c r="AC39" s="833">
        <f>T39/F39*100</f>
        <v>0</v>
      </c>
      <c r="AD39" s="1666"/>
      <c r="AE39" s="939" t="s">
        <v>28</v>
      </c>
      <c r="AF39" s="739">
        <v>8</v>
      </c>
      <c r="AG39" s="835">
        <f>AF39/F39*100</f>
        <v>6.349206349206349</v>
      </c>
      <c r="AH39" s="741">
        <v>22</v>
      </c>
      <c r="AI39" s="745">
        <f>AH39/F39*100</f>
        <v>17.46031746031746</v>
      </c>
      <c r="AJ39" s="762">
        <v>8</v>
      </c>
      <c r="AK39" s="836">
        <f>AJ39/F39*100</f>
        <v>6.349206349206349</v>
      </c>
      <c r="AL39" s="763">
        <v>8</v>
      </c>
      <c r="AM39" s="764">
        <v>84</v>
      </c>
      <c r="AN39" s="764">
        <v>34</v>
      </c>
      <c r="AO39" s="764">
        <v>0</v>
      </c>
      <c r="AP39" s="765">
        <v>126</v>
      </c>
      <c r="AQ39" s="800">
        <f>+AL39/AP39*100</f>
        <v>6.349206349206349</v>
      </c>
      <c r="AR39" s="800">
        <f>+AM39/AP39*100</f>
        <v>66.66666666666666</v>
      </c>
      <c r="AS39" s="800">
        <f>+AN39/AP39*100</f>
        <v>26.984126984126984</v>
      </c>
      <c r="AT39" s="800">
        <f>+AO39/AP39*100</f>
        <v>0</v>
      </c>
      <c r="AU39" s="766">
        <v>126</v>
      </c>
      <c r="AV39" s="234"/>
    </row>
    <row r="40" spans="1:48" ht="22.5" customHeight="1">
      <c r="A40" s="1666"/>
      <c r="B40" s="940" t="s">
        <v>1</v>
      </c>
      <c r="C40" s="967" t="s">
        <v>212</v>
      </c>
      <c r="D40" s="869" t="s">
        <v>197</v>
      </c>
      <c r="E40" s="870">
        <v>1773</v>
      </c>
      <c r="F40" s="871">
        <v>1451</v>
      </c>
      <c r="G40" s="873">
        <f>F40/E40*100</f>
        <v>81.83869148336154</v>
      </c>
      <c r="H40" s="874">
        <f t="shared" si="0"/>
        <v>130</v>
      </c>
      <c r="I40" s="873">
        <f>H40/F40*100</f>
        <v>8.959338387319091</v>
      </c>
      <c r="J40" s="871">
        <v>379</v>
      </c>
      <c r="K40" s="875">
        <f>J40/F40</f>
        <v>0.26119917298414885</v>
      </c>
      <c r="L40" s="747">
        <f t="shared" si="1"/>
        <v>1321</v>
      </c>
      <c r="M40" s="748">
        <v>53</v>
      </c>
      <c r="N40" s="748">
        <v>1268</v>
      </c>
      <c r="O40" s="749">
        <v>102</v>
      </c>
      <c r="P40" s="749">
        <v>22</v>
      </c>
      <c r="Q40" s="747">
        <f t="shared" si="4"/>
        <v>6</v>
      </c>
      <c r="R40" s="871">
        <v>6</v>
      </c>
      <c r="S40" s="871">
        <v>0</v>
      </c>
      <c r="T40" s="871">
        <v>0</v>
      </c>
      <c r="U40" s="747">
        <f t="shared" si="2"/>
        <v>91.0406616126809</v>
      </c>
      <c r="V40" s="747">
        <f>M40/F40*100</f>
        <v>3.652653342522398</v>
      </c>
      <c r="W40" s="747">
        <f>N40/F40*100</f>
        <v>87.38800827015851</v>
      </c>
      <c r="X40" s="747">
        <f>O40/F40*100</f>
        <v>7.0296347346657475</v>
      </c>
      <c r="Y40" s="747">
        <f>P40/F40*100</f>
        <v>1.5161957270847692</v>
      </c>
      <c r="Z40" s="747">
        <f t="shared" si="3"/>
        <v>0.41350792556857335</v>
      </c>
      <c r="AA40" s="872">
        <f>R40/F40*100</f>
        <v>0.41350792556857335</v>
      </c>
      <c r="AB40" s="872">
        <f>S40/F40*100</f>
        <v>0</v>
      </c>
      <c r="AC40" s="876">
        <f>T40/F40*100</f>
        <v>0</v>
      </c>
      <c r="AD40" s="1666"/>
      <c r="AE40" s="940" t="s">
        <v>1</v>
      </c>
      <c r="AF40" s="877"/>
      <c r="AG40" s="878"/>
      <c r="AH40" s="871"/>
      <c r="AI40" s="873"/>
      <c r="AJ40" s="755"/>
      <c r="AK40" s="756"/>
      <c r="AL40" s="879">
        <v>55</v>
      </c>
      <c r="AM40" s="880">
        <v>667</v>
      </c>
      <c r="AN40" s="880">
        <v>712</v>
      </c>
      <c r="AO40" s="880">
        <v>17</v>
      </c>
      <c r="AP40" s="881">
        <v>1451</v>
      </c>
      <c r="AQ40" s="882">
        <f>+AL40/AP40*100</f>
        <v>3.790489317711923</v>
      </c>
      <c r="AR40" s="882">
        <f>+AM40/AP40*100</f>
        <v>45.96829772570641</v>
      </c>
      <c r="AS40" s="882">
        <f>+AN40/AP40*100</f>
        <v>49.06960716747071</v>
      </c>
      <c r="AT40" s="882">
        <f>+AO40/AP40*100</f>
        <v>1.1716057891109581</v>
      </c>
      <c r="AU40" s="782">
        <v>1334</v>
      </c>
      <c r="AV40" s="234"/>
    </row>
    <row r="41" spans="1:48" ht="22.5" customHeight="1">
      <c r="A41" s="1666"/>
      <c r="B41" s="968" t="s">
        <v>4</v>
      </c>
      <c r="C41" s="969" t="s">
        <v>212</v>
      </c>
      <c r="D41" s="970" t="s">
        <v>197</v>
      </c>
      <c r="E41" s="971">
        <v>834</v>
      </c>
      <c r="F41" s="972">
        <v>704</v>
      </c>
      <c r="G41" s="974">
        <f>F41/E41*100</f>
        <v>84.41247002398082</v>
      </c>
      <c r="H41" s="751">
        <f t="shared" si="0"/>
        <v>44</v>
      </c>
      <c r="I41" s="974">
        <f>H41/F41*100</f>
        <v>6.25</v>
      </c>
      <c r="J41" s="972">
        <v>132</v>
      </c>
      <c r="K41" s="975">
        <f>J41/F41</f>
        <v>0.1875</v>
      </c>
      <c r="L41" s="747">
        <f t="shared" si="1"/>
        <v>660</v>
      </c>
      <c r="M41" s="748">
        <v>35</v>
      </c>
      <c r="N41" s="748">
        <v>625</v>
      </c>
      <c r="O41" s="749">
        <v>33</v>
      </c>
      <c r="P41" s="749">
        <v>10</v>
      </c>
      <c r="Q41" s="747">
        <f t="shared" si="4"/>
        <v>1</v>
      </c>
      <c r="R41" s="972">
        <v>1</v>
      </c>
      <c r="S41" s="972">
        <v>0</v>
      </c>
      <c r="T41" s="972">
        <v>0</v>
      </c>
      <c r="U41" s="747">
        <f t="shared" si="2"/>
        <v>93.75</v>
      </c>
      <c r="V41" s="747">
        <f>M41/F41*100</f>
        <v>4.971590909090909</v>
      </c>
      <c r="W41" s="747">
        <f>N41/F41*100</f>
        <v>88.7784090909091</v>
      </c>
      <c r="X41" s="747">
        <f>O41/F41*100</f>
        <v>4.6875</v>
      </c>
      <c r="Y41" s="747">
        <f>P41/F41*100</f>
        <v>1.4204545454545454</v>
      </c>
      <c r="Z41" s="747">
        <f>AA41+AB41</f>
        <v>0.14204545454545456</v>
      </c>
      <c r="AA41" s="973">
        <f>R41/F41*100</f>
        <v>0.14204545454545456</v>
      </c>
      <c r="AB41" s="973">
        <f>S41/F41*100</f>
        <v>0</v>
      </c>
      <c r="AC41" s="976">
        <f>T41/F41*100</f>
        <v>0</v>
      </c>
      <c r="AD41" s="1666"/>
      <c r="AE41" s="968" t="s">
        <v>4</v>
      </c>
      <c r="AF41" s="970">
        <v>10</v>
      </c>
      <c r="AG41" s="977">
        <f>AF41/F41*100</f>
        <v>1.4204545454545454</v>
      </c>
      <c r="AH41" s="972">
        <v>12</v>
      </c>
      <c r="AI41" s="974">
        <f>AH41/F41*100</f>
        <v>1.7045454545454544</v>
      </c>
      <c r="AJ41" s="755">
        <v>16</v>
      </c>
      <c r="AK41" s="756">
        <f>AJ41/F41*100</f>
        <v>2.272727272727273</v>
      </c>
      <c r="AL41" s="978"/>
      <c r="AM41" s="979"/>
      <c r="AN41" s="979"/>
      <c r="AO41" s="979"/>
      <c r="AP41" s="980"/>
      <c r="AQ41" s="981"/>
      <c r="AR41" s="981"/>
      <c r="AS41" s="981"/>
      <c r="AT41" s="981"/>
      <c r="AU41" s="736">
        <v>696</v>
      </c>
      <c r="AV41" s="234"/>
    </row>
    <row r="42" spans="1:48" ht="22.5" customHeight="1">
      <c r="A42" s="1666"/>
      <c r="B42" s="938" t="s">
        <v>9</v>
      </c>
      <c r="C42" s="801" t="s">
        <v>218</v>
      </c>
      <c r="D42" s="715" t="s">
        <v>201</v>
      </c>
      <c r="E42" s="716">
        <v>360</v>
      </c>
      <c r="F42" s="717">
        <v>262</v>
      </c>
      <c r="G42" s="719">
        <f>F42/E42*100</f>
        <v>72.77777777777777</v>
      </c>
      <c r="H42" s="720">
        <f t="shared" si="0"/>
        <v>31</v>
      </c>
      <c r="I42" s="719">
        <f>H42/F42*100</f>
        <v>11.83206106870229</v>
      </c>
      <c r="J42" s="717">
        <v>100</v>
      </c>
      <c r="K42" s="721">
        <f>J42/F42</f>
        <v>0.3816793893129771</v>
      </c>
      <c r="L42" s="722">
        <f t="shared" si="1"/>
        <v>231</v>
      </c>
      <c r="M42" s="723">
        <v>52</v>
      </c>
      <c r="N42" s="723">
        <v>179</v>
      </c>
      <c r="O42" s="724">
        <v>27</v>
      </c>
      <c r="P42" s="724">
        <v>4</v>
      </c>
      <c r="Q42" s="722">
        <f t="shared" si="4"/>
        <v>0</v>
      </c>
      <c r="R42" s="717">
        <v>0</v>
      </c>
      <c r="S42" s="717">
        <v>0</v>
      </c>
      <c r="T42" s="717">
        <v>0</v>
      </c>
      <c r="U42" s="722">
        <f t="shared" si="2"/>
        <v>88.1679389312977</v>
      </c>
      <c r="V42" s="722">
        <f>M42/F42*100</f>
        <v>19.84732824427481</v>
      </c>
      <c r="W42" s="722">
        <f>N42/F42*100</f>
        <v>68.32061068702289</v>
      </c>
      <c r="X42" s="722">
        <f>O42/F42*100</f>
        <v>10.305343511450381</v>
      </c>
      <c r="Y42" s="722">
        <f>P42/F42*100</f>
        <v>1.5267175572519083</v>
      </c>
      <c r="Z42" s="722">
        <f t="shared" si="3"/>
        <v>0</v>
      </c>
      <c r="AA42" s="718">
        <f>R42/F42*100</f>
        <v>0</v>
      </c>
      <c r="AB42" s="718">
        <f>S42/F42*100</f>
        <v>0</v>
      </c>
      <c r="AC42" s="726">
        <f>T42/F42*100</f>
        <v>0</v>
      </c>
      <c r="AD42" s="1666"/>
      <c r="AE42" s="938" t="s">
        <v>9</v>
      </c>
      <c r="AF42" s="728">
        <v>24</v>
      </c>
      <c r="AG42" s="729">
        <f>AF42/F42*100</f>
        <v>9.16030534351145</v>
      </c>
      <c r="AH42" s="717">
        <v>33</v>
      </c>
      <c r="AI42" s="719">
        <f>AH42/F42*100</f>
        <v>12.595419847328243</v>
      </c>
      <c r="AJ42" s="863">
        <v>6</v>
      </c>
      <c r="AK42" s="864">
        <f>AJ42/F42*100</f>
        <v>2.2900763358778624</v>
      </c>
      <c r="AL42" s="865"/>
      <c r="AM42" s="866"/>
      <c r="AN42" s="866"/>
      <c r="AO42" s="866"/>
      <c r="AP42" s="734"/>
      <c r="AQ42" s="735"/>
      <c r="AR42" s="735"/>
      <c r="AS42" s="735"/>
      <c r="AT42" s="735"/>
      <c r="AU42" s="736">
        <v>254</v>
      </c>
      <c r="AV42" s="234"/>
    </row>
    <row r="43" spans="1:48" ht="22.5" customHeight="1">
      <c r="A43" s="1666"/>
      <c r="B43" s="939" t="s">
        <v>29</v>
      </c>
      <c r="C43" s="759" t="s">
        <v>219</v>
      </c>
      <c r="D43" s="739" t="s">
        <v>197</v>
      </c>
      <c r="E43" s="740">
        <v>353</v>
      </c>
      <c r="F43" s="741">
        <v>324</v>
      </c>
      <c r="G43" s="745">
        <f>F43/E43*100</f>
        <v>91.78470254957507</v>
      </c>
      <c r="H43" s="744">
        <f t="shared" si="0"/>
        <v>19</v>
      </c>
      <c r="I43" s="745">
        <f>H43/F43*100</f>
        <v>5.864197530864197</v>
      </c>
      <c r="J43" s="741">
        <v>19</v>
      </c>
      <c r="K43" s="746">
        <f>J43/F43</f>
        <v>0.05864197530864197</v>
      </c>
      <c r="L43" s="747">
        <f t="shared" si="1"/>
        <v>305</v>
      </c>
      <c r="M43" s="748">
        <v>43</v>
      </c>
      <c r="N43" s="748">
        <v>262</v>
      </c>
      <c r="O43" s="749">
        <v>13</v>
      </c>
      <c r="P43" s="749">
        <v>5</v>
      </c>
      <c r="Q43" s="747">
        <f t="shared" si="4"/>
        <v>1</v>
      </c>
      <c r="R43" s="741">
        <v>0</v>
      </c>
      <c r="S43" s="741">
        <v>1</v>
      </c>
      <c r="T43" s="741">
        <v>0</v>
      </c>
      <c r="U43" s="747">
        <f t="shared" si="2"/>
        <v>94.13580246913581</v>
      </c>
      <c r="V43" s="747">
        <f>M43/F43*100</f>
        <v>13.271604938271606</v>
      </c>
      <c r="W43" s="747">
        <f>N43/F43*100</f>
        <v>80.8641975308642</v>
      </c>
      <c r="X43" s="747">
        <f>O43/F43*100</f>
        <v>4.012345679012346</v>
      </c>
      <c r="Y43" s="747">
        <f>P43/F43*100</f>
        <v>1.5432098765432098</v>
      </c>
      <c r="Z43" s="747">
        <f t="shared" si="3"/>
        <v>0.30864197530864196</v>
      </c>
      <c r="AA43" s="742">
        <f>R43/F43*100</f>
        <v>0</v>
      </c>
      <c r="AB43" s="742">
        <f>S43/F43*100</f>
        <v>0.30864197530864196</v>
      </c>
      <c r="AC43" s="833">
        <f>T43/F43*100</f>
        <v>0</v>
      </c>
      <c r="AD43" s="1666"/>
      <c r="AE43" s="939" t="s">
        <v>29</v>
      </c>
      <c r="AF43" s="753">
        <v>13</v>
      </c>
      <c r="AG43" s="754">
        <f>AF43/F43*100</f>
        <v>4.012345679012346</v>
      </c>
      <c r="AH43" s="741">
        <v>26</v>
      </c>
      <c r="AI43" s="745">
        <f>AH43/F43*100</f>
        <v>8.024691358024691</v>
      </c>
      <c r="AJ43" s="755">
        <v>11</v>
      </c>
      <c r="AK43" s="756">
        <f>AJ43/F43*100</f>
        <v>3.3950617283950617</v>
      </c>
      <c r="AL43" s="757">
        <v>7</v>
      </c>
      <c r="AM43" s="758">
        <v>248</v>
      </c>
      <c r="AN43" s="758">
        <v>69</v>
      </c>
      <c r="AO43" s="758">
        <v>0</v>
      </c>
      <c r="AP43" s="734">
        <v>324</v>
      </c>
      <c r="AQ43" s="735">
        <f>+AL43/AP43*100</f>
        <v>2.1604938271604937</v>
      </c>
      <c r="AR43" s="735">
        <f>+AM43/AP43*100</f>
        <v>76.5432098765432</v>
      </c>
      <c r="AS43" s="735">
        <f>+AN43/AP43*100</f>
        <v>21.296296296296298</v>
      </c>
      <c r="AT43" s="735">
        <f>+AO43/AP43*100</f>
        <v>0</v>
      </c>
      <c r="AU43" s="736">
        <v>287</v>
      </c>
      <c r="AV43" s="234"/>
    </row>
    <row r="44" spans="1:48" ht="22.5" customHeight="1">
      <c r="A44" s="1666"/>
      <c r="B44" s="939" t="s">
        <v>30</v>
      </c>
      <c r="C44" s="759" t="s">
        <v>220</v>
      </c>
      <c r="D44" s="739" t="s">
        <v>201</v>
      </c>
      <c r="E44" s="740">
        <v>79</v>
      </c>
      <c r="F44" s="741">
        <v>76</v>
      </c>
      <c r="G44" s="745">
        <f>F44/E44*100</f>
        <v>96.20253164556962</v>
      </c>
      <c r="H44" s="744">
        <f>O44+P44+R44+S44+T44</f>
        <v>6</v>
      </c>
      <c r="I44" s="745">
        <f>H44/F44*100</f>
        <v>7.894736842105263</v>
      </c>
      <c r="J44" s="741">
        <v>11</v>
      </c>
      <c r="K44" s="746">
        <f>J44/F44</f>
        <v>0.14473684210526316</v>
      </c>
      <c r="L44" s="747">
        <f t="shared" si="1"/>
        <v>70</v>
      </c>
      <c r="M44" s="748">
        <v>0</v>
      </c>
      <c r="N44" s="748">
        <v>70</v>
      </c>
      <c r="O44" s="749">
        <v>6</v>
      </c>
      <c r="P44" s="749">
        <v>0</v>
      </c>
      <c r="Q44" s="747">
        <f t="shared" si="4"/>
        <v>0</v>
      </c>
      <c r="R44" s="741">
        <v>0</v>
      </c>
      <c r="S44" s="741">
        <v>0</v>
      </c>
      <c r="T44" s="741">
        <v>0</v>
      </c>
      <c r="U44" s="747">
        <f t="shared" si="2"/>
        <v>92.10526315789474</v>
      </c>
      <c r="V44" s="747">
        <f>M44/F44*100</f>
        <v>0</v>
      </c>
      <c r="W44" s="747">
        <f>N44/F44*100</f>
        <v>92.10526315789474</v>
      </c>
      <c r="X44" s="747">
        <f>O44/F44*100</f>
        <v>7.894736842105263</v>
      </c>
      <c r="Y44" s="747">
        <f>P44/F44*100</f>
        <v>0</v>
      </c>
      <c r="Z44" s="747">
        <f t="shared" si="3"/>
        <v>0</v>
      </c>
      <c r="AA44" s="742">
        <f>R44/F44*100</f>
        <v>0</v>
      </c>
      <c r="AB44" s="742">
        <f>S44/F44*100</f>
        <v>0</v>
      </c>
      <c r="AC44" s="833">
        <f>T44/F44*100</f>
        <v>0</v>
      </c>
      <c r="AD44" s="1666"/>
      <c r="AE44" s="939" t="s">
        <v>30</v>
      </c>
      <c r="AF44" s="753">
        <v>0</v>
      </c>
      <c r="AG44" s="754">
        <f>AF44/F44*100</f>
        <v>0</v>
      </c>
      <c r="AH44" s="741">
        <v>13</v>
      </c>
      <c r="AI44" s="745">
        <f>AH44/F44*100</f>
        <v>17.105263157894736</v>
      </c>
      <c r="AJ44" s="755">
        <v>4</v>
      </c>
      <c r="AK44" s="756">
        <f>AJ44/F44*100</f>
        <v>5.263157894736842</v>
      </c>
      <c r="AL44" s="757"/>
      <c r="AM44" s="758"/>
      <c r="AN44" s="758"/>
      <c r="AO44" s="758"/>
      <c r="AP44" s="734"/>
      <c r="AQ44" s="735"/>
      <c r="AR44" s="735"/>
      <c r="AS44" s="735"/>
      <c r="AT44" s="735"/>
      <c r="AU44" s="736">
        <v>75</v>
      </c>
      <c r="AV44" s="234"/>
    </row>
    <row r="45" spans="1:48" ht="22.5" customHeight="1">
      <c r="A45" s="1666"/>
      <c r="B45" s="939" t="s">
        <v>23</v>
      </c>
      <c r="C45" s="759" t="s">
        <v>221</v>
      </c>
      <c r="D45" s="739" t="s">
        <v>197</v>
      </c>
      <c r="E45" s="740">
        <v>572</v>
      </c>
      <c r="F45" s="755">
        <v>445</v>
      </c>
      <c r="G45" s="982">
        <f>F45/E45*100</f>
        <v>77.7972027972028</v>
      </c>
      <c r="H45" s="744">
        <f t="shared" si="0"/>
        <v>60</v>
      </c>
      <c r="I45" s="745">
        <f>H45/F45*100</f>
        <v>13.48314606741573</v>
      </c>
      <c r="J45" s="741">
        <v>200</v>
      </c>
      <c r="K45" s="746">
        <f>J45/F45</f>
        <v>0.449438202247191</v>
      </c>
      <c r="L45" s="747">
        <f t="shared" si="1"/>
        <v>385</v>
      </c>
      <c r="M45" s="748">
        <v>102</v>
      </c>
      <c r="N45" s="748">
        <v>283</v>
      </c>
      <c r="O45" s="749">
        <v>41</v>
      </c>
      <c r="P45" s="749">
        <v>13</v>
      </c>
      <c r="Q45" s="747">
        <f t="shared" si="4"/>
        <v>6</v>
      </c>
      <c r="R45" s="741">
        <v>0</v>
      </c>
      <c r="S45" s="741">
        <v>6</v>
      </c>
      <c r="T45" s="741">
        <v>0</v>
      </c>
      <c r="U45" s="747">
        <f t="shared" si="2"/>
        <v>86.51685393258427</v>
      </c>
      <c r="V45" s="747">
        <f>M45/F45*100</f>
        <v>22.92134831460674</v>
      </c>
      <c r="W45" s="747">
        <f>N45/F45*100</f>
        <v>63.59550561797753</v>
      </c>
      <c r="X45" s="747">
        <f>O45/F45*100</f>
        <v>9.213483146067416</v>
      </c>
      <c r="Y45" s="747">
        <f>P45/F45*100</f>
        <v>2.9213483146067416</v>
      </c>
      <c r="Z45" s="747">
        <f t="shared" si="3"/>
        <v>1.348314606741573</v>
      </c>
      <c r="AA45" s="742">
        <f>R45/F45*100</f>
        <v>0</v>
      </c>
      <c r="AB45" s="742">
        <f>S45/F45*100</f>
        <v>1.348314606741573</v>
      </c>
      <c r="AC45" s="833">
        <f>T45/F45*100</f>
        <v>0</v>
      </c>
      <c r="AD45" s="1666"/>
      <c r="AE45" s="939" t="s">
        <v>23</v>
      </c>
      <c r="AF45" s="753">
        <v>8</v>
      </c>
      <c r="AG45" s="754">
        <f>AF45/F45*100</f>
        <v>1.7977528089887642</v>
      </c>
      <c r="AH45" s="741">
        <v>31</v>
      </c>
      <c r="AI45" s="745">
        <f>AH45/F45*100</f>
        <v>6.96629213483146</v>
      </c>
      <c r="AJ45" s="755">
        <v>10</v>
      </c>
      <c r="AK45" s="756">
        <f>AJ45/F45*100</f>
        <v>2.247191011235955</v>
      </c>
      <c r="AL45" s="757"/>
      <c r="AM45" s="758"/>
      <c r="AN45" s="758"/>
      <c r="AO45" s="758"/>
      <c r="AP45" s="734"/>
      <c r="AQ45" s="735"/>
      <c r="AR45" s="735"/>
      <c r="AS45" s="735"/>
      <c r="AT45" s="735"/>
      <c r="AU45" s="736">
        <v>425</v>
      </c>
      <c r="AV45" s="234"/>
    </row>
    <row r="46" spans="1:48" ht="22.5" customHeight="1">
      <c r="A46" s="1666"/>
      <c r="B46" s="939" t="s">
        <v>222</v>
      </c>
      <c r="C46" s="759" t="s">
        <v>223</v>
      </c>
      <c r="D46" s="739" t="s">
        <v>224</v>
      </c>
      <c r="E46" s="740">
        <v>132</v>
      </c>
      <c r="F46" s="717">
        <v>132</v>
      </c>
      <c r="G46" s="745">
        <f>F46/E46*100</f>
        <v>100</v>
      </c>
      <c r="H46" s="744">
        <f t="shared" si="0"/>
        <v>8</v>
      </c>
      <c r="I46" s="745">
        <f>H46/F46*100</f>
        <v>6.0606060606060606</v>
      </c>
      <c r="J46" s="741">
        <v>11</v>
      </c>
      <c r="K46" s="746">
        <f>J46/F46</f>
        <v>0.08333333333333333</v>
      </c>
      <c r="L46" s="747">
        <f t="shared" si="1"/>
        <v>124</v>
      </c>
      <c r="M46" s="748">
        <v>98</v>
      </c>
      <c r="N46" s="748">
        <v>26</v>
      </c>
      <c r="O46" s="749">
        <v>7</v>
      </c>
      <c r="P46" s="749">
        <v>0</v>
      </c>
      <c r="Q46" s="747">
        <f t="shared" si="4"/>
        <v>1</v>
      </c>
      <c r="R46" s="741">
        <v>1</v>
      </c>
      <c r="S46" s="741">
        <v>0</v>
      </c>
      <c r="T46" s="741">
        <v>0</v>
      </c>
      <c r="U46" s="747">
        <f t="shared" si="2"/>
        <v>93.93939393939394</v>
      </c>
      <c r="V46" s="747">
        <f>M46/F46*100</f>
        <v>74.24242424242425</v>
      </c>
      <c r="W46" s="747">
        <f>N46/F46*100</f>
        <v>19.696969696969695</v>
      </c>
      <c r="X46" s="747" t="s">
        <v>225</v>
      </c>
      <c r="Y46" s="747">
        <f>P46/F46*100</f>
        <v>0</v>
      </c>
      <c r="Z46" s="747">
        <f t="shared" si="3"/>
        <v>0.7575757575757576</v>
      </c>
      <c r="AA46" s="742">
        <f>R46/F46*100</f>
        <v>0.7575757575757576</v>
      </c>
      <c r="AB46" s="742">
        <f>S46/F46*100</f>
        <v>0</v>
      </c>
      <c r="AC46" s="833">
        <f>T46/F46*100</f>
        <v>0</v>
      </c>
      <c r="AD46" s="1666"/>
      <c r="AE46" s="939" t="s">
        <v>222</v>
      </c>
      <c r="AF46" s="753">
        <v>4</v>
      </c>
      <c r="AG46" s="754">
        <f>AF46/F46*100</f>
        <v>3.0303030303030303</v>
      </c>
      <c r="AH46" s="741">
        <v>13</v>
      </c>
      <c r="AI46" s="745">
        <f>AH46/F46*100</f>
        <v>9.848484848484848</v>
      </c>
      <c r="AJ46" s="755">
        <v>6</v>
      </c>
      <c r="AK46" s="756">
        <f>AJ46/F46*100</f>
        <v>4.545454545454546</v>
      </c>
      <c r="AL46" s="757"/>
      <c r="AM46" s="758"/>
      <c r="AN46" s="758"/>
      <c r="AO46" s="758"/>
      <c r="AP46" s="734"/>
      <c r="AQ46" s="735"/>
      <c r="AR46" s="735"/>
      <c r="AS46" s="735"/>
      <c r="AT46" s="735"/>
      <c r="AU46" s="736">
        <v>132</v>
      </c>
      <c r="AV46" s="983"/>
    </row>
    <row r="47" spans="1:48" ht="22.5" customHeight="1" thickBot="1">
      <c r="A47" s="1669"/>
      <c r="B47" s="939" t="s">
        <v>31</v>
      </c>
      <c r="C47" s="953"/>
      <c r="D47" s="954"/>
      <c r="E47" s="740"/>
      <c r="F47" s="741"/>
      <c r="G47" s="745"/>
      <c r="H47" s="831"/>
      <c r="I47" s="745"/>
      <c r="J47" s="741"/>
      <c r="K47" s="746"/>
      <c r="L47" s="984"/>
      <c r="M47" s="985"/>
      <c r="N47" s="985"/>
      <c r="O47" s="986"/>
      <c r="P47" s="986"/>
      <c r="Q47" s="984"/>
      <c r="R47" s="741"/>
      <c r="S47" s="741"/>
      <c r="T47" s="741"/>
      <c r="U47" s="984"/>
      <c r="V47" s="984"/>
      <c r="W47" s="984"/>
      <c r="X47" s="987"/>
      <c r="Y47" s="987"/>
      <c r="Z47" s="984"/>
      <c r="AA47" s="742"/>
      <c r="AB47" s="742"/>
      <c r="AC47" s="833"/>
      <c r="AD47" s="1669"/>
      <c r="AE47" s="939" t="s">
        <v>31</v>
      </c>
      <c r="AF47" s="739"/>
      <c r="AG47" s="835"/>
      <c r="AH47" s="741"/>
      <c r="AI47" s="745"/>
      <c r="AJ47" s="762"/>
      <c r="AK47" s="836"/>
      <c r="AL47" s="988"/>
      <c r="AM47" s="989"/>
      <c r="AN47" s="989"/>
      <c r="AO47" s="989"/>
      <c r="AP47" s="990"/>
      <c r="AQ47" s="800"/>
      <c r="AR47" s="800"/>
      <c r="AS47" s="800"/>
      <c r="AT47" s="800"/>
      <c r="AU47" s="820"/>
      <c r="AV47" s="48"/>
    </row>
    <row r="48" spans="1:48" ht="18.75" customHeight="1" thickBot="1">
      <c r="A48" s="991" t="s">
        <v>101</v>
      </c>
      <c r="B48" s="992" t="s">
        <v>101</v>
      </c>
      <c r="C48" s="993"/>
      <c r="D48" s="994"/>
      <c r="E48" s="995"/>
      <c r="F48" s="996"/>
      <c r="G48" s="998"/>
      <c r="H48" s="999"/>
      <c r="I48" s="998"/>
      <c r="J48" s="996"/>
      <c r="K48" s="1000"/>
      <c r="L48" s="1001"/>
      <c r="M48" s="1002"/>
      <c r="N48" s="1002"/>
      <c r="O48" s="1003"/>
      <c r="P48" s="1003"/>
      <c r="Q48" s="1001"/>
      <c r="R48" s="996"/>
      <c r="S48" s="996"/>
      <c r="T48" s="996"/>
      <c r="U48" s="1001"/>
      <c r="V48" s="1001"/>
      <c r="W48" s="1001"/>
      <c r="X48" s="1001"/>
      <c r="Y48" s="1001"/>
      <c r="Z48" s="1001"/>
      <c r="AA48" s="997"/>
      <c r="AB48" s="997"/>
      <c r="AC48" s="1004"/>
      <c r="AD48" s="991" t="s">
        <v>101</v>
      </c>
      <c r="AE48" s="992" t="s">
        <v>101</v>
      </c>
      <c r="AF48" s="1005"/>
      <c r="AG48" s="1006"/>
      <c r="AH48" s="996"/>
      <c r="AI48" s="998"/>
      <c r="AJ48" s="1007"/>
      <c r="AK48" s="1008"/>
      <c r="AL48" s="995"/>
      <c r="AM48" s="996"/>
      <c r="AN48" s="996"/>
      <c r="AO48" s="1009"/>
      <c r="AP48" s="1010"/>
      <c r="AQ48" s="1011"/>
      <c r="AR48" s="1011"/>
      <c r="AS48" s="1011"/>
      <c r="AT48" s="1012"/>
      <c r="AU48" s="1013"/>
      <c r="AV48" s="48"/>
    </row>
    <row r="49" spans="1:48" ht="18.75" customHeight="1" thickBot="1">
      <c r="A49" s="1014" t="s">
        <v>100</v>
      </c>
      <c r="B49" s="965" t="s">
        <v>100</v>
      </c>
      <c r="C49" s="1015"/>
      <c r="D49" s="1016"/>
      <c r="E49" s="716"/>
      <c r="F49" s="717"/>
      <c r="G49" s="719"/>
      <c r="H49" s="802"/>
      <c r="I49" s="719"/>
      <c r="J49" s="717"/>
      <c r="K49" s="721"/>
      <c r="L49" s="984"/>
      <c r="M49" s="985"/>
      <c r="N49" s="985"/>
      <c r="O49" s="1017"/>
      <c r="P49" s="1017"/>
      <c r="Q49" s="984"/>
      <c r="R49" s="717"/>
      <c r="S49" s="717"/>
      <c r="T49" s="717"/>
      <c r="U49" s="984"/>
      <c r="V49" s="984"/>
      <c r="W49" s="984"/>
      <c r="X49" s="984"/>
      <c r="Y49" s="984"/>
      <c r="Z49" s="984"/>
      <c r="AA49" s="718"/>
      <c r="AB49" s="718"/>
      <c r="AC49" s="726"/>
      <c r="AD49" s="1014" t="s">
        <v>100</v>
      </c>
      <c r="AE49" s="1018" t="s">
        <v>100</v>
      </c>
      <c r="AF49" s="1019"/>
      <c r="AG49" s="1020"/>
      <c r="AH49" s="717"/>
      <c r="AI49" s="719"/>
      <c r="AJ49" s="1021"/>
      <c r="AK49" s="731"/>
      <c r="AL49" s="716"/>
      <c r="AM49" s="717"/>
      <c r="AN49" s="717"/>
      <c r="AO49" s="1022"/>
      <c r="AP49" s="990"/>
      <c r="AQ49" s="800"/>
      <c r="AR49" s="800"/>
      <c r="AS49" s="800"/>
      <c r="AT49" s="1023"/>
      <c r="AU49" s="820"/>
      <c r="AV49" s="48"/>
    </row>
    <row r="50" spans="1:48" ht="26.25" customHeight="1" thickBot="1" thickTop="1">
      <c r="A50" s="1662" t="s">
        <v>79</v>
      </c>
      <c r="B50" s="1663"/>
      <c r="C50" s="1024"/>
      <c r="D50" s="1025"/>
      <c r="E50" s="1026">
        <f>SUM(E7:E49)</f>
        <v>23985</v>
      </c>
      <c r="F50" s="1027">
        <f>SUM(F7:F49)</f>
        <v>19571</v>
      </c>
      <c r="G50" s="1028">
        <f>F50/E50*100</f>
        <v>81.59683135292892</v>
      </c>
      <c r="H50" s="1029">
        <f>SUM(H7:H47)</f>
        <v>1433</v>
      </c>
      <c r="I50" s="1028">
        <f>H50/F50*100</f>
        <v>7.322058147258699</v>
      </c>
      <c r="J50" s="1030">
        <f>SUM(J7:J49)</f>
        <v>4022</v>
      </c>
      <c r="K50" s="1031">
        <f>J50/F50</f>
        <v>0.20550814981349957</v>
      </c>
      <c r="L50" s="1032">
        <f>M50+N50</f>
        <v>18138</v>
      </c>
      <c r="M50" s="1033">
        <f>SUM(M7:M49)</f>
        <v>9068</v>
      </c>
      <c r="N50" s="1027">
        <f>SUM(N7:N49)</f>
        <v>9070</v>
      </c>
      <c r="O50" s="1027">
        <f>SUM(O7:O49)</f>
        <v>1110</v>
      </c>
      <c r="P50" s="1027">
        <f>SUM(P7:P49)</f>
        <v>255</v>
      </c>
      <c r="Q50" s="1032">
        <f>R50+S50</f>
        <v>64</v>
      </c>
      <c r="R50" s="1033">
        <f>SUM(R7:R49)</f>
        <v>47</v>
      </c>
      <c r="S50" s="1033">
        <f>SUM(S7:S49)</f>
        <v>17</v>
      </c>
      <c r="T50" s="1033">
        <f>SUM(T7:T49)</f>
        <v>4</v>
      </c>
      <c r="U50" s="1032">
        <f>V50+W50</f>
        <v>92.6779418527413</v>
      </c>
      <c r="V50" s="1032">
        <f>M50/F50*100</f>
        <v>46.33386132543048</v>
      </c>
      <c r="W50" s="1032">
        <f>N50/F50*100</f>
        <v>46.344080527310815</v>
      </c>
      <c r="X50" s="1032">
        <f>O50/F50*100</f>
        <v>5.671657043584896</v>
      </c>
      <c r="Y50" s="1032">
        <f>P50/F50*100</f>
        <v>1.302948239742476</v>
      </c>
      <c r="Z50" s="1032">
        <f>Q50/F50*100</f>
        <v>0.32701446017066066</v>
      </c>
      <c r="AA50" s="1032">
        <f>R50/F50*100</f>
        <v>0.24015124418782893</v>
      </c>
      <c r="AB50" s="1032">
        <f>S50/F50*100</f>
        <v>0.08686321598283174</v>
      </c>
      <c r="AC50" s="1034">
        <f>T50/F50*100</f>
        <v>0.02043840376066629</v>
      </c>
      <c r="AD50" s="1662" t="s">
        <v>79</v>
      </c>
      <c r="AE50" s="1664"/>
      <c r="AF50" s="1035">
        <f>SUM(AF7:AF49)</f>
        <v>1039</v>
      </c>
      <c r="AG50" s="1036">
        <f>AF50/F50*100</f>
        <v>5.308875376833069</v>
      </c>
      <c r="AH50" s="1027">
        <f>SUM(AH7:AH49)</f>
        <v>2376</v>
      </c>
      <c r="AI50" s="1028">
        <f>AH50/F50*100</f>
        <v>12.140411833835778</v>
      </c>
      <c r="AJ50" s="1037">
        <f>SUM(AJ7:AJ49)</f>
        <v>1118</v>
      </c>
      <c r="AK50" s="1038">
        <f>AJ50/F50*100</f>
        <v>5.712533851106229</v>
      </c>
      <c r="AL50" s="1026">
        <f>SUM(AL7:AL49)</f>
        <v>855</v>
      </c>
      <c r="AM50" s="1027">
        <f>SUM(AM7:AM49)</f>
        <v>5575</v>
      </c>
      <c r="AN50" s="1027">
        <f>SUM(AN7:AN49)</f>
        <v>3841</v>
      </c>
      <c r="AO50" s="1030">
        <f>SUM(AO7:AO49)</f>
        <v>265</v>
      </c>
      <c r="AP50" s="1030">
        <f>SUM(AP7:AP49)</f>
        <v>10536</v>
      </c>
      <c r="AQ50" s="1039">
        <f>+AL50/AP50*100</f>
        <v>8.11503416856492</v>
      </c>
      <c r="AR50" s="1039">
        <f>+AM50/AP50*100</f>
        <v>52.91381928625665</v>
      </c>
      <c r="AS50" s="1039">
        <f>+AN50/AP50*100</f>
        <v>36.45596051632498</v>
      </c>
      <c r="AT50" s="1040">
        <f>+AO50/AP50*100</f>
        <v>2.5151860288534547</v>
      </c>
      <c r="AU50" s="1041">
        <f>SUM(AU7:AU49)</f>
        <v>10480</v>
      </c>
      <c r="AV50" s="48"/>
    </row>
    <row r="51" spans="1:48" ht="14.25">
      <c r="A51" s="236"/>
      <c r="B51" s="651"/>
      <c r="C51" s="236"/>
      <c r="D51" s="236"/>
      <c r="E51" s="49"/>
      <c r="F51" s="49"/>
      <c r="G51" s="50"/>
      <c r="H51" s="49"/>
      <c r="I51" s="50"/>
      <c r="J51" s="49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651"/>
      <c r="AF51" s="236"/>
      <c r="AG51" s="236"/>
      <c r="AH51" s="236"/>
      <c r="AI51" s="236"/>
      <c r="AJ51" s="236"/>
      <c r="AK51" s="236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4.25">
      <c r="A52" s="232"/>
      <c r="B52" s="126"/>
      <c r="C52" s="48"/>
      <c r="D52" s="48"/>
      <c r="E52" s="48"/>
      <c r="F52" s="48"/>
      <c r="G52" s="48"/>
      <c r="H52" s="48"/>
      <c r="I52" s="48"/>
      <c r="J52" s="236"/>
      <c r="K52" s="48"/>
      <c r="L52" s="230"/>
      <c r="M52" s="652" t="s">
        <v>226</v>
      </c>
      <c r="N52" s="232"/>
      <c r="O52" s="232"/>
      <c r="P52" s="232"/>
      <c r="Q52" s="230"/>
      <c r="R52" s="236"/>
      <c r="S52" s="236"/>
      <c r="T52" s="236"/>
      <c r="U52" s="230"/>
      <c r="V52" s="48"/>
      <c r="W52" s="48"/>
      <c r="X52" s="48"/>
      <c r="Y52" s="48"/>
      <c r="Z52" s="48"/>
      <c r="AA52" s="48"/>
      <c r="AB52" s="48"/>
      <c r="AC52" s="48"/>
      <c r="AD52" s="48"/>
      <c r="AE52" s="126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4.25">
      <c r="A53" s="230"/>
      <c r="B53" s="126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652" t="s">
        <v>227</v>
      </c>
      <c r="N53" s="232"/>
      <c r="O53" s="232"/>
      <c r="P53" s="232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12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ht="14.25">
      <c r="A54" s="230"/>
      <c r="B54" s="126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652" t="s">
        <v>228</v>
      </c>
      <c r="N54" s="232"/>
      <c r="O54" s="232"/>
      <c r="P54" s="232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126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ht="14.25">
      <c r="A55" s="230"/>
      <c r="B55" s="126"/>
      <c r="C55" s="48"/>
      <c r="D55" s="48"/>
      <c r="E55" s="48"/>
      <c r="F55" s="51"/>
      <c r="G55" s="48"/>
      <c r="H55" s="48"/>
      <c r="I55" s="48"/>
      <c r="J55" s="48"/>
      <c r="K55" s="48"/>
      <c r="L55" s="48"/>
      <c r="M55" s="652" t="s">
        <v>229</v>
      </c>
      <c r="N55" s="232"/>
      <c r="O55" s="232"/>
      <c r="P55" s="232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126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ht="14.25">
      <c r="A56" s="48"/>
      <c r="B56" s="126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653" t="s">
        <v>77</v>
      </c>
      <c r="N56" s="232"/>
      <c r="O56" s="232"/>
      <c r="P56" s="232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126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ht="13.5">
      <c r="M57" s="653" t="s">
        <v>78</v>
      </c>
    </row>
  </sheetData>
  <sheetProtection/>
  <mergeCells count="29">
    <mergeCell ref="A4:A6"/>
    <mergeCell ref="K4:K5"/>
    <mergeCell ref="L4:T4"/>
    <mergeCell ref="U4:AC4"/>
    <mergeCell ref="AD4:AD6"/>
    <mergeCell ref="AF4:AF5"/>
    <mergeCell ref="AH4:AH5"/>
    <mergeCell ref="AJ4:AJ5"/>
    <mergeCell ref="AU4:AU6"/>
    <mergeCell ref="L5:N5"/>
    <mergeCell ref="O5:T5"/>
    <mergeCell ref="U5:W5"/>
    <mergeCell ref="X5:AC5"/>
    <mergeCell ref="AL5:AO5"/>
    <mergeCell ref="AQ5:AT5"/>
    <mergeCell ref="A7:A12"/>
    <mergeCell ref="AD7:AD12"/>
    <mergeCell ref="A13:A16"/>
    <mergeCell ref="AD13:AD16"/>
    <mergeCell ref="A17:A23"/>
    <mergeCell ref="AD17:AD23"/>
    <mergeCell ref="A50:B50"/>
    <mergeCell ref="AD50:AE50"/>
    <mergeCell ref="A24:A26"/>
    <mergeCell ref="AD24:AD26"/>
    <mergeCell ref="A27:A35"/>
    <mergeCell ref="AD27:AD35"/>
    <mergeCell ref="A36:A47"/>
    <mergeCell ref="AD36:AD47"/>
  </mergeCells>
  <printOptions/>
  <pageMargins left="0.7" right="0.7" top="0.75" bottom="0.75" header="0.3" footer="0.3"/>
  <pageSetup fitToWidth="0" fitToHeight="1" horizontalDpi="600" verticalDpi="600" orientation="landscape" paperSize="9" scale="45" r:id="rId1"/>
  <colBreaks count="1" manualBreakCount="1">
    <brk id="29" max="65535" man="1"/>
  </colBreaks>
  <ignoredErrors>
    <ignoredError sqref="L8:AA32 L34:Z49 L50:P50 W50:Z50 AA50:AF50 AM50:AR50" unlockedFormula="1"/>
    <ignoredError sqref="Q50:V50 AG50:AL50" formula="1" unlockedFormula="1"/>
    <ignoredError sqref="AG49:AL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5"/>
  <sheetViews>
    <sheetView view="pageBreakPreview" zoomScale="60" zoomScaleNormal="80" zoomScalePageLayoutView="0" workbookViewId="0" topLeftCell="A1">
      <selection activeCell="I14" sqref="I14"/>
    </sheetView>
  </sheetViews>
  <sheetFormatPr defaultColWidth="9.00390625" defaultRowHeight="13.5"/>
  <cols>
    <col min="1" max="1" width="2.875" style="35" customWidth="1"/>
    <col min="2" max="2" width="9.00390625" style="35" customWidth="1"/>
    <col min="3" max="3" width="12.25390625" style="127" bestFit="1" customWidth="1"/>
    <col min="4" max="8" width="9.00390625" style="35" customWidth="1"/>
    <col min="9" max="9" width="8.625" style="35" bestFit="1" customWidth="1"/>
    <col min="10" max="21" width="9.00390625" style="35" customWidth="1"/>
    <col min="22" max="22" width="8.875" style="35" customWidth="1"/>
    <col min="23" max="23" width="9.00390625" style="35" customWidth="1"/>
    <col min="24" max="24" width="12.25390625" style="127" bestFit="1" customWidth="1"/>
    <col min="25" max="16384" width="9.00390625" style="35" customWidth="1"/>
  </cols>
  <sheetData>
    <row r="1" spans="2:40" s="1043" customFormat="1" ht="23.25">
      <c r="B1" s="26" t="s">
        <v>230</v>
      </c>
      <c r="C1" s="1044"/>
      <c r="D1" s="1045"/>
      <c r="E1" s="1046"/>
      <c r="F1" s="1046"/>
      <c r="G1" s="1046"/>
      <c r="H1" s="1046"/>
      <c r="I1" s="1045"/>
      <c r="J1" s="1045"/>
      <c r="K1" s="1045"/>
      <c r="L1" s="1045"/>
      <c r="M1" s="1045"/>
      <c r="N1" s="1045"/>
      <c r="O1" s="1045"/>
      <c r="P1" s="1045"/>
      <c r="Q1" s="1045"/>
      <c r="R1" s="1045"/>
      <c r="S1" s="1045"/>
      <c r="T1" s="1045"/>
      <c r="U1" s="1045"/>
      <c r="V1" s="1047"/>
      <c r="X1" s="1049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6"/>
      <c r="AL1" s="1046"/>
      <c r="AM1" s="1047"/>
      <c r="AN1" s="1048"/>
    </row>
    <row r="2" spans="21:41" ht="15" thickBot="1">
      <c r="U2" s="1576" t="s">
        <v>66</v>
      </c>
      <c r="V2" s="1576"/>
      <c r="AM2" s="1577" t="s">
        <v>231</v>
      </c>
      <c r="AN2" s="1577"/>
      <c r="AO2" s="1050"/>
    </row>
    <row r="3" spans="2:40" ht="14.25" customHeight="1">
      <c r="B3" s="1578" t="s">
        <v>73</v>
      </c>
      <c r="C3" s="1721" t="s">
        <v>44</v>
      </c>
      <c r="D3" s="1051"/>
      <c r="E3" s="1052"/>
      <c r="F3" s="1053"/>
      <c r="G3" s="1053"/>
      <c r="H3" s="1053"/>
      <c r="I3" s="1052"/>
      <c r="J3" s="1724" t="s">
        <v>232</v>
      </c>
      <c r="K3" s="1726" t="s">
        <v>233</v>
      </c>
      <c r="L3" s="1727"/>
      <c r="M3" s="1727"/>
      <c r="N3" s="1727"/>
      <c r="O3" s="1727"/>
      <c r="P3" s="1728"/>
      <c r="Q3" s="1729" t="s">
        <v>234</v>
      </c>
      <c r="R3" s="1730"/>
      <c r="S3" s="1730"/>
      <c r="T3" s="1730"/>
      <c r="U3" s="1730"/>
      <c r="V3" s="1731"/>
      <c r="W3" s="1578" t="s">
        <v>73</v>
      </c>
      <c r="X3" s="664"/>
      <c r="Y3" s="1732" t="s">
        <v>80</v>
      </c>
      <c r="Z3" s="1054"/>
      <c r="AA3" s="1734" t="s">
        <v>81</v>
      </c>
      <c r="AB3" s="1055"/>
      <c r="AC3" s="1710" t="s">
        <v>235</v>
      </c>
      <c r="AD3" s="74"/>
      <c r="AE3" s="1056"/>
      <c r="AF3" s="669"/>
      <c r="AG3" s="669"/>
      <c r="AH3" s="669"/>
      <c r="AI3" s="670"/>
      <c r="AJ3" s="671"/>
      <c r="AK3" s="671"/>
      <c r="AL3" s="671"/>
      <c r="AM3" s="1057"/>
      <c r="AN3" s="1712" t="s">
        <v>94</v>
      </c>
    </row>
    <row r="4" spans="2:40" ht="28.5" customHeight="1">
      <c r="B4" s="1579"/>
      <c r="C4" s="1722"/>
      <c r="D4" s="676" t="s">
        <v>45</v>
      </c>
      <c r="E4" s="39" t="s">
        <v>46</v>
      </c>
      <c r="F4" s="218" t="s">
        <v>236</v>
      </c>
      <c r="G4" s="4" t="s">
        <v>48</v>
      </c>
      <c r="H4" s="4" t="s">
        <v>237</v>
      </c>
      <c r="I4" s="3" t="s">
        <v>445</v>
      </c>
      <c r="J4" s="1725"/>
      <c r="K4" s="1058"/>
      <c r="L4" s="1715" t="s">
        <v>238</v>
      </c>
      <c r="M4" s="1716"/>
      <c r="N4" s="1716"/>
      <c r="O4" s="1716"/>
      <c r="P4" s="1716"/>
      <c r="Q4" s="1059"/>
      <c r="R4" s="1717" t="s">
        <v>238</v>
      </c>
      <c r="S4" s="1718"/>
      <c r="T4" s="1718"/>
      <c r="U4" s="1718"/>
      <c r="V4" s="1719"/>
      <c r="W4" s="1579"/>
      <c r="X4" s="677" t="s">
        <v>44</v>
      </c>
      <c r="Y4" s="1733"/>
      <c r="Z4" s="69" t="s">
        <v>83</v>
      </c>
      <c r="AA4" s="1711"/>
      <c r="AB4" s="70" t="s">
        <v>83</v>
      </c>
      <c r="AC4" s="1711"/>
      <c r="AD4" s="71" t="s">
        <v>239</v>
      </c>
      <c r="AE4" s="1605" t="s">
        <v>39</v>
      </c>
      <c r="AF4" s="1690"/>
      <c r="AG4" s="1690"/>
      <c r="AH4" s="1690"/>
      <c r="AI4" s="679"/>
      <c r="AJ4" s="1608" t="s">
        <v>84</v>
      </c>
      <c r="AK4" s="1691"/>
      <c r="AL4" s="1691"/>
      <c r="AM4" s="1720"/>
      <c r="AN4" s="1713"/>
    </row>
    <row r="5" spans="2:40" ht="15" thickBot="1">
      <c r="B5" s="1580"/>
      <c r="C5" s="1723"/>
      <c r="D5" s="1060" t="s">
        <v>182</v>
      </c>
      <c r="E5" s="37" t="s">
        <v>183</v>
      </c>
      <c r="F5" s="38" t="s">
        <v>184</v>
      </c>
      <c r="G5" s="38" t="s">
        <v>185</v>
      </c>
      <c r="H5" s="38" t="s">
        <v>240</v>
      </c>
      <c r="I5" s="37" t="s">
        <v>57</v>
      </c>
      <c r="J5" s="1725"/>
      <c r="K5" s="37" t="s">
        <v>241</v>
      </c>
      <c r="L5" s="37" t="s">
        <v>35</v>
      </c>
      <c r="M5" s="37" t="s">
        <v>36</v>
      </c>
      <c r="N5" s="37" t="s">
        <v>127</v>
      </c>
      <c r="O5" s="37" t="s">
        <v>128</v>
      </c>
      <c r="P5" s="37" t="s">
        <v>129</v>
      </c>
      <c r="Q5" s="38" t="s">
        <v>241</v>
      </c>
      <c r="R5" s="38" t="s">
        <v>35</v>
      </c>
      <c r="S5" s="38" t="s">
        <v>36</v>
      </c>
      <c r="T5" s="38" t="s">
        <v>127</v>
      </c>
      <c r="U5" s="38" t="s">
        <v>128</v>
      </c>
      <c r="V5" s="1061" t="s">
        <v>129</v>
      </c>
      <c r="W5" s="1579"/>
      <c r="X5" s="1062"/>
      <c r="Y5" s="1733"/>
      <c r="Z5" s="77" t="s">
        <v>192</v>
      </c>
      <c r="AA5" s="1711"/>
      <c r="AB5" s="38" t="s">
        <v>194</v>
      </c>
      <c r="AC5" s="1711"/>
      <c r="AD5" s="1063" t="s">
        <v>136</v>
      </c>
      <c r="AE5" s="104" t="s">
        <v>242</v>
      </c>
      <c r="AF5" s="78" t="s">
        <v>243</v>
      </c>
      <c r="AG5" s="79" t="s">
        <v>244</v>
      </c>
      <c r="AH5" s="79" t="s">
        <v>245</v>
      </c>
      <c r="AI5" s="80" t="s">
        <v>38</v>
      </c>
      <c r="AJ5" s="81" t="s">
        <v>137</v>
      </c>
      <c r="AK5" s="69" t="s">
        <v>138</v>
      </c>
      <c r="AL5" s="82" t="s">
        <v>139</v>
      </c>
      <c r="AM5" s="1064" t="s">
        <v>140</v>
      </c>
      <c r="AN5" s="1714"/>
    </row>
    <row r="6" spans="2:40" ht="14.25">
      <c r="B6" s="1610" t="s">
        <v>67</v>
      </c>
      <c r="C6" s="1065" t="s">
        <v>0</v>
      </c>
      <c r="D6" s="1066" t="s">
        <v>246</v>
      </c>
      <c r="E6" s="1067">
        <v>835</v>
      </c>
      <c r="F6" s="1068">
        <f>E6/D6*100</f>
        <v>94.99431171786121</v>
      </c>
      <c r="G6" s="13">
        <f>L6+M6+N6+O6+P6</f>
        <v>123</v>
      </c>
      <c r="H6" s="1068">
        <f>G6/E6*100</f>
        <v>14.73053892215569</v>
      </c>
      <c r="I6" s="53">
        <v>406</v>
      </c>
      <c r="J6" s="1069">
        <f>I6/E6</f>
        <v>0.48622754491017967</v>
      </c>
      <c r="K6" s="53">
        <v>712</v>
      </c>
      <c r="L6" s="53">
        <v>84</v>
      </c>
      <c r="M6" s="53">
        <v>32</v>
      </c>
      <c r="N6" s="53">
        <v>1</v>
      </c>
      <c r="O6" s="53">
        <v>6</v>
      </c>
      <c r="P6" s="53">
        <v>0</v>
      </c>
      <c r="Q6" s="1068">
        <f aca="true" t="shared" si="0" ref="Q6:Q49">100-R6-S6-T6-U6-V6</f>
        <v>85.2694610778443</v>
      </c>
      <c r="R6" s="1068">
        <f>L6/E6*100</f>
        <v>10.059880239520957</v>
      </c>
      <c r="S6" s="1068">
        <f>M6/E6*100</f>
        <v>3.8323353293413174</v>
      </c>
      <c r="T6" s="1068">
        <f>N6/E6*100</f>
        <v>0.11976047904191617</v>
      </c>
      <c r="U6" s="1068">
        <f>O6/E6*100</f>
        <v>0.718562874251497</v>
      </c>
      <c r="V6" s="1070">
        <f>P6/E6*100</f>
        <v>0</v>
      </c>
      <c r="W6" s="1610" t="s">
        <v>67</v>
      </c>
      <c r="X6" s="1071" t="s">
        <v>0</v>
      </c>
      <c r="Y6" s="1072">
        <v>11</v>
      </c>
      <c r="Z6" s="12">
        <f>Y6/E6*100</f>
        <v>1.3173652694610778</v>
      </c>
      <c r="AA6" s="1073">
        <v>110</v>
      </c>
      <c r="AB6" s="1068">
        <f>AA6/E6*100</f>
        <v>13.17365269461078</v>
      </c>
      <c r="AC6" s="1073">
        <v>49</v>
      </c>
      <c r="AD6" s="1074">
        <f>AC6/E6*100</f>
        <v>5.868263473053893</v>
      </c>
      <c r="AE6" s="1075"/>
      <c r="AF6" s="1073"/>
      <c r="AG6" s="1073"/>
      <c r="AH6" s="1073"/>
      <c r="AI6" s="1076"/>
      <c r="AJ6" s="84"/>
      <c r="AK6" s="84"/>
      <c r="AL6" s="84"/>
      <c r="AM6" s="1077"/>
      <c r="AN6" s="114"/>
    </row>
    <row r="7" spans="2:40" ht="14.25">
      <c r="B7" s="1611"/>
      <c r="C7" s="1078" t="s">
        <v>247</v>
      </c>
      <c r="D7" s="1079">
        <v>88</v>
      </c>
      <c r="E7" s="1080">
        <v>86</v>
      </c>
      <c r="F7" s="1081">
        <f>E7/D7*100</f>
        <v>97.72727272727273</v>
      </c>
      <c r="G7" s="6">
        <f aca="true" t="shared" si="1" ref="G7:G49">L7+M7+N7+O7+P7</f>
        <v>19</v>
      </c>
      <c r="H7" s="1081">
        <f>G7/E7*100</f>
        <v>22.093023255813954</v>
      </c>
      <c r="I7" s="55">
        <v>81</v>
      </c>
      <c r="J7" s="1082">
        <f>I7/E7</f>
        <v>0.9418604651162791</v>
      </c>
      <c r="K7" s="55">
        <v>67</v>
      </c>
      <c r="L7" s="55">
        <v>14</v>
      </c>
      <c r="M7" s="55">
        <v>3</v>
      </c>
      <c r="N7" s="55">
        <v>0</v>
      </c>
      <c r="O7" s="55">
        <v>2</v>
      </c>
      <c r="P7" s="55">
        <v>0</v>
      </c>
      <c r="Q7" s="1081">
        <f t="shared" si="0"/>
        <v>77.90697674418605</v>
      </c>
      <c r="R7" s="1081">
        <f>L7/E7*100</f>
        <v>16.27906976744186</v>
      </c>
      <c r="S7" s="1081">
        <f>M7/E7*100</f>
        <v>3.488372093023256</v>
      </c>
      <c r="T7" s="1081">
        <f>N7/E7*100</f>
        <v>0</v>
      </c>
      <c r="U7" s="1081">
        <f>O7/E7*100</f>
        <v>2.3255813953488373</v>
      </c>
      <c r="V7" s="1083">
        <f>P7/E7*100</f>
        <v>0</v>
      </c>
      <c r="W7" s="1611"/>
      <c r="X7" s="1084" t="s">
        <v>26</v>
      </c>
      <c r="Y7" s="1085">
        <v>0</v>
      </c>
      <c r="Z7" s="5">
        <f>Y7/E7*100</f>
        <v>0</v>
      </c>
      <c r="AA7" s="1086">
        <v>7</v>
      </c>
      <c r="AB7" s="1081">
        <f>AA7/E7*100</f>
        <v>8.13953488372093</v>
      </c>
      <c r="AC7" s="1086">
        <v>0</v>
      </c>
      <c r="AD7" s="1087">
        <f>AC7/E7*100</f>
        <v>0</v>
      </c>
      <c r="AE7" s="1088"/>
      <c r="AF7" s="1086"/>
      <c r="AG7" s="1086"/>
      <c r="AH7" s="1086"/>
      <c r="AI7" s="1089"/>
      <c r="AJ7" s="83"/>
      <c r="AK7" s="83"/>
      <c r="AL7" s="83"/>
      <c r="AM7" s="1090"/>
      <c r="AN7" s="112"/>
    </row>
    <row r="8" spans="2:40" ht="14.25">
      <c r="B8" s="1611"/>
      <c r="C8" s="1078" t="s">
        <v>16</v>
      </c>
      <c r="D8" s="1079">
        <v>1299</v>
      </c>
      <c r="E8" s="1080">
        <v>1135</v>
      </c>
      <c r="F8" s="1081">
        <f>E8/D8*100</f>
        <v>87.37490377213241</v>
      </c>
      <c r="G8" s="6">
        <f t="shared" si="1"/>
        <v>158</v>
      </c>
      <c r="H8" s="1081">
        <f>G8/E8*100</f>
        <v>13.920704845814976</v>
      </c>
      <c r="I8" s="55">
        <v>408</v>
      </c>
      <c r="J8" s="1082">
        <f>I8/E8</f>
        <v>0.3594713656387665</v>
      </c>
      <c r="K8" s="55">
        <v>977</v>
      </c>
      <c r="L8" s="55">
        <v>113</v>
      </c>
      <c r="M8" s="55">
        <v>45</v>
      </c>
      <c r="N8" s="55">
        <v>0</v>
      </c>
      <c r="O8" s="55">
        <v>0</v>
      </c>
      <c r="P8" s="55">
        <v>0</v>
      </c>
      <c r="Q8" s="1081">
        <f t="shared" si="0"/>
        <v>86.07929515418502</v>
      </c>
      <c r="R8" s="1081">
        <f>L8/E8*100</f>
        <v>9.955947136563877</v>
      </c>
      <c r="S8" s="1081">
        <f>M8/E8*100</f>
        <v>3.9647577092511015</v>
      </c>
      <c r="T8" s="1081">
        <f>N8/E8*100</f>
        <v>0</v>
      </c>
      <c r="U8" s="1081">
        <f>O8/E8*100</f>
        <v>0</v>
      </c>
      <c r="V8" s="1083">
        <f>P8/E8*100</f>
        <v>0</v>
      </c>
      <c r="W8" s="1611"/>
      <c r="X8" s="1084" t="s">
        <v>16</v>
      </c>
      <c r="Y8" s="1085">
        <v>11</v>
      </c>
      <c r="Z8" s="5">
        <f>Y8/E8*100</f>
        <v>0.9691629955947136</v>
      </c>
      <c r="AA8" s="1086">
        <v>136</v>
      </c>
      <c r="AB8" s="1081">
        <f>AA8/E8*100</f>
        <v>11.98237885462555</v>
      </c>
      <c r="AC8" s="1086">
        <v>63</v>
      </c>
      <c r="AD8" s="1087">
        <f>AC8/E8*100</f>
        <v>5.5506607929515415</v>
      </c>
      <c r="AE8" s="1088"/>
      <c r="AF8" s="1086"/>
      <c r="AG8" s="1086"/>
      <c r="AH8" s="1086"/>
      <c r="AI8" s="1089"/>
      <c r="AJ8" s="83"/>
      <c r="AK8" s="83"/>
      <c r="AL8" s="83"/>
      <c r="AM8" s="1090"/>
      <c r="AN8" s="112"/>
    </row>
    <row r="9" spans="2:40" ht="14.25">
      <c r="B9" s="1611"/>
      <c r="C9" s="1078" t="s">
        <v>27</v>
      </c>
      <c r="D9" s="1091">
        <v>48</v>
      </c>
      <c r="E9" s="1080">
        <v>38</v>
      </c>
      <c r="F9" s="1081">
        <f>E9/D9*100</f>
        <v>79.16666666666666</v>
      </c>
      <c r="G9" s="6">
        <f t="shared" si="1"/>
        <v>15</v>
      </c>
      <c r="H9" s="1081">
        <f>G9/E9*100</f>
        <v>39.473684210526315</v>
      </c>
      <c r="I9" s="55">
        <v>39</v>
      </c>
      <c r="J9" s="1082">
        <f>I9/E9</f>
        <v>1.0263157894736843</v>
      </c>
      <c r="K9" s="55">
        <v>23</v>
      </c>
      <c r="L9" s="55">
        <v>9</v>
      </c>
      <c r="M9" s="55">
        <v>5</v>
      </c>
      <c r="N9" s="55">
        <v>1</v>
      </c>
      <c r="O9" s="55">
        <v>0</v>
      </c>
      <c r="P9" s="55">
        <v>0</v>
      </c>
      <c r="Q9" s="1081">
        <f t="shared" si="0"/>
        <v>60.5263157894737</v>
      </c>
      <c r="R9" s="1081">
        <f>L9/E9*100</f>
        <v>23.684210526315788</v>
      </c>
      <c r="S9" s="1081">
        <f>M9/E9*100</f>
        <v>13.157894736842104</v>
      </c>
      <c r="T9" s="1081">
        <f>N9/E9*100</f>
        <v>2.631578947368421</v>
      </c>
      <c r="U9" s="1081">
        <f>O9/E9*100</f>
        <v>0</v>
      </c>
      <c r="V9" s="1083">
        <f>P9/E9*100</f>
        <v>0</v>
      </c>
      <c r="W9" s="1611"/>
      <c r="X9" s="1084" t="s">
        <v>27</v>
      </c>
      <c r="Y9" s="1085">
        <v>2</v>
      </c>
      <c r="Z9" s="5">
        <f>Y9/E9*100</f>
        <v>5.263157894736842</v>
      </c>
      <c r="AA9" s="1086">
        <v>2</v>
      </c>
      <c r="AB9" s="1081">
        <f>AA9/E9*100</f>
        <v>5.263157894736842</v>
      </c>
      <c r="AC9" s="1086">
        <v>1</v>
      </c>
      <c r="AD9" s="1087">
        <f>AC9/E9*100</f>
        <v>2.631578947368421</v>
      </c>
      <c r="AE9" s="1088"/>
      <c r="AF9" s="1086"/>
      <c r="AG9" s="1086"/>
      <c r="AH9" s="1086"/>
      <c r="AI9" s="1089"/>
      <c r="AJ9" s="83"/>
      <c r="AK9" s="83"/>
      <c r="AL9" s="83"/>
      <c r="AM9" s="1090"/>
      <c r="AN9" s="112"/>
    </row>
    <row r="10" spans="2:40" ht="14.25">
      <c r="B10" s="1611"/>
      <c r="C10" s="1092" t="s">
        <v>97</v>
      </c>
      <c r="D10" s="1093">
        <v>3715</v>
      </c>
      <c r="E10" s="1094">
        <v>3214</v>
      </c>
      <c r="F10" s="1095">
        <f>E10/D10*100</f>
        <v>86.51413189771198</v>
      </c>
      <c r="G10" s="154">
        <f>L10+M10+N10+O10+P10</f>
        <v>633</v>
      </c>
      <c r="H10" s="1095">
        <f>G10/E10*100</f>
        <v>19.69508400746733</v>
      </c>
      <c r="I10" s="152">
        <v>2143</v>
      </c>
      <c r="J10" s="1096">
        <f>I10/E10</f>
        <v>0.6667703795892969</v>
      </c>
      <c r="K10" s="152">
        <v>2581</v>
      </c>
      <c r="L10" s="152">
        <v>438</v>
      </c>
      <c r="M10" s="152">
        <v>164</v>
      </c>
      <c r="N10" s="152">
        <v>5</v>
      </c>
      <c r="O10" s="152">
        <v>26</v>
      </c>
      <c r="P10" s="152">
        <v>0</v>
      </c>
      <c r="Q10" s="1095">
        <f>100-R10-S10-T10-U10-V10</f>
        <v>80.30491599253267</v>
      </c>
      <c r="R10" s="1095">
        <f>L10/E10*100</f>
        <v>13.627878033602986</v>
      </c>
      <c r="S10" s="1095">
        <f>M10/E10*100</f>
        <v>5.102675793403858</v>
      </c>
      <c r="T10" s="1095">
        <f>N10/E10*100</f>
        <v>0.1555693839452396</v>
      </c>
      <c r="U10" s="1095">
        <f>O10/E10*100</f>
        <v>0.8089607965152459</v>
      </c>
      <c r="V10" s="1097">
        <f>P10/E10*100</f>
        <v>0</v>
      </c>
      <c r="W10" s="1611"/>
      <c r="X10" s="1078" t="s">
        <v>97</v>
      </c>
      <c r="Y10" s="1098">
        <v>174</v>
      </c>
      <c r="Z10" s="153">
        <f>Y10/E10*100</f>
        <v>5.413814561294338</v>
      </c>
      <c r="AA10" s="1099">
        <v>457</v>
      </c>
      <c r="AB10" s="1095">
        <f>AA10/E10*100</f>
        <v>14.219041692594898</v>
      </c>
      <c r="AC10" s="1099">
        <v>231</v>
      </c>
      <c r="AD10" s="1100">
        <f>AC10/E10*100</f>
        <v>7.187305538270068</v>
      </c>
      <c r="AE10" s="1101"/>
      <c r="AF10" s="1099"/>
      <c r="AG10" s="1099"/>
      <c r="AH10" s="1099"/>
      <c r="AI10" s="1102"/>
      <c r="AJ10" s="165"/>
      <c r="AK10" s="165"/>
      <c r="AL10" s="165"/>
      <c r="AM10" s="1103"/>
      <c r="AN10" s="167"/>
    </row>
    <row r="11" spans="2:40" ht="15" thickBot="1">
      <c r="B11" s="1612"/>
      <c r="C11" s="1104" t="s">
        <v>2</v>
      </c>
      <c r="D11" s="1105">
        <v>3366</v>
      </c>
      <c r="E11" s="1106">
        <v>2733</v>
      </c>
      <c r="F11" s="1107">
        <f>E11/D11*100</f>
        <v>81.19429590017825</v>
      </c>
      <c r="G11" s="19">
        <f t="shared" si="1"/>
        <v>437</v>
      </c>
      <c r="H11" s="1107">
        <f>G11/E11*100</f>
        <v>15.989754848152213</v>
      </c>
      <c r="I11" s="56">
        <v>1403</v>
      </c>
      <c r="J11" s="1108">
        <f>I11/E11</f>
        <v>0.51335528723015</v>
      </c>
      <c r="K11" s="56">
        <v>2296</v>
      </c>
      <c r="L11" s="56">
        <v>306</v>
      </c>
      <c r="M11" s="56">
        <v>107</v>
      </c>
      <c r="N11" s="56">
        <v>4</v>
      </c>
      <c r="O11" s="56">
        <v>20</v>
      </c>
      <c r="P11" s="56">
        <v>0</v>
      </c>
      <c r="Q11" s="1107">
        <f t="shared" si="0"/>
        <v>84.0102451518478</v>
      </c>
      <c r="R11" s="1107">
        <f>L11/E11*100</f>
        <v>11.19648737650933</v>
      </c>
      <c r="S11" s="1107">
        <f>M11/E11*100</f>
        <v>3.9151115989754848</v>
      </c>
      <c r="T11" s="1107">
        <f>N11/E11*100</f>
        <v>0.14635931211123307</v>
      </c>
      <c r="U11" s="1107">
        <f>O11/E11*100</f>
        <v>0.7317965605561654</v>
      </c>
      <c r="V11" s="1109">
        <f>P11/E11*100</f>
        <v>0</v>
      </c>
      <c r="W11" s="1612"/>
      <c r="X11" s="1104" t="s">
        <v>2</v>
      </c>
      <c r="Y11" s="1110">
        <v>78</v>
      </c>
      <c r="Z11" s="25">
        <f>Y11/E11*100</f>
        <v>2.8540065861690453</v>
      </c>
      <c r="AA11" s="1111">
        <v>360</v>
      </c>
      <c r="AB11" s="1107">
        <f>AA11/E11*100</f>
        <v>13.172338090010976</v>
      </c>
      <c r="AC11" s="1111">
        <v>135</v>
      </c>
      <c r="AD11" s="1112">
        <f>AC11/E11*100</f>
        <v>4.939626783754116</v>
      </c>
      <c r="AE11" s="1113">
        <v>337</v>
      </c>
      <c r="AF11" s="1114">
        <v>1601</v>
      </c>
      <c r="AG11" s="1111">
        <v>729</v>
      </c>
      <c r="AH11" s="1111">
        <v>66</v>
      </c>
      <c r="AI11" s="1115">
        <f>AE11+AF11+AG11+AH11</f>
        <v>2733</v>
      </c>
      <c r="AJ11" s="85">
        <f>+AE11/AI11*100</f>
        <v>12.330772045371386</v>
      </c>
      <c r="AK11" s="85">
        <f>+AF11/AI11*100</f>
        <v>58.58031467252104</v>
      </c>
      <c r="AL11" s="85">
        <f>+AG11/AI11*100</f>
        <v>26.67398463227223</v>
      </c>
      <c r="AM11" s="1116">
        <f>+AH11/AI11*100</f>
        <v>2.4149286498353457</v>
      </c>
      <c r="AN11" s="1117"/>
    </row>
    <row r="12" spans="2:40" ht="14.25">
      <c r="B12" s="1610" t="s">
        <v>68</v>
      </c>
      <c r="C12" s="1065" t="s">
        <v>20</v>
      </c>
      <c r="D12" s="1066">
        <v>763</v>
      </c>
      <c r="E12" s="1067">
        <v>681</v>
      </c>
      <c r="F12" s="1068">
        <f>E12/D12*100</f>
        <v>89.25294888597641</v>
      </c>
      <c r="G12" s="13">
        <f t="shared" si="1"/>
        <v>139</v>
      </c>
      <c r="H12" s="1068">
        <f>G12/E12*100</f>
        <v>20.411160058737153</v>
      </c>
      <c r="I12" s="53">
        <v>545</v>
      </c>
      <c r="J12" s="1069">
        <f>I12/E12</f>
        <v>0.8002936857562408</v>
      </c>
      <c r="K12" s="53">
        <v>542</v>
      </c>
      <c r="L12" s="53">
        <v>85</v>
      </c>
      <c r="M12" s="53">
        <v>39</v>
      </c>
      <c r="N12" s="53">
        <v>2</v>
      </c>
      <c r="O12" s="53">
        <v>13</v>
      </c>
      <c r="P12" s="53">
        <v>0</v>
      </c>
      <c r="Q12" s="1068">
        <f t="shared" si="0"/>
        <v>79.58883994126286</v>
      </c>
      <c r="R12" s="1068">
        <f>L12/E12*100</f>
        <v>12.481644640234949</v>
      </c>
      <c r="S12" s="1068">
        <f>M12/E12*100</f>
        <v>5.726872246696035</v>
      </c>
      <c r="T12" s="1068">
        <f>N12/E12*100</f>
        <v>0.2936857562408223</v>
      </c>
      <c r="U12" s="1068">
        <f>O12/E12*100</f>
        <v>1.908957415565345</v>
      </c>
      <c r="V12" s="1070">
        <f>P12/E12*100</f>
        <v>0</v>
      </c>
      <c r="W12" s="1610" t="s">
        <v>68</v>
      </c>
      <c r="X12" s="1071" t="s">
        <v>20</v>
      </c>
      <c r="Y12" s="1072">
        <v>16</v>
      </c>
      <c r="Z12" s="12">
        <f>Y12/E12*100</f>
        <v>2.3494860499265786</v>
      </c>
      <c r="AA12" s="1073">
        <v>58</v>
      </c>
      <c r="AB12" s="1068">
        <f>AA12/E12*100</f>
        <v>8.516886930983848</v>
      </c>
      <c r="AC12" s="1073">
        <v>27</v>
      </c>
      <c r="AD12" s="1074">
        <f>AC12/E12*100</f>
        <v>3.9647577092511015</v>
      </c>
      <c r="AE12" s="1075"/>
      <c r="AF12" s="1073"/>
      <c r="AG12" s="1073"/>
      <c r="AH12" s="1073"/>
      <c r="AI12" s="1118"/>
      <c r="AJ12" s="84"/>
      <c r="AK12" s="84"/>
      <c r="AL12" s="84"/>
      <c r="AM12" s="1077"/>
      <c r="AN12" s="114"/>
    </row>
    <row r="13" spans="2:40" ht="14.25">
      <c r="B13" s="1611"/>
      <c r="C13" s="1078" t="s">
        <v>7</v>
      </c>
      <c r="D13" s="1091">
        <v>2787</v>
      </c>
      <c r="E13" s="1080">
        <v>2643</v>
      </c>
      <c r="F13" s="1081">
        <f>E13/D13*100</f>
        <v>94.83315392895587</v>
      </c>
      <c r="G13" s="6">
        <f t="shared" si="1"/>
        <v>449</v>
      </c>
      <c r="H13" s="1081">
        <f>G13/E13*100</f>
        <v>16.988270904275446</v>
      </c>
      <c r="I13" s="55">
        <v>1535</v>
      </c>
      <c r="J13" s="1082">
        <f>I13/E13</f>
        <v>0.580779417328793</v>
      </c>
      <c r="K13" s="55">
        <v>2194</v>
      </c>
      <c r="L13" s="55">
        <v>309</v>
      </c>
      <c r="M13" s="55">
        <v>120</v>
      </c>
      <c r="N13" s="55">
        <v>3</v>
      </c>
      <c r="O13" s="55">
        <v>17</v>
      </c>
      <c r="P13" s="55">
        <v>0</v>
      </c>
      <c r="Q13" s="1081">
        <f t="shared" si="0"/>
        <v>83.01172909572455</v>
      </c>
      <c r="R13" s="1081">
        <f>L13/E13*100</f>
        <v>11.691259931895573</v>
      </c>
      <c r="S13" s="1081">
        <f>M13/E13*100</f>
        <v>4.540295119182747</v>
      </c>
      <c r="T13" s="1081">
        <f>N13/E13*100</f>
        <v>0.11350737797956867</v>
      </c>
      <c r="U13" s="1081">
        <f>O13/E13*100</f>
        <v>0.6432084752175559</v>
      </c>
      <c r="V13" s="1083">
        <f>P13/E13*100</f>
        <v>0</v>
      </c>
      <c r="W13" s="1611"/>
      <c r="X13" s="1084" t="s">
        <v>7</v>
      </c>
      <c r="Y13" s="1085">
        <v>123</v>
      </c>
      <c r="Z13" s="5">
        <f>Y13/E13*100</f>
        <v>4.6538024971623155</v>
      </c>
      <c r="AA13" s="1086">
        <v>288</v>
      </c>
      <c r="AB13" s="1081">
        <f>AA13/E13*100</f>
        <v>10.896708286038592</v>
      </c>
      <c r="AC13" s="1086">
        <v>0</v>
      </c>
      <c r="AD13" s="1087">
        <f>AC13/E13*100</f>
        <v>0</v>
      </c>
      <c r="AE13" s="1088"/>
      <c r="AF13" s="1086"/>
      <c r="AG13" s="1086"/>
      <c r="AH13" s="1086"/>
      <c r="AI13" s="1089"/>
      <c r="AJ13" s="83"/>
      <c r="AK13" s="83"/>
      <c r="AL13" s="83"/>
      <c r="AM13" s="1090"/>
      <c r="AN13" s="112"/>
    </row>
    <row r="14" spans="2:40" ht="14.25">
      <c r="B14" s="1611"/>
      <c r="C14" s="1092" t="s">
        <v>98</v>
      </c>
      <c r="D14" s="1093">
        <v>3103</v>
      </c>
      <c r="E14" s="1094">
        <v>2931</v>
      </c>
      <c r="F14" s="1095">
        <f>E14/D14*100</f>
        <v>94.45697711891718</v>
      </c>
      <c r="G14" s="154">
        <f>L14+M14+N14+O14+P14</f>
        <v>543</v>
      </c>
      <c r="H14" s="1095">
        <f>G14/E14*100</f>
        <v>18.526100307062435</v>
      </c>
      <c r="I14" s="152">
        <v>1895</v>
      </c>
      <c r="J14" s="1096">
        <f>I14/E14</f>
        <v>0.6465370180825657</v>
      </c>
      <c r="K14" s="152">
        <v>2388</v>
      </c>
      <c r="L14" s="152">
        <v>381</v>
      </c>
      <c r="M14" s="152">
        <v>136</v>
      </c>
      <c r="N14" s="152">
        <v>4</v>
      </c>
      <c r="O14" s="152">
        <v>22</v>
      </c>
      <c r="P14" s="152">
        <v>0</v>
      </c>
      <c r="Q14" s="1095">
        <f>100-R14-S14-T14-U14-V14</f>
        <v>81.47389969293758</v>
      </c>
      <c r="R14" s="1095">
        <f>L14/E14*100</f>
        <v>12.99897645854657</v>
      </c>
      <c r="S14" s="1095">
        <f>M14/E14*100</f>
        <v>4.640054588877516</v>
      </c>
      <c r="T14" s="1095">
        <f>N14/E14*100</f>
        <v>0.1364721937905152</v>
      </c>
      <c r="U14" s="1095">
        <f>O14/E14*100</f>
        <v>0.7505970658478335</v>
      </c>
      <c r="V14" s="1097">
        <f>P14/E14*100</f>
        <v>0</v>
      </c>
      <c r="W14" s="1611"/>
      <c r="X14" s="1084" t="s">
        <v>98</v>
      </c>
      <c r="Y14" s="1098">
        <v>34</v>
      </c>
      <c r="Z14" s="153">
        <f>Y14/E14*100</f>
        <v>1.160013647219379</v>
      </c>
      <c r="AA14" s="1099">
        <v>297</v>
      </c>
      <c r="AB14" s="1095">
        <f>AA14/E14*100</f>
        <v>10.133060388945752</v>
      </c>
      <c r="AC14" s="1099">
        <v>146</v>
      </c>
      <c r="AD14" s="1100">
        <f>AC14/E14*100</f>
        <v>4.981235073353804</v>
      </c>
      <c r="AE14" s="1101"/>
      <c r="AF14" s="1099"/>
      <c r="AG14" s="1099"/>
      <c r="AH14" s="1099"/>
      <c r="AI14" s="1102"/>
      <c r="AJ14" s="165"/>
      <c r="AK14" s="165"/>
      <c r="AL14" s="165"/>
      <c r="AM14" s="1103"/>
      <c r="AN14" s="167"/>
    </row>
    <row r="15" spans="2:40" ht="15" thickBot="1">
      <c r="B15" s="1612"/>
      <c r="C15" s="1104" t="s">
        <v>25</v>
      </c>
      <c r="D15" s="1105">
        <v>278</v>
      </c>
      <c r="E15" s="1106">
        <v>274</v>
      </c>
      <c r="F15" s="1107">
        <f>E15/D15*100</f>
        <v>98.56115107913669</v>
      </c>
      <c r="G15" s="19">
        <f t="shared" si="1"/>
        <v>47</v>
      </c>
      <c r="H15" s="1107">
        <f>G15/E15*100</f>
        <v>17.153284671532848</v>
      </c>
      <c r="I15" s="56">
        <v>148</v>
      </c>
      <c r="J15" s="1108">
        <f>I15/E15</f>
        <v>0.5401459854014599</v>
      </c>
      <c r="K15" s="56">
        <v>227</v>
      </c>
      <c r="L15" s="56">
        <v>38</v>
      </c>
      <c r="M15" s="56">
        <v>9</v>
      </c>
      <c r="N15" s="56">
        <v>0</v>
      </c>
      <c r="O15" s="56">
        <v>0</v>
      </c>
      <c r="P15" s="56">
        <v>0</v>
      </c>
      <c r="Q15" s="1107">
        <f t="shared" si="0"/>
        <v>82.84671532846716</v>
      </c>
      <c r="R15" s="1107">
        <f>L15/E15*100</f>
        <v>13.86861313868613</v>
      </c>
      <c r="S15" s="1107">
        <f>M15/E15*100</f>
        <v>3.2846715328467155</v>
      </c>
      <c r="T15" s="1107">
        <f>N15/E15*100</f>
        <v>0</v>
      </c>
      <c r="U15" s="1107">
        <f>O15/E15*100</f>
        <v>0</v>
      </c>
      <c r="V15" s="1109">
        <f>P15/E15*100</f>
        <v>0</v>
      </c>
      <c r="W15" s="1612"/>
      <c r="X15" s="1119" t="s">
        <v>25</v>
      </c>
      <c r="Y15" s="1110">
        <v>9</v>
      </c>
      <c r="Z15" s="25">
        <f>Y15/E15*100</f>
        <v>3.2846715328467155</v>
      </c>
      <c r="AA15" s="1111">
        <v>25</v>
      </c>
      <c r="AB15" s="1107">
        <f>AA15/E15*100</f>
        <v>9.124087591240876</v>
      </c>
      <c r="AC15" s="1111">
        <v>12</v>
      </c>
      <c r="AD15" s="1112">
        <f>AC15/E15*100</f>
        <v>4.37956204379562</v>
      </c>
      <c r="AE15" s="1113"/>
      <c r="AF15" s="1111"/>
      <c r="AG15" s="1111"/>
      <c r="AH15" s="1111"/>
      <c r="AI15" s="1120"/>
      <c r="AJ15" s="85"/>
      <c r="AK15" s="85"/>
      <c r="AL15" s="85"/>
      <c r="AM15" s="1116"/>
      <c r="AN15" s="113"/>
    </row>
    <row r="16" spans="2:40" ht="14.25">
      <c r="B16" s="1610" t="s">
        <v>69</v>
      </c>
      <c r="C16" s="1065" t="s">
        <v>6</v>
      </c>
      <c r="D16" s="1121">
        <v>3728</v>
      </c>
      <c r="E16" s="1067">
        <v>3032</v>
      </c>
      <c r="F16" s="1068">
        <f>E16/D16*100</f>
        <v>81.3304721030043</v>
      </c>
      <c r="G16" s="13">
        <f t="shared" si="1"/>
        <v>550</v>
      </c>
      <c r="H16" s="1068">
        <f>G16/E16*100</f>
        <v>18.139841688654354</v>
      </c>
      <c r="I16" s="53">
        <v>1793</v>
      </c>
      <c r="J16" s="1069">
        <f>I16/E16</f>
        <v>0.591358839050132</v>
      </c>
      <c r="K16" s="53">
        <v>2482</v>
      </c>
      <c r="L16" s="53">
        <v>397</v>
      </c>
      <c r="M16" s="53">
        <v>135</v>
      </c>
      <c r="N16" s="53">
        <v>1</v>
      </c>
      <c r="O16" s="53">
        <v>17</v>
      </c>
      <c r="P16" s="53">
        <v>0</v>
      </c>
      <c r="Q16" s="1068">
        <f t="shared" si="0"/>
        <v>81.86015831134564</v>
      </c>
      <c r="R16" s="1068">
        <f>L16/E16*100</f>
        <v>13.093667546174142</v>
      </c>
      <c r="S16" s="1068">
        <f>M16/E16*100</f>
        <v>4.452506596306069</v>
      </c>
      <c r="T16" s="1068">
        <f>N16/E16*100</f>
        <v>0.032981530343007916</v>
      </c>
      <c r="U16" s="1068">
        <f>O16/E16*100</f>
        <v>0.5606860158311345</v>
      </c>
      <c r="V16" s="1070">
        <f>P16/E16*100</f>
        <v>0</v>
      </c>
      <c r="W16" s="1613" t="s">
        <v>69</v>
      </c>
      <c r="X16" s="1071" t="s">
        <v>6</v>
      </c>
      <c r="Y16" s="1122">
        <v>178</v>
      </c>
      <c r="Z16" s="1123">
        <f>Y16/E16*100</f>
        <v>5.8707124010554095</v>
      </c>
      <c r="AA16" s="1124">
        <v>427</v>
      </c>
      <c r="AB16" s="1125">
        <f>AA16/E16*100</f>
        <v>14.08311345646438</v>
      </c>
      <c r="AC16" s="1124">
        <v>403</v>
      </c>
      <c r="AD16" s="1126">
        <f>AC16/E16*100</f>
        <v>13.291556728232191</v>
      </c>
      <c r="AE16" s="1127"/>
      <c r="AF16" s="1124"/>
      <c r="AG16" s="1124"/>
      <c r="AH16" s="1124"/>
      <c r="AI16" s="1128"/>
      <c r="AJ16" s="1129"/>
      <c r="AK16" s="1129"/>
      <c r="AL16" s="1129"/>
      <c r="AM16" s="1130"/>
      <c r="AN16" s="115">
        <v>2910</v>
      </c>
    </row>
    <row r="17" spans="2:40" ht="14.25">
      <c r="B17" s="1706"/>
      <c r="C17" s="1078" t="s">
        <v>11</v>
      </c>
      <c r="D17" s="1079">
        <v>2032</v>
      </c>
      <c r="E17" s="1080">
        <v>1624</v>
      </c>
      <c r="F17" s="1081">
        <f>E17/D17*100</f>
        <v>79.92125984251969</v>
      </c>
      <c r="G17" s="6">
        <f t="shared" si="1"/>
        <v>353</v>
      </c>
      <c r="H17" s="1081">
        <f>G17/E17*100</f>
        <v>21.736453201970445</v>
      </c>
      <c r="I17" s="55">
        <v>1288</v>
      </c>
      <c r="J17" s="1082">
        <f>I17/E17</f>
        <v>0.7931034482758621</v>
      </c>
      <c r="K17" s="55">
        <v>1271</v>
      </c>
      <c r="L17" s="55">
        <v>241</v>
      </c>
      <c r="M17" s="55">
        <v>100</v>
      </c>
      <c r="N17" s="55">
        <v>1</v>
      </c>
      <c r="O17" s="55">
        <v>11</v>
      </c>
      <c r="P17" s="55">
        <v>0</v>
      </c>
      <c r="Q17" s="1081">
        <f t="shared" si="0"/>
        <v>78.26354679802955</v>
      </c>
      <c r="R17" s="1081">
        <f>L17/E17*100</f>
        <v>14.839901477832512</v>
      </c>
      <c r="S17" s="1081">
        <f>M17/E17*100</f>
        <v>6.157635467980295</v>
      </c>
      <c r="T17" s="1081">
        <f>N17/E17*100</f>
        <v>0.06157635467980296</v>
      </c>
      <c r="U17" s="1081">
        <f>O17/E17*100</f>
        <v>0.6773399014778325</v>
      </c>
      <c r="V17" s="1083">
        <f>P17/E17*100</f>
        <v>0</v>
      </c>
      <c r="W17" s="1708"/>
      <c r="X17" s="1078" t="s">
        <v>11</v>
      </c>
      <c r="Y17" s="1085">
        <v>84</v>
      </c>
      <c r="Z17" s="5">
        <f>Y17/E17*100</f>
        <v>5.172413793103448</v>
      </c>
      <c r="AA17" s="1086">
        <v>184</v>
      </c>
      <c r="AB17" s="1081">
        <f>AA17/E17*100</f>
        <v>11.330049261083744</v>
      </c>
      <c r="AC17" s="1086">
        <v>105</v>
      </c>
      <c r="AD17" s="1087">
        <f>AC17/E17*100</f>
        <v>6.4655172413793105</v>
      </c>
      <c r="AE17" s="1088"/>
      <c r="AF17" s="1086"/>
      <c r="AG17" s="1086"/>
      <c r="AH17" s="1086"/>
      <c r="AI17" s="1089"/>
      <c r="AJ17" s="83"/>
      <c r="AK17" s="83"/>
      <c r="AL17" s="83"/>
      <c r="AM17" s="1090"/>
      <c r="AN17" s="112"/>
    </row>
    <row r="18" spans="2:40" ht="14.25">
      <c r="B18" s="1706"/>
      <c r="C18" s="1078" t="s">
        <v>5</v>
      </c>
      <c r="D18" s="1091">
        <v>1116</v>
      </c>
      <c r="E18" s="1080">
        <v>885</v>
      </c>
      <c r="F18" s="1081">
        <f>E18/D18*100</f>
        <v>79.3010752688172</v>
      </c>
      <c r="G18" s="6">
        <f t="shared" si="1"/>
        <v>171</v>
      </c>
      <c r="H18" s="1081">
        <f>G18/E18*100</f>
        <v>19.322033898305087</v>
      </c>
      <c r="I18" s="55">
        <v>846</v>
      </c>
      <c r="J18" s="1082">
        <f>I18/E18</f>
        <v>0.9559322033898305</v>
      </c>
      <c r="K18" s="55">
        <v>714</v>
      </c>
      <c r="L18" s="55">
        <v>96</v>
      </c>
      <c r="M18" s="55">
        <v>60</v>
      </c>
      <c r="N18" s="55">
        <v>2</v>
      </c>
      <c r="O18" s="55">
        <v>13</v>
      </c>
      <c r="P18" s="55">
        <v>0</v>
      </c>
      <c r="Q18" s="1081">
        <f t="shared" si="0"/>
        <v>80.67796610169492</v>
      </c>
      <c r="R18" s="1081">
        <f>L18/E18*100</f>
        <v>10.847457627118644</v>
      </c>
      <c r="S18" s="1081">
        <f>M18/E18*100</f>
        <v>6.779661016949152</v>
      </c>
      <c r="T18" s="1081">
        <f>N18/E18*100</f>
        <v>0.22598870056497175</v>
      </c>
      <c r="U18" s="1081">
        <f>O18/E18*100</f>
        <v>1.4689265536723164</v>
      </c>
      <c r="V18" s="1083">
        <f>P18/E18*100</f>
        <v>0</v>
      </c>
      <c r="W18" s="1708"/>
      <c r="X18" s="1078" t="s">
        <v>5</v>
      </c>
      <c r="Y18" s="1085">
        <v>112</v>
      </c>
      <c r="Z18" s="5">
        <f>Y18/E18*100</f>
        <v>12.655367231638417</v>
      </c>
      <c r="AA18" s="1086">
        <v>122</v>
      </c>
      <c r="AB18" s="1081">
        <f>AA18/E18*100</f>
        <v>13.785310734463277</v>
      </c>
      <c r="AC18" s="1086">
        <v>47</v>
      </c>
      <c r="AD18" s="1087">
        <f>AC18/E18*100</f>
        <v>5.310734463276836</v>
      </c>
      <c r="AE18" s="1088"/>
      <c r="AF18" s="1086"/>
      <c r="AG18" s="1086"/>
      <c r="AH18" s="1086"/>
      <c r="AI18" s="1089"/>
      <c r="AJ18" s="83"/>
      <c r="AK18" s="83"/>
      <c r="AL18" s="83"/>
      <c r="AM18" s="1090"/>
      <c r="AN18" s="112"/>
    </row>
    <row r="19" spans="2:40" ht="14.25">
      <c r="B19" s="1706"/>
      <c r="C19" s="1078" t="s">
        <v>19</v>
      </c>
      <c r="D19" s="1091">
        <v>936</v>
      </c>
      <c r="E19" s="1131">
        <v>775</v>
      </c>
      <c r="F19" s="1081">
        <f>E19/D19*100</f>
        <v>82.7991452991453</v>
      </c>
      <c r="G19" s="6">
        <f t="shared" si="1"/>
        <v>205</v>
      </c>
      <c r="H19" s="1081">
        <f>G19/E19*100</f>
        <v>26.451612903225808</v>
      </c>
      <c r="I19" s="57">
        <v>889</v>
      </c>
      <c r="J19" s="1082">
        <f>I19/E19</f>
        <v>1.1470967741935485</v>
      </c>
      <c r="K19" s="55">
        <v>570</v>
      </c>
      <c r="L19" s="55">
        <v>138</v>
      </c>
      <c r="M19" s="55">
        <v>60</v>
      </c>
      <c r="N19" s="55">
        <v>4</v>
      </c>
      <c r="O19" s="55">
        <v>3</v>
      </c>
      <c r="P19" s="57">
        <v>0</v>
      </c>
      <c r="Q19" s="1081">
        <f t="shared" si="0"/>
        <v>73.54838709677418</v>
      </c>
      <c r="R19" s="1081">
        <f>L19/E19*100</f>
        <v>17.806451612903228</v>
      </c>
      <c r="S19" s="1081">
        <f>M19/E19*100</f>
        <v>7.741935483870968</v>
      </c>
      <c r="T19" s="1081">
        <f>N19/E19*100</f>
        <v>0.5161290322580645</v>
      </c>
      <c r="U19" s="1081">
        <f>O19/E19*100</f>
        <v>0.3870967741935484</v>
      </c>
      <c r="V19" s="1083">
        <f>P19/E19*100</f>
        <v>0</v>
      </c>
      <c r="W19" s="1708"/>
      <c r="X19" s="1078" t="s">
        <v>19</v>
      </c>
      <c r="Y19" s="1085">
        <v>35</v>
      </c>
      <c r="Z19" s="5">
        <f>Y19/E19*100</f>
        <v>4.516129032258064</v>
      </c>
      <c r="AA19" s="1086">
        <v>89</v>
      </c>
      <c r="AB19" s="1081">
        <f>AA19/E19*100</f>
        <v>11.483870967741936</v>
      </c>
      <c r="AC19" s="1086">
        <v>18</v>
      </c>
      <c r="AD19" s="1087">
        <f>AC19/E19*100</f>
        <v>2.3225806451612905</v>
      </c>
      <c r="AE19" s="1088"/>
      <c r="AF19" s="1086"/>
      <c r="AG19" s="1086"/>
      <c r="AH19" s="1086"/>
      <c r="AI19" s="1089"/>
      <c r="AJ19" s="83"/>
      <c r="AK19" s="83"/>
      <c r="AL19" s="83"/>
      <c r="AM19" s="1090"/>
      <c r="AN19" s="112"/>
    </row>
    <row r="20" spans="2:40" ht="14.25">
      <c r="B20" s="1706"/>
      <c r="C20" s="1078" t="s">
        <v>14</v>
      </c>
      <c r="D20" s="1079">
        <v>1038</v>
      </c>
      <c r="E20" s="1080">
        <v>870</v>
      </c>
      <c r="F20" s="1081">
        <f>E20/D20*100</f>
        <v>83.8150289017341</v>
      </c>
      <c r="G20" s="6">
        <f t="shared" si="1"/>
        <v>232</v>
      </c>
      <c r="H20" s="1081">
        <f>G20/E20*100</f>
        <v>26.666666666666668</v>
      </c>
      <c r="I20" s="55">
        <v>857</v>
      </c>
      <c r="J20" s="1082">
        <f>I20/E20</f>
        <v>0.9850574712643678</v>
      </c>
      <c r="K20" s="55">
        <v>638</v>
      </c>
      <c r="L20" s="55">
        <v>166</v>
      </c>
      <c r="M20" s="55">
        <v>55</v>
      </c>
      <c r="N20" s="55">
        <v>1</v>
      </c>
      <c r="O20" s="55">
        <v>5</v>
      </c>
      <c r="P20" s="55">
        <v>5</v>
      </c>
      <c r="Q20" s="1081">
        <f t="shared" si="0"/>
        <v>73.33333333333336</v>
      </c>
      <c r="R20" s="1081">
        <f>L20/E20*100</f>
        <v>19.080459770114942</v>
      </c>
      <c r="S20" s="1081">
        <f>M20/E20*100</f>
        <v>6.321839080459771</v>
      </c>
      <c r="T20" s="1081">
        <f>N20/E20*100</f>
        <v>0.11494252873563218</v>
      </c>
      <c r="U20" s="1081">
        <f>O20/E20*100</f>
        <v>0.5747126436781609</v>
      </c>
      <c r="V20" s="1083">
        <f>P20/E20*100</f>
        <v>0.5747126436781609</v>
      </c>
      <c r="W20" s="1708"/>
      <c r="X20" s="1078" t="s">
        <v>14</v>
      </c>
      <c r="Y20" s="1085">
        <v>32</v>
      </c>
      <c r="Z20" s="5">
        <f>Y20/E20*100</f>
        <v>3.67816091954023</v>
      </c>
      <c r="AA20" s="1086">
        <v>93</v>
      </c>
      <c r="AB20" s="1081">
        <f>AA20/E20*100</f>
        <v>10.689655172413794</v>
      </c>
      <c r="AC20" s="1086">
        <v>56</v>
      </c>
      <c r="AD20" s="1087">
        <f>AC20/E20*100</f>
        <v>6.436781609195402</v>
      </c>
      <c r="AE20" s="1088"/>
      <c r="AF20" s="1086"/>
      <c r="AG20" s="1086"/>
      <c r="AH20" s="1086"/>
      <c r="AI20" s="1089"/>
      <c r="AJ20" s="83"/>
      <c r="AK20" s="83"/>
      <c r="AL20" s="83"/>
      <c r="AM20" s="1090"/>
      <c r="AN20" s="112">
        <v>509</v>
      </c>
    </row>
    <row r="21" spans="2:40" ht="14.25">
      <c r="B21" s="1706"/>
      <c r="C21" s="1078" t="s">
        <v>150</v>
      </c>
      <c r="D21" s="1079">
        <v>505</v>
      </c>
      <c r="E21" s="1080">
        <v>433</v>
      </c>
      <c r="F21" s="1081">
        <f>E21/D21*100</f>
        <v>85.74257425742574</v>
      </c>
      <c r="G21" s="6">
        <f t="shared" si="1"/>
        <v>105</v>
      </c>
      <c r="H21" s="1081">
        <f>G21/E21*100</f>
        <v>24.249422632794456</v>
      </c>
      <c r="I21" s="55">
        <v>361</v>
      </c>
      <c r="J21" s="1082">
        <f>I21/E21</f>
        <v>0.8337182448036952</v>
      </c>
      <c r="K21" s="55">
        <v>328</v>
      </c>
      <c r="L21" s="55">
        <v>77</v>
      </c>
      <c r="M21" s="55">
        <v>20</v>
      </c>
      <c r="N21" s="55">
        <v>0</v>
      </c>
      <c r="O21" s="55">
        <v>8</v>
      </c>
      <c r="P21" s="55">
        <v>0</v>
      </c>
      <c r="Q21" s="1081">
        <f t="shared" si="0"/>
        <v>75.75057736720555</v>
      </c>
      <c r="R21" s="1081">
        <f>L21/E21*100</f>
        <v>17.782909930715935</v>
      </c>
      <c r="S21" s="1081">
        <f>M21/E21*100</f>
        <v>4.618937644341801</v>
      </c>
      <c r="T21" s="1081">
        <f>N21/E21*100</f>
        <v>0</v>
      </c>
      <c r="U21" s="1081">
        <f>O21/E21*100</f>
        <v>1.8475750577367205</v>
      </c>
      <c r="V21" s="1083">
        <f>P21/E21*100</f>
        <v>0</v>
      </c>
      <c r="W21" s="1708"/>
      <c r="X21" s="1078" t="s">
        <v>63</v>
      </c>
      <c r="Y21" s="1085">
        <v>27</v>
      </c>
      <c r="Z21" s="5">
        <f>Y21/E21*100</f>
        <v>6.235565819861432</v>
      </c>
      <c r="AA21" s="1086">
        <v>70</v>
      </c>
      <c r="AB21" s="1081">
        <f>AA21/E21*100</f>
        <v>16.166281755196305</v>
      </c>
      <c r="AC21" s="1086">
        <v>20</v>
      </c>
      <c r="AD21" s="1087">
        <f>AC21/E21*100</f>
        <v>4.618937644341801</v>
      </c>
      <c r="AE21" s="1088"/>
      <c r="AF21" s="1086"/>
      <c r="AG21" s="1086"/>
      <c r="AH21" s="1086"/>
      <c r="AI21" s="1089"/>
      <c r="AJ21" s="83"/>
      <c r="AK21" s="83"/>
      <c r="AL21" s="83"/>
      <c r="AM21" s="1090"/>
      <c r="AN21" s="112"/>
    </row>
    <row r="22" spans="2:40" ht="15" thickBot="1">
      <c r="B22" s="1707"/>
      <c r="C22" s="1104" t="s">
        <v>24</v>
      </c>
      <c r="D22" s="1105">
        <v>644</v>
      </c>
      <c r="E22" s="1106">
        <v>553</v>
      </c>
      <c r="F22" s="1107">
        <f>E22/D22*100</f>
        <v>85.86956521739131</v>
      </c>
      <c r="G22" s="19">
        <f t="shared" si="1"/>
        <v>111</v>
      </c>
      <c r="H22" s="1107">
        <f>G22/E22*100</f>
        <v>20.07233273056058</v>
      </c>
      <c r="I22" s="56">
        <v>391</v>
      </c>
      <c r="J22" s="1108">
        <f>I22/E22</f>
        <v>0.7070524412296564</v>
      </c>
      <c r="K22" s="56">
        <v>442</v>
      </c>
      <c r="L22" s="56">
        <v>75</v>
      </c>
      <c r="M22" s="56">
        <v>28</v>
      </c>
      <c r="N22" s="56">
        <v>1</v>
      </c>
      <c r="O22" s="56">
        <v>7</v>
      </c>
      <c r="P22" s="56">
        <v>0</v>
      </c>
      <c r="Q22" s="1107">
        <f t="shared" si="0"/>
        <v>79.92766726943943</v>
      </c>
      <c r="R22" s="1107">
        <f>L22/E22*100</f>
        <v>13.5623869801085</v>
      </c>
      <c r="S22" s="1107">
        <f>M22/E22*100</f>
        <v>5.063291139240507</v>
      </c>
      <c r="T22" s="1107">
        <f>N22/E22*100</f>
        <v>0.18083182640144665</v>
      </c>
      <c r="U22" s="1107">
        <f>O22/E22*100</f>
        <v>1.2658227848101267</v>
      </c>
      <c r="V22" s="1109">
        <f>P22/E22*100</f>
        <v>0</v>
      </c>
      <c r="W22" s="1709"/>
      <c r="X22" s="1132" t="s">
        <v>24</v>
      </c>
      <c r="Y22" s="1133">
        <v>22</v>
      </c>
      <c r="Z22" s="62">
        <f>Y22/E22*100</f>
        <v>3.9783001808318263</v>
      </c>
      <c r="AA22" s="1134">
        <v>118</v>
      </c>
      <c r="AB22" s="1135">
        <f>AA22/E22*100</f>
        <v>21.338155515370705</v>
      </c>
      <c r="AC22" s="1134">
        <v>56</v>
      </c>
      <c r="AD22" s="1136">
        <f>AC22/E22*100</f>
        <v>10.126582278481013</v>
      </c>
      <c r="AE22" s="1137"/>
      <c r="AF22" s="1134"/>
      <c r="AG22" s="1134"/>
      <c r="AH22" s="1134"/>
      <c r="AI22" s="1138"/>
      <c r="AJ22" s="86"/>
      <c r="AK22" s="86"/>
      <c r="AL22" s="86"/>
      <c r="AM22" s="1139"/>
      <c r="AN22" s="113"/>
    </row>
    <row r="23" spans="2:40" ht="14.25">
      <c r="B23" s="1610" t="s">
        <v>70</v>
      </c>
      <c r="C23" s="1092" t="s">
        <v>99</v>
      </c>
      <c r="D23" s="1140">
        <v>4016</v>
      </c>
      <c r="E23" s="1094">
        <v>3641</v>
      </c>
      <c r="F23" s="1095">
        <f>E23/D23*100</f>
        <v>90.66235059760956</v>
      </c>
      <c r="G23" s="154">
        <f>L23+M23+N23+O23+P23</f>
        <v>768</v>
      </c>
      <c r="H23" s="1095">
        <f>G23/E23*100</f>
        <v>21.09310628948091</v>
      </c>
      <c r="I23" s="152">
        <v>2882</v>
      </c>
      <c r="J23" s="1096">
        <f>I23/E23</f>
        <v>0.7915407854984894</v>
      </c>
      <c r="K23" s="152">
        <v>2873</v>
      </c>
      <c r="L23" s="152">
        <v>528</v>
      </c>
      <c r="M23" s="152">
        <v>209</v>
      </c>
      <c r="N23" s="152">
        <v>6</v>
      </c>
      <c r="O23" s="152">
        <v>25</v>
      </c>
      <c r="P23" s="152">
        <v>0</v>
      </c>
      <c r="Q23" s="1095">
        <f>100-R23-S23-T23-U23-V23</f>
        <v>78.90689371051907</v>
      </c>
      <c r="R23" s="1095">
        <f>L23/E23*100</f>
        <v>14.501510574018129</v>
      </c>
      <c r="S23" s="1095">
        <f>M23/E23*100</f>
        <v>5.740181268882175</v>
      </c>
      <c r="T23" s="1095">
        <f>N23/E23*100</f>
        <v>0.16478989288656962</v>
      </c>
      <c r="U23" s="1095">
        <f>O23/E23*100</f>
        <v>0.6866245536940401</v>
      </c>
      <c r="V23" s="1097">
        <f>P23/E23*100</f>
        <v>0</v>
      </c>
      <c r="W23" s="1610" t="s">
        <v>70</v>
      </c>
      <c r="X23" s="1065" t="s">
        <v>99</v>
      </c>
      <c r="Y23" s="1072">
        <v>564</v>
      </c>
      <c r="Z23" s="12">
        <f>Y23/E23*100</f>
        <v>15.490249931337544</v>
      </c>
      <c r="AA23" s="1073">
        <v>56</v>
      </c>
      <c r="AB23" s="1068">
        <f>AA23/E23*100</f>
        <v>1.5380390002746498</v>
      </c>
      <c r="AC23" s="1073">
        <v>80</v>
      </c>
      <c r="AD23" s="1074">
        <f>AC23/E23*100</f>
        <v>2.197198571820928</v>
      </c>
      <c r="AE23" s="1075"/>
      <c r="AF23" s="1073"/>
      <c r="AG23" s="1073"/>
      <c r="AH23" s="1073"/>
      <c r="AI23" s="1141"/>
      <c r="AJ23" s="84"/>
      <c r="AK23" s="84"/>
      <c r="AL23" s="84"/>
      <c r="AM23" s="1077"/>
      <c r="AN23" s="178"/>
    </row>
    <row r="24" spans="2:40" ht="14.25">
      <c r="B24" s="1666"/>
      <c r="C24" s="1078" t="s">
        <v>8</v>
      </c>
      <c r="D24" s="1079">
        <v>2257</v>
      </c>
      <c r="E24" s="1080">
        <v>2059</v>
      </c>
      <c r="F24" s="1081">
        <f>E24/D24*100</f>
        <v>91.22729286663713</v>
      </c>
      <c r="G24" s="6">
        <f t="shared" si="1"/>
        <v>432</v>
      </c>
      <c r="H24" s="1081">
        <f>G24/E24*100</f>
        <v>20.981058766391453</v>
      </c>
      <c r="I24" s="55">
        <v>1680</v>
      </c>
      <c r="J24" s="1082">
        <f>I24/E24</f>
        <v>0.8159300631374453</v>
      </c>
      <c r="K24" s="55">
        <v>1627</v>
      </c>
      <c r="L24" s="55">
        <v>304</v>
      </c>
      <c r="M24" s="55">
        <v>112</v>
      </c>
      <c r="N24" s="55">
        <v>0</v>
      </c>
      <c r="O24" s="55">
        <v>16</v>
      </c>
      <c r="P24" s="55">
        <v>0</v>
      </c>
      <c r="Q24" s="1081">
        <f t="shared" si="0"/>
        <v>79.01894123360854</v>
      </c>
      <c r="R24" s="1081">
        <f>L24/E24*100</f>
        <v>14.764448761534727</v>
      </c>
      <c r="S24" s="1081">
        <f>M24/E24*100</f>
        <v>5.439533754249635</v>
      </c>
      <c r="T24" s="1081">
        <f>N24/E24*100</f>
        <v>0</v>
      </c>
      <c r="U24" s="1081">
        <f>O24/E24*100</f>
        <v>0.7770762506070907</v>
      </c>
      <c r="V24" s="1083">
        <f>P24/E24*100</f>
        <v>0</v>
      </c>
      <c r="W24" s="1666"/>
      <c r="X24" s="677" t="s">
        <v>8</v>
      </c>
      <c r="Y24" s="1142">
        <v>112</v>
      </c>
      <c r="Z24" s="1143">
        <f>Y24/E24*100</f>
        <v>5.439533754249635</v>
      </c>
      <c r="AA24" s="1144">
        <v>207</v>
      </c>
      <c r="AB24" s="1145">
        <f>AA24/E24*100</f>
        <v>10.053423992229238</v>
      </c>
      <c r="AC24" s="1144">
        <v>109</v>
      </c>
      <c r="AD24" s="1146">
        <f>AC24/E24*100</f>
        <v>5.293831957260807</v>
      </c>
      <c r="AE24" s="1147"/>
      <c r="AF24" s="1144"/>
      <c r="AG24" s="1144"/>
      <c r="AH24" s="1144"/>
      <c r="AI24" s="1148"/>
      <c r="AJ24" s="174"/>
      <c r="AK24" s="174"/>
      <c r="AL24" s="174"/>
      <c r="AM24" s="1149"/>
      <c r="AN24" s="1150"/>
    </row>
    <row r="25" spans="2:40" ht="15" thickBot="1">
      <c r="B25" s="1669"/>
      <c r="C25" s="1151" t="s">
        <v>17</v>
      </c>
      <c r="D25" s="1105">
        <v>555</v>
      </c>
      <c r="E25" s="1106">
        <v>482</v>
      </c>
      <c r="F25" s="1107">
        <f>E25/D25*100</f>
        <v>86.84684684684684</v>
      </c>
      <c r="G25" s="19">
        <f t="shared" si="1"/>
        <v>97</v>
      </c>
      <c r="H25" s="1107">
        <f>G25/E25*100</f>
        <v>20.12448132780083</v>
      </c>
      <c r="I25" s="56">
        <v>331</v>
      </c>
      <c r="J25" s="1108">
        <f>I25/E25</f>
        <v>0.6867219917012448</v>
      </c>
      <c r="K25" s="56">
        <v>385</v>
      </c>
      <c r="L25" s="56">
        <v>67</v>
      </c>
      <c r="M25" s="56">
        <v>29</v>
      </c>
      <c r="N25" s="56">
        <v>0</v>
      </c>
      <c r="O25" s="56">
        <v>1</v>
      </c>
      <c r="P25" s="56">
        <v>0</v>
      </c>
      <c r="Q25" s="1107">
        <f t="shared" si="0"/>
        <v>79.87551867219916</v>
      </c>
      <c r="R25" s="1107">
        <f>L25/E25*100</f>
        <v>13.900414937759336</v>
      </c>
      <c r="S25" s="1107">
        <f>M25/E25*100</f>
        <v>6.016597510373444</v>
      </c>
      <c r="T25" s="1107">
        <f>N25/E25*100</f>
        <v>0</v>
      </c>
      <c r="U25" s="1107">
        <f>O25/E25*100</f>
        <v>0.2074688796680498</v>
      </c>
      <c r="V25" s="1109">
        <f>P25/E25*100</f>
        <v>0</v>
      </c>
      <c r="W25" s="1669"/>
      <c r="X25" s="1152" t="s">
        <v>17</v>
      </c>
      <c r="Y25" s="1110">
        <v>4</v>
      </c>
      <c r="Z25" s="25">
        <f>Y25/E25*100</f>
        <v>0.8298755186721992</v>
      </c>
      <c r="AA25" s="1111">
        <v>45</v>
      </c>
      <c r="AB25" s="1107">
        <f>AA25/E25*100</f>
        <v>9.336099585062241</v>
      </c>
      <c r="AC25" s="1111">
        <v>28</v>
      </c>
      <c r="AD25" s="1112">
        <f>AC25/E25*100</f>
        <v>5.809128630705394</v>
      </c>
      <c r="AE25" s="1113"/>
      <c r="AF25" s="1111"/>
      <c r="AG25" s="1111"/>
      <c r="AH25" s="1111"/>
      <c r="AI25" s="1120"/>
      <c r="AJ25" s="85"/>
      <c r="AK25" s="85"/>
      <c r="AL25" s="85"/>
      <c r="AM25" s="1116"/>
      <c r="AN25" s="113"/>
    </row>
    <row r="26" spans="2:40" ht="14.25">
      <c r="B26" s="1610" t="s">
        <v>71</v>
      </c>
      <c r="C26" s="1153" t="s">
        <v>13</v>
      </c>
      <c r="D26" s="1066">
        <v>942</v>
      </c>
      <c r="E26" s="1067">
        <v>796</v>
      </c>
      <c r="F26" s="1068">
        <f>E26/D26*100</f>
        <v>84.50106157112526</v>
      </c>
      <c r="G26" s="13">
        <f t="shared" si="1"/>
        <v>170</v>
      </c>
      <c r="H26" s="1068">
        <f>G26/E26*100</f>
        <v>21.35678391959799</v>
      </c>
      <c r="I26" s="53">
        <v>628</v>
      </c>
      <c r="J26" s="1069">
        <f>I26/E26</f>
        <v>0.7889447236180904</v>
      </c>
      <c r="K26" s="53">
        <v>626</v>
      </c>
      <c r="L26" s="53">
        <v>107</v>
      </c>
      <c r="M26" s="53">
        <v>51</v>
      </c>
      <c r="N26" s="53">
        <v>2</v>
      </c>
      <c r="O26" s="53">
        <v>10</v>
      </c>
      <c r="P26" s="55">
        <v>0</v>
      </c>
      <c r="Q26" s="1068">
        <f t="shared" si="0"/>
        <v>78.64321608040201</v>
      </c>
      <c r="R26" s="1068">
        <f>L26/E26*100</f>
        <v>13.442211055276381</v>
      </c>
      <c r="S26" s="1068">
        <f>M26/E26*100</f>
        <v>6.407035175879397</v>
      </c>
      <c r="T26" s="1068">
        <f>N26/E26*100</f>
        <v>0.25125628140703515</v>
      </c>
      <c r="U26" s="1068">
        <f>O26/E26*100</f>
        <v>1.256281407035176</v>
      </c>
      <c r="V26" s="1070">
        <f>P26/E26*100</f>
        <v>0</v>
      </c>
      <c r="W26" s="1610" t="s">
        <v>71</v>
      </c>
      <c r="X26" s="1154" t="s">
        <v>13</v>
      </c>
      <c r="Y26" s="1072">
        <v>15</v>
      </c>
      <c r="Z26" s="12">
        <f>Y26/E26*100</f>
        <v>1.8844221105527637</v>
      </c>
      <c r="AA26" s="1073">
        <v>83</v>
      </c>
      <c r="AB26" s="1068">
        <f>AA26/E26*100</f>
        <v>10.42713567839196</v>
      </c>
      <c r="AC26" s="1073">
        <v>52</v>
      </c>
      <c r="AD26" s="1074">
        <f>AC26/E26*100</f>
        <v>6.532663316582915</v>
      </c>
      <c r="AE26" s="1075"/>
      <c r="AF26" s="1073"/>
      <c r="AG26" s="1073"/>
      <c r="AH26" s="1073"/>
      <c r="AI26" s="1118"/>
      <c r="AJ26" s="84"/>
      <c r="AK26" s="84"/>
      <c r="AL26" s="84"/>
      <c r="AM26" s="1077"/>
      <c r="AN26" s="114"/>
    </row>
    <row r="27" spans="2:40" ht="14.25">
      <c r="B27" s="1706"/>
      <c r="C27" s="1155" t="s">
        <v>18</v>
      </c>
      <c r="D27" s="1079">
        <v>976</v>
      </c>
      <c r="E27" s="1080">
        <v>880</v>
      </c>
      <c r="F27" s="1081">
        <f>E27/D27*100</f>
        <v>90.1639344262295</v>
      </c>
      <c r="G27" s="6">
        <f t="shared" si="1"/>
        <v>180</v>
      </c>
      <c r="H27" s="1081">
        <f>G27/E27*100</f>
        <v>20.454545454545457</v>
      </c>
      <c r="I27" s="55">
        <v>487</v>
      </c>
      <c r="J27" s="1082">
        <f>I27/E27</f>
        <v>0.553409090909091</v>
      </c>
      <c r="K27" s="55">
        <v>700</v>
      </c>
      <c r="L27" s="55">
        <v>133</v>
      </c>
      <c r="M27" s="55">
        <v>36</v>
      </c>
      <c r="N27" s="55">
        <v>0</v>
      </c>
      <c r="O27" s="55">
        <v>7</v>
      </c>
      <c r="P27" s="55">
        <v>4</v>
      </c>
      <c r="Q27" s="1081">
        <f t="shared" si="0"/>
        <v>79.54545454545455</v>
      </c>
      <c r="R27" s="1081">
        <f>L27/E27*100</f>
        <v>15.113636363636363</v>
      </c>
      <c r="S27" s="1081">
        <f>M27/E27*100</f>
        <v>4.090909090909091</v>
      </c>
      <c r="T27" s="1081">
        <f>N27/E27*100</f>
        <v>0</v>
      </c>
      <c r="U27" s="1081">
        <f>O27/E27*100</f>
        <v>0.7954545454545454</v>
      </c>
      <c r="V27" s="1083">
        <f>P27/E27*100</f>
        <v>0.45454545454545453</v>
      </c>
      <c r="W27" s="1706"/>
      <c r="X27" s="1156" t="s">
        <v>18</v>
      </c>
      <c r="Y27" s="1085">
        <v>20</v>
      </c>
      <c r="Z27" s="5">
        <f>Y27/E27*100</f>
        <v>2.272727272727273</v>
      </c>
      <c r="AA27" s="1086">
        <v>107</v>
      </c>
      <c r="AB27" s="1081">
        <f>AA27/E27*100</f>
        <v>12.15909090909091</v>
      </c>
      <c r="AC27" s="1086">
        <v>62</v>
      </c>
      <c r="AD27" s="1087">
        <f>AC27/E27*100</f>
        <v>7.045454545454545</v>
      </c>
      <c r="AE27" s="1088"/>
      <c r="AF27" s="1086"/>
      <c r="AG27" s="1086"/>
      <c r="AH27" s="1086"/>
      <c r="AI27" s="1089"/>
      <c r="AJ27" s="83"/>
      <c r="AK27" s="83"/>
      <c r="AL27" s="83"/>
      <c r="AM27" s="1090"/>
      <c r="AN27" s="112"/>
    </row>
    <row r="28" spans="2:40" ht="14.25">
      <c r="B28" s="1706"/>
      <c r="C28" s="1155" t="s">
        <v>22</v>
      </c>
      <c r="D28" s="1079">
        <v>564</v>
      </c>
      <c r="E28" s="1080">
        <v>516</v>
      </c>
      <c r="F28" s="1081">
        <f>E28/D28*100</f>
        <v>91.48936170212765</v>
      </c>
      <c r="G28" s="6">
        <f t="shared" si="1"/>
        <v>123</v>
      </c>
      <c r="H28" s="1081">
        <f>G28/E28*100</f>
        <v>23.837209302325583</v>
      </c>
      <c r="I28" s="55">
        <v>353</v>
      </c>
      <c r="J28" s="1082">
        <f>I28/E28</f>
        <v>0.6841085271317829</v>
      </c>
      <c r="K28" s="55">
        <v>393</v>
      </c>
      <c r="L28" s="55">
        <v>78</v>
      </c>
      <c r="M28" s="55">
        <v>35</v>
      </c>
      <c r="N28" s="55">
        <v>0</v>
      </c>
      <c r="O28" s="55">
        <v>8</v>
      </c>
      <c r="P28" s="55">
        <v>2</v>
      </c>
      <c r="Q28" s="1081">
        <f t="shared" si="0"/>
        <v>76.16279069767442</v>
      </c>
      <c r="R28" s="1081">
        <f>L28/E28*100</f>
        <v>15.11627906976744</v>
      </c>
      <c r="S28" s="1081">
        <f>M28/E28*100</f>
        <v>6.782945736434108</v>
      </c>
      <c r="T28" s="1081">
        <f>N28/E28*100</f>
        <v>0</v>
      </c>
      <c r="U28" s="1081">
        <f>O28/E28*100</f>
        <v>1.550387596899225</v>
      </c>
      <c r="V28" s="1083">
        <f>P28/E28*100</f>
        <v>0.3875968992248062</v>
      </c>
      <c r="W28" s="1706"/>
      <c r="X28" s="1155" t="s">
        <v>22</v>
      </c>
      <c r="Y28" s="1085">
        <v>3</v>
      </c>
      <c r="Z28" s="5">
        <f>Y28/E28*100</f>
        <v>0.5813953488372093</v>
      </c>
      <c r="AA28" s="1086">
        <v>51</v>
      </c>
      <c r="AB28" s="1081">
        <f>AA28/E28*100</f>
        <v>9.883720930232558</v>
      </c>
      <c r="AC28" s="1086">
        <v>20</v>
      </c>
      <c r="AD28" s="1087">
        <f>AC28/E28*100</f>
        <v>3.875968992248062</v>
      </c>
      <c r="AE28" s="1088">
        <v>0</v>
      </c>
      <c r="AF28" s="1086">
        <v>330</v>
      </c>
      <c r="AG28" s="1086">
        <v>180</v>
      </c>
      <c r="AH28" s="1086">
        <v>6</v>
      </c>
      <c r="AI28" s="1157">
        <f>AE28+AF28+AG28+AH28</f>
        <v>516</v>
      </c>
      <c r="AJ28" s="83">
        <f>+AE28/AI28*100</f>
        <v>0</v>
      </c>
      <c r="AK28" s="83">
        <f>+AF28/AI28*100</f>
        <v>63.95348837209303</v>
      </c>
      <c r="AL28" s="83">
        <f>+AG28/AI28*100</f>
        <v>34.883720930232556</v>
      </c>
      <c r="AM28" s="1090">
        <f>+AH28/AI28*100</f>
        <v>1.1627906976744187</v>
      </c>
      <c r="AN28" s="112"/>
    </row>
    <row r="29" spans="2:40" ht="14.25">
      <c r="B29" s="1706"/>
      <c r="C29" s="1155" t="s">
        <v>64</v>
      </c>
      <c r="D29" s="1079">
        <v>538</v>
      </c>
      <c r="E29" s="1080">
        <v>509</v>
      </c>
      <c r="F29" s="1081">
        <f>E29/D29*100</f>
        <v>94.6096654275093</v>
      </c>
      <c r="G29" s="6">
        <f t="shared" si="1"/>
        <v>127</v>
      </c>
      <c r="H29" s="1081">
        <f>G29/E29*100</f>
        <v>24.95088408644401</v>
      </c>
      <c r="I29" s="55">
        <v>492</v>
      </c>
      <c r="J29" s="1082">
        <f>I29/E29</f>
        <v>0.9666011787819253</v>
      </c>
      <c r="K29" s="55">
        <v>382</v>
      </c>
      <c r="L29" s="55">
        <v>85</v>
      </c>
      <c r="M29" s="55">
        <v>36</v>
      </c>
      <c r="N29" s="55">
        <v>0</v>
      </c>
      <c r="O29" s="55">
        <v>6</v>
      </c>
      <c r="P29" s="55">
        <v>0</v>
      </c>
      <c r="Q29" s="1081">
        <f t="shared" si="0"/>
        <v>75.049115913556</v>
      </c>
      <c r="R29" s="1081">
        <f>L29/E29*100</f>
        <v>16.699410609037326</v>
      </c>
      <c r="S29" s="1081">
        <f>M29/E29*100</f>
        <v>7.072691552062868</v>
      </c>
      <c r="T29" s="1081">
        <f>N29/E29*100</f>
        <v>0</v>
      </c>
      <c r="U29" s="1081">
        <f>O29/E29*100</f>
        <v>1.1787819253438114</v>
      </c>
      <c r="V29" s="1083">
        <f>P29/E29*100</f>
        <v>0</v>
      </c>
      <c r="W29" s="1706"/>
      <c r="X29" s="1155" t="s">
        <v>64</v>
      </c>
      <c r="Y29" s="1085">
        <v>27</v>
      </c>
      <c r="Z29" s="5">
        <f>Y29/E29*100</f>
        <v>5.304518664047151</v>
      </c>
      <c r="AA29" s="1086">
        <v>43</v>
      </c>
      <c r="AB29" s="1081">
        <f>AA29/E29*100</f>
        <v>8.447937131630647</v>
      </c>
      <c r="AC29" s="1086">
        <v>55</v>
      </c>
      <c r="AD29" s="1087">
        <f>AC29/E29*100</f>
        <v>10.805500982318271</v>
      </c>
      <c r="AE29" s="1088">
        <v>35</v>
      </c>
      <c r="AF29" s="1086">
        <v>174</v>
      </c>
      <c r="AG29" s="1086">
        <v>293</v>
      </c>
      <c r="AH29" s="1086">
        <v>8</v>
      </c>
      <c r="AI29" s="1157">
        <f>AE29+AF29+AG29+AH29</f>
        <v>510</v>
      </c>
      <c r="AJ29" s="83">
        <f>+AE29/AI29*100</f>
        <v>6.862745098039216</v>
      </c>
      <c r="AK29" s="83">
        <f>+AF29/AI29*100</f>
        <v>34.11764705882353</v>
      </c>
      <c r="AL29" s="83">
        <f>+AG29/AI29*100</f>
        <v>57.45098039215686</v>
      </c>
      <c r="AM29" s="1090">
        <f>+AH29/AI29*100</f>
        <v>1.5686274509803921</v>
      </c>
      <c r="AN29" s="112"/>
    </row>
    <row r="30" spans="2:40" ht="14.25">
      <c r="B30" s="1706"/>
      <c r="C30" s="1155" t="s">
        <v>10</v>
      </c>
      <c r="D30" s="1079">
        <v>846</v>
      </c>
      <c r="E30" s="1080">
        <v>735</v>
      </c>
      <c r="F30" s="1081">
        <f>E30/D30*100</f>
        <v>86.87943262411348</v>
      </c>
      <c r="G30" s="6">
        <f t="shared" si="1"/>
        <v>188</v>
      </c>
      <c r="H30" s="1081">
        <f>G30/E30*100</f>
        <v>25.578231292517007</v>
      </c>
      <c r="I30" s="55">
        <v>570</v>
      </c>
      <c r="J30" s="1082">
        <f>I30/E30</f>
        <v>0.7755102040816326</v>
      </c>
      <c r="K30" s="55">
        <v>547</v>
      </c>
      <c r="L30" s="55">
        <v>131</v>
      </c>
      <c r="M30" s="55">
        <v>44</v>
      </c>
      <c r="N30" s="55">
        <v>2</v>
      </c>
      <c r="O30" s="55">
        <v>11</v>
      </c>
      <c r="P30" s="55">
        <v>0</v>
      </c>
      <c r="Q30" s="1081">
        <f t="shared" si="0"/>
        <v>74.421768707483</v>
      </c>
      <c r="R30" s="1081">
        <f>L30/E30*100</f>
        <v>17.82312925170068</v>
      </c>
      <c r="S30" s="1081">
        <f>M30/E30*100</f>
        <v>5.986394557823129</v>
      </c>
      <c r="T30" s="1081">
        <f>N30/E30*100</f>
        <v>0.27210884353741494</v>
      </c>
      <c r="U30" s="1081">
        <f>O30/E30*100</f>
        <v>1.4965986394557822</v>
      </c>
      <c r="V30" s="1083">
        <f>P30/E30*100</f>
        <v>0</v>
      </c>
      <c r="W30" s="1706"/>
      <c r="X30" s="1155" t="s">
        <v>10</v>
      </c>
      <c r="Y30" s="1085">
        <v>50</v>
      </c>
      <c r="Z30" s="5">
        <f>Y30/E30*100</f>
        <v>6.802721088435375</v>
      </c>
      <c r="AA30" s="1086">
        <v>142</v>
      </c>
      <c r="AB30" s="1081">
        <f>AA30/E30*100</f>
        <v>19.319727891156464</v>
      </c>
      <c r="AC30" s="1086">
        <v>43</v>
      </c>
      <c r="AD30" s="1087">
        <f>AC30/E30*100</f>
        <v>5.850340136054422</v>
      </c>
      <c r="AE30" s="1088"/>
      <c r="AF30" s="1086"/>
      <c r="AG30" s="1086"/>
      <c r="AH30" s="1086"/>
      <c r="AI30" s="1157"/>
      <c r="AJ30" s="83"/>
      <c r="AK30" s="83"/>
      <c r="AL30" s="83"/>
      <c r="AM30" s="1090"/>
      <c r="AN30" s="112"/>
    </row>
    <row r="31" spans="2:40" ht="14.25">
      <c r="B31" s="1706"/>
      <c r="C31" s="1155" t="s">
        <v>12</v>
      </c>
      <c r="D31" s="1079">
        <v>767</v>
      </c>
      <c r="E31" s="1080">
        <v>687</v>
      </c>
      <c r="F31" s="1081">
        <f>E31/D31*100</f>
        <v>89.56975228161669</v>
      </c>
      <c r="G31" s="6">
        <f t="shared" si="1"/>
        <v>155</v>
      </c>
      <c r="H31" s="1081">
        <f>G31/E31*100</f>
        <v>22.561863173216885</v>
      </c>
      <c r="I31" s="55">
        <v>574</v>
      </c>
      <c r="J31" s="1082">
        <f>I31/E31</f>
        <v>0.8355167394468704</v>
      </c>
      <c r="K31" s="55">
        <v>532</v>
      </c>
      <c r="L31" s="55">
        <v>110</v>
      </c>
      <c r="M31" s="55">
        <v>32</v>
      </c>
      <c r="N31" s="55">
        <v>0</v>
      </c>
      <c r="O31" s="55">
        <v>13</v>
      </c>
      <c r="P31" s="55">
        <v>0</v>
      </c>
      <c r="Q31" s="1081">
        <f t="shared" si="0"/>
        <v>77.43813682678312</v>
      </c>
      <c r="R31" s="1081">
        <f>L31/E31*100</f>
        <v>16.011644832605533</v>
      </c>
      <c r="S31" s="1081">
        <f>M31/E31*100</f>
        <v>4.657933042212519</v>
      </c>
      <c r="T31" s="1081">
        <f>N31/E31*100</f>
        <v>0</v>
      </c>
      <c r="U31" s="1081">
        <f>O31/E31*100</f>
        <v>1.8922852983988356</v>
      </c>
      <c r="V31" s="1083">
        <f>P31/E31*100</f>
        <v>0</v>
      </c>
      <c r="W31" s="1706"/>
      <c r="X31" s="1158" t="s">
        <v>12</v>
      </c>
      <c r="Y31" s="1085">
        <v>19</v>
      </c>
      <c r="Z31" s="5">
        <f>Y31/E31*100</f>
        <v>2.7656477438136826</v>
      </c>
      <c r="AA31" s="1086">
        <v>76</v>
      </c>
      <c r="AB31" s="1081">
        <f>AA31/E31*100</f>
        <v>11.06259097525473</v>
      </c>
      <c r="AC31" s="1086">
        <v>60</v>
      </c>
      <c r="AD31" s="1087">
        <f>AC31/E31*100</f>
        <v>8.73362445414847</v>
      </c>
      <c r="AE31" s="1088">
        <v>16</v>
      </c>
      <c r="AF31" s="1086">
        <v>543</v>
      </c>
      <c r="AG31" s="1086">
        <v>119</v>
      </c>
      <c r="AH31" s="1086">
        <v>9</v>
      </c>
      <c r="AI31" s="1157">
        <f>AE31+AF31+AG31+AH31</f>
        <v>687</v>
      </c>
      <c r="AJ31" s="83">
        <f>+AE31/AI31*100</f>
        <v>2.3289665211062593</v>
      </c>
      <c r="AK31" s="83">
        <f>+AF31/AI31*100</f>
        <v>79.03930131004367</v>
      </c>
      <c r="AL31" s="83">
        <f>+AG31/AI31*100</f>
        <v>17.321688500727802</v>
      </c>
      <c r="AM31" s="1090">
        <f>+AH31/AI31*100</f>
        <v>1.3100436681222707</v>
      </c>
      <c r="AN31" s="112"/>
    </row>
    <row r="32" spans="2:40" ht="14.25">
      <c r="B32" s="1706"/>
      <c r="C32" s="1155" t="s">
        <v>33</v>
      </c>
      <c r="D32" s="1079">
        <v>122</v>
      </c>
      <c r="E32" s="1080">
        <v>121</v>
      </c>
      <c r="F32" s="1081">
        <f>E32/D32*100</f>
        <v>99.18032786885246</v>
      </c>
      <c r="G32" s="6">
        <f t="shared" si="1"/>
        <v>35</v>
      </c>
      <c r="H32" s="1081">
        <f>G32/E32*100</f>
        <v>28.92561983471074</v>
      </c>
      <c r="I32" s="55">
        <v>151</v>
      </c>
      <c r="J32" s="1082">
        <f>I32/E32</f>
        <v>1.2479338842975207</v>
      </c>
      <c r="K32" s="55">
        <v>86</v>
      </c>
      <c r="L32" s="55">
        <v>23</v>
      </c>
      <c r="M32" s="55">
        <v>8</v>
      </c>
      <c r="N32" s="55">
        <v>0</v>
      </c>
      <c r="O32" s="55">
        <v>4</v>
      </c>
      <c r="P32" s="55">
        <v>0</v>
      </c>
      <c r="Q32" s="1081">
        <f t="shared" si="0"/>
        <v>71.07438016528926</v>
      </c>
      <c r="R32" s="1081">
        <f>L32/E32*100</f>
        <v>19.00826446280992</v>
      </c>
      <c r="S32" s="1081">
        <f>M32/E32*100</f>
        <v>6.6115702479338845</v>
      </c>
      <c r="T32" s="1081">
        <f>N32/E32*100</f>
        <v>0</v>
      </c>
      <c r="U32" s="1081">
        <f>O32/E32*100</f>
        <v>3.3057851239669422</v>
      </c>
      <c r="V32" s="1083">
        <f>P32/E32*100</f>
        <v>0</v>
      </c>
      <c r="W32" s="1706"/>
      <c r="X32" s="1156" t="s">
        <v>33</v>
      </c>
      <c r="Y32" s="1085">
        <v>10</v>
      </c>
      <c r="Z32" s="5">
        <f>Y32/E32*100</f>
        <v>8.264462809917356</v>
      </c>
      <c r="AA32" s="1086">
        <v>37</v>
      </c>
      <c r="AB32" s="1081">
        <f>AA32/E32*100</f>
        <v>30.57851239669421</v>
      </c>
      <c r="AC32" s="1086">
        <v>5</v>
      </c>
      <c r="AD32" s="1087">
        <f>AC32/E32*100</f>
        <v>4.132231404958678</v>
      </c>
      <c r="AE32" s="1088"/>
      <c r="AF32" s="1086"/>
      <c r="AG32" s="1086"/>
      <c r="AH32" s="1086"/>
      <c r="AI32" s="1089"/>
      <c r="AJ32" s="83"/>
      <c r="AK32" s="83"/>
      <c r="AL32" s="83"/>
      <c r="AM32" s="1090"/>
      <c r="AN32" s="112">
        <v>102</v>
      </c>
    </row>
    <row r="33" spans="2:40" ht="14.25">
      <c r="B33" s="1706"/>
      <c r="C33" s="1155" t="s">
        <v>32</v>
      </c>
      <c r="D33" s="1079">
        <v>104</v>
      </c>
      <c r="E33" s="1080">
        <v>88</v>
      </c>
      <c r="F33" s="1081">
        <f>E33/D33*100</f>
        <v>84.61538461538461</v>
      </c>
      <c r="G33" s="6">
        <f t="shared" si="1"/>
        <v>20</v>
      </c>
      <c r="H33" s="1081">
        <f>G33/E33*100</f>
        <v>22.727272727272727</v>
      </c>
      <c r="I33" s="55">
        <v>37</v>
      </c>
      <c r="J33" s="1082">
        <f>I33/E33</f>
        <v>0.42045454545454547</v>
      </c>
      <c r="K33" s="55">
        <v>68</v>
      </c>
      <c r="L33" s="55">
        <v>13</v>
      </c>
      <c r="M33" s="55">
        <v>1</v>
      </c>
      <c r="N33" s="55">
        <v>4</v>
      </c>
      <c r="O33" s="55">
        <v>2</v>
      </c>
      <c r="P33" s="55">
        <v>0</v>
      </c>
      <c r="Q33" s="1081">
        <f t="shared" si="0"/>
        <v>77.27272727272727</v>
      </c>
      <c r="R33" s="1081">
        <f>L33/E33*100</f>
        <v>14.772727272727273</v>
      </c>
      <c r="S33" s="1081">
        <f>M33/E33*100</f>
        <v>1.1363636363636365</v>
      </c>
      <c r="T33" s="1081">
        <f>N33/E33*100</f>
        <v>4.545454545454546</v>
      </c>
      <c r="U33" s="1081">
        <f>O33/E33*100</f>
        <v>2.272727272727273</v>
      </c>
      <c r="V33" s="1083">
        <f>P33/E33*100</f>
        <v>0</v>
      </c>
      <c r="W33" s="1706"/>
      <c r="X33" s="1156" t="s">
        <v>32</v>
      </c>
      <c r="Y33" s="1085">
        <v>12</v>
      </c>
      <c r="Z33" s="5">
        <f>Y33/E33*100</f>
        <v>13.636363636363635</v>
      </c>
      <c r="AA33" s="1086">
        <v>10</v>
      </c>
      <c r="AB33" s="1081">
        <f>AA33/E33*100</f>
        <v>11.363636363636363</v>
      </c>
      <c r="AC33" s="1086">
        <v>4</v>
      </c>
      <c r="AD33" s="1087">
        <f>AC33/E33*100</f>
        <v>4.545454545454546</v>
      </c>
      <c r="AE33" s="1088"/>
      <c r="AF33" s="1086"/>
      <c r="AG33" s="1086"/>
      <c r="AH33" s="1086"/>
      <c r="AI33" s="1089"/>
      <c r="AJ33" s="83"/>
      <c r="AK33" s="83"/>
      <c r="AL33" s="83"/>
      <c r="AM33" s="1090"/>
      <c r="AN33" s="112"/>
    </row>
    <row r="34" spans="2:40" ht="15" thickBot="1">
      <c r="B34" s="1707"/>
      <c r="C34" s="1151" t="s">
        <v>34</v>
      </c>
      <c r="D34" s="1105">
        <v>36</v>
      </c>
      <c r="E34" s="1106">
        <v>36</v>
      </c>
      <c r="F34" s="1107">
        <f>E34/D34*100</f>
        <v>100</v>
      </c>
      <c r="G34" s="19">
        <f t="shared" si="1"/>
        <v>15</v>
      </c>
      <c r="H34" s="1107">
        <f>G34/E34*100</f>
        <v>41.66666666666667</v>
      </c>
      <c r="I34" s="56">
        <v>63</v>
      </c>
      <c r="J34" s="1108">
        <f>I34/E34</f>
        <v>1.75</v>
      </c>
      <c r="K34" s="56">
        <v>21</v>
      </c>
      <c r="L34" s="56">
        <v>12</v>
      </c>
      <c r="M34" s="56">
        <v>2</v>
      </c>
      <c r="N34" s="56">
        <v>0</v>
      </c>
      <c r="O34" s="56">
        <v>1</v>
      </c>
      <c r="P34" s="56">
        <v>0</v>
      </c>
      <c r="Q34" s="1107">
        <f t="shared" si="0"/>
        <v>58.333333333333336</v>
      </c>
      <c r="R34" s="1107">
        <f>L34/E34*100</f>
        <v>33.33333333333333</v>
      </c>
      <c r="S34" s="1107">
        <f>M34/E34*100</f>
        <v>5.555555555555555</v>
      </c>
      <c r="T34" s="1107">
        <f>N34/E34*100</f>
        <v>0</v>
      </c>
      <c r="U34" s="1107">
        <f>O34/E34*100</f>
        <v>2.7777777777777777</v>
      </c>
      <c r="V34" s="1109">
        <f>P34/E34*100</f>
        <v>0</v>
      </c>
      <c r="W34" s="1707"/>
      <c r="X34" s="1152" t="s">
        <v>34</v>
      </c>
      <c r="Y34" s="1110">
        <v>1</v>
      </c>
      <c r="Z34" s="25">
        <f>Y34/E34*100</f>
        <v>2.7777777777777777</v>
      </c>
      <c r="AA34" s="1111">
        <v>9</v>
      </c>
      <c r="AB34" s="1107">
        <f>AA34/E34*100</f>
        <v>25</v>
      </c>
      <c r="AC34" s="1111">
        <v>1</v>
      </c>
      <c r="AD34" s="1112">
        <f>AC34/E34*100</f>
        <v>2.7777777777777777</v>
      </c>
      <c r="AE34" s="1113">
        <v>5</v>
      </c>
      <c r="AF34" s="1111">
        <v>17</v>
      </c>
      <c r="AG34" s="1111">
        <v>12</v>
      </c>
      <c r="AH34" s="1111">
        <v>1</v>
      </c>
      <c r="AI34" s="1115">
        <f>AE34+AF34+AG34+AH34</f>
        <v>35</v>
      </c>
      <c r="AJ34" s="85">
        <f>+AE34/AI34*100</f>
        <v>14.285714285714285</v>
      </c>
      <c r="AK34" s="85">
        <f>+AF34/AI34*100</f>
        <v>48.57142857142857</v>
      </c>
      <c r="AL34" s="85">
        <f>+AG34/AI34*100</f>
        <v>34.285714285714285</v>
      </c>
      <c r="AM34" s="1116">
        <f>+AH34/AI34*100</f>
        <v>2.857142857142857</v>
      </c>
      <c r="AN34" s="113">
        <v>32</v>
      </c>
    </row>
    <row r="35" spans="2:40" ht="14.25">
      <c r="B35" s="1610" t="s">
        <v>72</v>
      </c>
      <c r="C35" s="1153" t="s">
        <v>15</v>
      </c>
      <c r="D35" s="1066">
        <v>1881</v>
      </c>
      <c r="E35" s="1067">
        <v>1684</v>
      </c>
      <c r="F35" s="1068">
        <f>E35/D35*100</f>
        <v>89.52684742158426</v>
      </c>
      <c r="G35" s="13">
        <f t="shared" si="1"/>
        <v>426</v>
      </c>
      <c r="H35" s="1068">
        <f>G35/E35*100</f>
        <v>25.29691211401425</v>
      </c>
      <c r="I35" s="53">
        <v>1427</v>
      </c>
      <c r="J35" s="1069">
        <f>I35/E35</f>
        <v>0.8473871733966746</v>
      </c>
      <c r="K35" s="53">
        <v>1258</v>
      </c>
      <c r="L35" s="53">
        <v>286</v>
      </c>
      <c r="M35" s="53">
        <v>118</v>
      </c>
      <c r="N35" s="53">
        <v>6</v>
      </c>
      <c r="O35" s="53">
        <v>16</v>
      </c>
      <c r="P35" s="98">
        <v>0</v>
      </c>
      <c r="Q35" s="1068">
        <f t="shared" si="0"/>
        <v>74.70308788598574</v>
      </c>
      <c r="R35" s="1068">
        <f>L35/E35*100</f>
        <v>16.983372921615203</v>
      </c>
      <c r="S35" s="1068">
        <f>M35/E35*100</f>
        <v>7.007125890736342</v>
      </c>
      <c r="T35" s="1068">
        <f>N35/E35*100</f>
        <v>0.35629453681710216</v>
      </c>
      <c r="U35" s="1068">
        <f>O35/E35*100</f>
        <v>0.9501187648456058</v>
      </c>
      <c r="V35" s="1070">
        <f>P35/E35*100</f>
        <v>0</v>
      </c>
      <c r="W35" s="1610" t="s">
        <v>72</v>
      </c>
      <c r="X35" s="1154" t="s">
        <v>15</v>
      </c>
      <c r="Y35" s="1072">
        <v>70</v>
      </c>
      <c r="Z35" s="12">
        <f>Y35/E35*100</f>
        <v>4.156769596199525</v>
      </c>
      <c r="AA35" s="1073">
        <v>252</v>
      </c>
      <c r="AB35" s="1068">
        <f>AA35/E35*100</f>
        <v>14.964370546318289</v>
      </c>
      <c r="AC35" s="1073">
        <v>165</v>
      </c>
      <c r="AD35" s="1074">
        <f>AC35/E35*100</f>
        <v>9.798099762470308</v>
      </c>
      <c r="AE35" s="1075"/>
      <c r="AF35" s="1073"/>
      <c r="AG35" s="1073"/>
      <c r="AH35" s="1073"/>
      <c r="AI35" s="1118"/>
      <c r="AJ35" s="84"/>
      <c r="AK35" s="84"/>
      <c r="AL35" s="84"/>
      <c r="AM35" s="1077"/>
      <c r="AN35" s="114"/>
    </row>
    <row r="36" spans="2:40" ht="14.25">
      <c r="B36" s="1706"/>
      <c r="C36" s="1155" t="s">
        <v>3</v>
      </c>
      <c r="D36" s="1079">
        <v>644</v>
      </c>
      <c r="E36" s="1080">
        <v>598</v>
      </c>
      <c r="F36" s="1081">
        <f>E36/D36*100</f>
        <v>92.85714285714286</v>
      </c>
      <c r="G36" s="6">
        <f t="shared" si="1"/>
        <v>132</v>
      </c>
      <c r="H36" s="1081">
        <f>G36/E36*100</f>
        <v>22.073578595317723</v>
      </c>
      <c r="I36" s="55">
        <v>424</v>
      </c>
      <c r="J36" s="1082">
        <f>I36/E36</f>
        <v>0.7090301003344481</v>
      </c>
      <c r="K36" s="55">
        <v>466</v>
      </c>
      <c r="L36" s="55">
        <v>101</v>
      </c>
      <c r="M36" s="55">
        <v>28</v>
      </c>
      <c r="N36" s="55">
        <v>1</v>
      </c>
      <c r="O36" s="55">
        <v>2</v>
      </c>
      <c r="P36" s="55">
        <v>0</v>
      </c>
      <c r="Q36" s="1081">
        <f t="shared" si="0"/>
        <v>77.92642140468229</v>
      </c>
      <c r="R36" s="1081">
        <f>L36/E36*100</f>
        <v>16.88963210702341</v>
      </c>
      <c r="S36" s="1081">
        <f>M36/E36*100</f>
        <v>4.682274247491638</v>
      </c>
      <c r="T36" s="1081">
        <f>N36/E36*100</f>
        <v>0.16722408026755853</v>
      </c>
      <c r="U36" s="1081">
        <f>O36/E36*100</f>
        <v>0.33444816053511706</v>
      </c>
      <c r="V36" s="1083">
        <f>P36/E36*100</f>
        <v>0</v>
      </c>
      <c r="W36" s="1706"/>
      <c r="X36" s="1156" t="s">
        <v>3</v>
      </c>
      <c r="Y36" s="1085">
        <v>12</v>
      </c>
      <c r="Z36" s="5">
        <f>Y36/E36*100</f>
        <v>2.0066889632107023</v>
      </c>
      <c r="AA36" s="1086">
        <v>50</v>
      </c>
      <c r="AB36" s="1081">
        <f>AA36/E36*100</f>
        <v>8.361204013377927</v>
      </c>
      <c r="AC36" s="1086">
        <v>41</v>
      </c>
      <c r="AD36" s="1087">
        <f>AC36/E36*100</f>
        <v>6.856187290969899</v>
      </c>
      <c r="AE36" s="1088"/>
      <c r="AF36" s="1086"/>
      <c r="AG36" s="1086"/>
      <c r="AH36" s="1086"/>
      <c r="AI36" s="1089"/>
      <c r="AJ36" s="83"/>
      <c r="AK36" s="83"/>
      <c r="AL36" s="83"/>
      <c r="AM36" s="1090"/>
      <c r="AN36" s="112"/>
    </row>
    <row r="37" spans="2:40" ht="14.25">
      <c r="B37" s="1706"/>
      <c r="C37" s="1155" t="s">
        <v>21</v>
      </c>
      <c r="D37" s="1079">
        <v>520</v>
      </c>
      <c r="E37" s="1080">
        <v>481</v>
      </c>
      <c r="F37" s="1081">
        <f>E37/D37*100</f>
        <v>92.5</v>
      </c>
      <c r="G37" s="6">
        <f>L37+M37+N37+O37+P37</f>
        <v>97</v>
      </c>
      <c r="H37" s="1081">
        <f>G37/E37*100</f>
        <v>20.16632016632017</v>
      </c>
      <c r="I37" s="55">
        <v>280</v>
      </c>
      <c r="J37" s="1082">
        <f>I37/E37</f>
        <v>0.5821205821205822</v>
      </c>
      <c r="K37" s="55">
        <v>384</v>
      </c>
      <c r="L37" s="55">
        <v>70</v>
      </c>
      <c r="M37" s="55">
        <v>20</v>
      </c>
      <c r="N37" s="55">
        <v>0</v>
      </c>
      <c r="O37" s="55">
        <v>7</v>
      </c>
      <c r="P37" s="55">
        <v>0</v>
      </c>
      <c r="Q37" s="1081">
        <f t="shared" si="0"/>
        <v>79.83367983367984</v>
      </c>
      <c r="R37" s="1081">
        <f>L37/E37*100</f>
        <v>14.553014553014554</v>
      </c>
      <c r="S37" s="1081">
        <f>M37/E37*100</f>
        <v>4.158004158004158</v>
      </c>
      <c r="T37" s="1081">
        <f>N37/E37*100</f>
        <v>0</v>
      </c>
      <c r="U37" s="1081">
        <f>O37/E37*100</f>
        <v>1.4553014553014554</v>
      </c>
      <c r="V37" s="1083">
        <f>P37/E37*100</f>
        <v>0</v>
      </c>
      <c r="W37" s="1706"/>
      <c r="X37" s="1155" t="s">
        <v>21</v>
      </c>
      <c r="Y37" s="1085">
        <v>23</v>
      </c>
      <c r="Z37" s="5">
        <f>Y37/E37*100</f>
        <v>4.781704781704782</v>
      </c>
      <c r="AA37" s="1086">
        <v>60</v>
      </c>
      <c r="AB37" s="1081">
        <f>AA37/E37*100</f>
        <v>12.474012474012476</v>
      </c>
      <c r="AC37" s="1086">
        <v>15</v>
      </c>
      <c r="AD37" s="1087">
        <f>AC37/E37*100</f>
        <v>3.118503118503119</v>
      </c>
      <c r="AE37" s="1088"/>
      <c r="AF37" s="1086"/>
      <c r="AG37" s="1086"/>
      <c r="AH37" s="1086"/>
      <c r="AI37" s="1089"/>
      <c r="AJ37" s="83"/>
      <c r="AK37" s="83"/>
      <c r="AL37" s="83"/>
      <c r="AM37" s="1090"/>
      <c r="AN37" s="112"/>
    </row>
    <row r="38" spans="2:40" ht="14.25">
      <c r="B38" s="1706"/>
      <c r="C38" s="1155" t="s">
        <v>28</v>
      </c>
      <c r="D38" s="1079">
        <v>174</v>
      </c>
      <c r="E38" s="1131">
        <v>165</v>
      </c>
      <c r="F38" s="1081">
        <f>E38/D38*100</f>
        <v>94.82758620689656</v>
      </c>
      <c r="G38" s="6">
        <f t="shared" si="1"/>
        <v>48</v>
      </c>
      <c r="H38" s="1081">
        <f>G38/E38*100</f>
        <v>29.09090909090909</v>
      </c>
      <c r="I38" s="55">
        <v>186</v>
      </c>
      <c r="J38" s="1082">
        <f>I38/E38</f>
        <v>1.1272727272727272</v>
      </c>
      <c r="K38" s="57">
        <v>117</v>
      </c>
      <c r="L38" s="55">
        <v>37</v>
      </c>
      <c r="M38" s="55">
        <v>8</v>
      </c>
      <c r="N38" s="55">
        <v>0</v>
      </c>
      <c r="O38" s="55">
        <v>3</v>
      </c>
      <c r="P38" s="55">
        <v>0</v>
      </c>
      <c r="Q38" s="1081">
        <f t="shared" si="0"/>
        <v>70.90909090909092</v>
      </c>
      <c r="R38" s="1081">
        <f>L38/E38*100</f>
        <v>22.424242424242426</v>
      </c>
      <c r="S38" s="1081">
        <f>M38/E38*100</f>
        <v>4.848484848484849</v>
      </c>
      <c r="T38" s="1081">
        <f>N38/E38*100</f>
        <v>0</v>
      </c>
      <c r="U38" s="1081">
        <f>O38/E38*100</f>
        <v>1.8181818181818181</v>
      </c>
      <c r="V38" s="1083">
        <f>P38/E38*100</f>
        <v>0</v>
      </c>
      <c r="W38" s="1706"/>
      <c r="X38" s="1155" t="s">
        <v>28</v>
      </c>
      <c r="Y38" s="1085">
        <v>1</v>
      </c>
      <c r="Z38" s="5">
        <f>Y38/E38*100</f>
        <v>0.6060606060606061</v>
      </c>
      <c r="AA38" s="1086">
        <v>34</v>
      </c>
      <c r="AB38" s="1081">
        <f>AA38/E38*100</f>
        <v>20.606060606060606</v>
      </c>
      <c r="AC38" s="1086">
        <v>9</v>
      </c>
      <c r="AD38" s="1087">
        <f>AC38/E38*100</f>
        <v>5.454545454545454</v>
      </c>
      <c r="AE38" s="1088"/>
      <c r="AF38" s="1086"/>
      <c r="AG38" s="1086"/>
      <c r="AH38" s="1086"/>
      <c r="AI38" s="1089"/>
      <c r="AJ38" s="83"/>
      <c r="AK38" s="83"/>
      <c r="AL38" s="83"/>
      <c r="AM38" s="1090"/>
      <c r="AN38" s="112"/>
    </row>
    <row r="39" spans="2:40" ht="14.25">
      <c r="B39" s="1706"/>
      <c r="C39" s="1155" t="s">
        <v>1</v>
      </c>
      <c r="D39" s="1079">
        <v>1872</v>
      </c>
      <c r="E39" s="1080">
        <v>1690</v>
      </c>
      <c r="F39" s="1081">
        <f>E39/D39*100</f>
        <v>90.27777777777779</v>
      </c>
      <c r="G39" s="6">
        <f t="shared" si="1"/>
        <v>397</v>
      </c>
      <c r="H39" s="1081">
        <f>G39/E39*100</f>
        <v>23.49112426035503</v>
      </c>
      <c r="I39" s="55">
        <v>1560</v>
      </c>
      <c r="J39" s="1082">
        <f>I39/E39</f>
        <v>0.9230769230769231</v>
      </c>
      <c r="K39" s="55">
        <v>1293</v>
      </c>
      <c r="L39" s="55">
        <v>268</v>
      </c>
      <c r="M39" s="55">
        <v>108</v>
      </c>
      <c r="N39" s="55">
        <v>3</v>
      </c>
      <c r="O39" s="55">
        <v>17</v>
      </c>
      <c r="P39" s="55">
        <v>1</v>
      </c>
      <c r="Q39" s="1081">
        <f t="shared" si="0"/>
        <v>76.50887573964498</v>
      </c>
      <c r="R39" s="1081">
        <f>L39/E39*100</f>
        <v>15.857988165680473</v>
      </c>
      <c r="S39" s="1081">
        <f>M39/E39*100</f>
        <v>6.390532544378698</v>
      </c>
      <c r="T39" s="1081">
        <f>N39/E39*100</f>
        <v>0.17751479289940827</v>
      </c>
      <c r="U39" s="1081">
        <f>O39/E39*100</f>
        <v>1.0059171597633136</v>
      </c>
      <c r="V39" s="1083">
        <f>P39/E39*100</f>
        <v>0.0591715976331361</v>
      </c>
      <c r="W39" s="1706"/>
      <c r="X39" s="1155" t="s">
        <v>1</v>
      </c>
      <c r="Y39" s="1085">
        <v>62</v>
      </c>
      <c r="Z39" s="5">
        <f>Y39/E39*100</f>
        <v>3.6686390532544375</v>
      </c>
      <c r="AA39" s="1086">
        <v>265</v>
      </c>
      <c r="AB39" s="1081">
        <f>AA39/E39*100</f>
        <v>15.680473372781064</v>
      </c>
      <c r="AC39" s="1086">
        <v>83</v>
      </c>
      <c r="AD39" s="1087">
        <f>AC39/E39*100</f>
        <v>4.911242603550296</v>
      </c>
      <c r="AE39" s="1088"/>
      <c r="AF39" s="1086"/>
      <c r="AG39" s="1086"/>
      <c r="AH39" s="1086"/>
      <c r="AI39" s="1089"/>
      <c r="AJ39" s="83"/>
      <c r="AK39" s="83"/>
      <c r="AL39" s="83"/>
      <c r="AM39" s="1090"/>
      <c r="AN39" s="112"/>
    </row>
    <row r="40" spans="2:40" ht="14.25">
      <c r="B40" s="1706"/>
      <c r="C40" s="1155" t="s">
        <v>4</v>
      </c>
      <c r="D40" s="1079">
        <v>867</v>
      </c>
      <c r="E40" s="1080">
        <v>799</v>
      </c>
      <c r="F40" s="1081">
        <f>E40/D40*100</f>
        <v>92.15686274509804</v>
      </c>
      <c r="G40" s="6">
        <f t="shared" si="1"/>
        <v>167</v>
      </c>
      <c r="H40" s="1081">
        <f>G40/E40*100</f>
        <v>20.90112640801001</v>
      </c>
      <c r="I40" s="55">
        <v>471</v>
      </c>
      <c r="J40" s="1082">
        <f>I40/E40</f>
        <v>0.5894868585732165</v>
      </c>
      <c r="K40" s="55">
        <v>632</v>
      </c>
      <c r="L40" s="55">
        <v>111</v>
      </c>
      <c r="M40" s="55">
        <v>45</v>
      </c>
      <c r="N40" s="55">
        <v>4</v>
      </c>
      <c r="O40" s="55">
        <v>7</v>
      </c>
      <c r="P40" s="152">
        <v>0</v>
      </c>
      <c r="Q40" s="1081">
        <f t="shared" si="0"/>
        <v>79.09887359199</v>
      </c>
      <c r="R40" s="1081">
        <f>L40/E40*100</f>
        <v>13.892365456821027</v>
      </c>
      <c r="S40" s="1081">
        <f>M40/E40*100</f>
        <v>5.632040050062578</v>
      </c>
      <c r="T40" s="1081">
        <f>N40/E40*100</f>
        <v>0.5006257822277848</v>
      </c>
      <c r="U40" s="1081">
        <f>O40/E40*100</f>
        <v>0.8760951188986232</v>
      </c>
      <c r="V40" s="1083">
        <f>P40/E40*100</f>
        <v>0</v>
      </c>
      <c r="W40" s="1706"/>
      <c r="X40" s="1155" t="s">
        <v>4</v>
      </c>
      <c r="Y40" s="1085">
        <v>10</v>
      </c>
      <c r="Z40" s="5">
        <f>Y40/E40*100</f>
        <v>1.2515644555694618</v>
      </c>
      <c r="AA40" s="1086">
        <v>112</v>
      </c>
      <c r="AB40" s="1081">
        <f>AA40/E40*100</f>
        <v>14.017521902377972</v>
      </c>
      <c r="AC40" s="1086">
        <v>37</v>
      </c>
      <c r="AD40" s="1087">
        <f>AC40/E40*100</f>
        <v>4.630788485607009</v>
      </c>
      <c r="AE40" s="1088"/>
      <c r="AF40" s="1086"/>
      <c r="AG40" s="1086"/>
      <c r="AH40" s="1086"/>
      <c r="AI40" s="1089"/>
      <c r="AJ40" s="83"/>
      <c r="AK40" s="83"/>
      <c r="AL40" s="83"/>
      <c r="AM40" s="1090"/>
      <c r="AN40" s="112"/>
    </row>
    <row r="41" spans="2:40" ht="14.25">
      <c r="B41" s="1706"/>
      <c r="C41" s="1155" t="s">
        <v>9</v>
      </c>
      <c r="D41" s="1079">
        <v>886</v>
      </c>
      <c r="E41" s="1080">
        <v>835</v>
      </c>
      <c r="F41" s="1081">
        <f>E41/D41*100</f>
        <v>94.24379232505643</v>
      </c>
      <c r="G41" s="6">
        <f>L41+M41+N41+O41+P41</f>
        <v>161</v>
      </c>
      <c r="H41" s="1081">
        <f>G41/E41*100</f>
        <v>19.281437125748504</v>
      </c>
      <c r="I41" s="55">
        <v>521</v>
      </c>
      <c r="J41" s="1082">
        <f>I41/E41</f>
        <v>0.6239520958083832</v>
      </c>
      <c r="K41" s="55">
        <v>674</v>
      </c>
      <c r="L41" s="55">
        <v>122</v>
      </c>
      <c r="M41" s="55">
        <v>39</v>
      </c>
      <c r="N41" s="55">
        <v>0</v>
      </c>
      <c r="O41" s="55">
        <v>0</v>
      </c>
      <c r="P41" s="55">
        <v>0</v>
      </c>
      <c r="Q41" s="1081">
        <f t="shared" si="0"/>
        <v>80.71856287425149</v>
      </c>
      <c r="R41" s="1081">
        <f>L41/E41*100</f>
        <v>14.610778443113773</v>
      </c>
      <c r="S41" s="1081">
        <f>M41/E41*100</f>
        <v>4.6706586826347305</v>
      </c>
      <c r="T41" s="1081">
        <f>N41/E41*100</f>
        <v>0</v>
      </c>
      <c r="U41" s="1081">
        <f>O41/E41*100</f>
        <v>0</v>
      </c>
      <c r="V41" s="1083">
        <f>P41/E41*100</f>
        <v>0</v>
      </c>
      <c r="W41" s="1706"/>
      <c r="X41" s="1155" t="s">
        <v>9</v>
      </c>
      <c r="Y41" s="1085">
        <v>22</v>
      </c>
      <c r="Z41" s="5">
        <f>Y41/E41*100</f>
        <v>2.6347305389221556</v>
      </c>
      <c r="AA41" s="1086">
        <v>79</v>
      </c>
      <c r="AB41" s="1081">
        <f>AA41/E41*100</f>
        <v>9.461077844311378</v>
      </c>
      <c r="AC41" s="1086">
        <v>38</v>
      </c>
      <c r="AD41" s="1087">
        <f>AC41/E41*100</f>
        <v>4.550898203592815</v>
      </c>
      <c r="AE41" s="1088"/>
      <c r="AF41" s="1086"/>
      <c r="AG41" s="1086"/>
      <c r="AH41" s="1086"/>
      <c r="AI41" s="1089"/>
      <c r="AJ41" s="83"/>
      <c r="AK41" s="83"/>
      <c r="AL41" s="83"/>
      <c r="AM41" s="1090"/>
      <c r="AN41" s="112"/>
    </row>
    <row r="42" spans="2:40" ht="14.25">
      <c r="B42" s="1706"/>
      <c r="C42" s="1155" t="s">
        <v>29</v>
      </c>
      <c r="D42" s="1079">
        <v>386</v>
      </c>
      <c r="E42" s="1080">
        <v>367</v>
      </c>
      <c r="F42" s="1081">
        <f>E42/D42*100</f>
        <v>95.07772020725389</v>
      </c>
      <c r="G42" s="6">
        <f t="shared" si="1"/>
        <v>71</v>
      </c>
      <c r="H42" s="1081">
        <f>G42/E42*100</f>
        <v>19.346049046321525</v>
      </c>
      <c r="I42" s="55">
        <v>327</v>
      </c>
      <c r="J42" s="1082">
        <f>I42/E42</f>
        <v>0.8910081743869209</v>
      </c>
      <c r="K42" s="55">
        <v>296</v>
      </c>
      <c r="L42" s="55">
        <v>43</v>
      </c>
      <c r="M42" s="55">
        <v>23</v>
      </c>
      <c r="N42" s="55">
        <v>1</v>
      </c>
      <c r="O42" s="55">
        <v>4</v>
      </c>
      <c r="P42" s="55">
        <v>0</v>
      </c>
      <c r="Q42" s="1081">
        <f t="shared" si="0"/>
        <v>80.65395095367849</v>
      </c>
      <c r="R42" s="1081">
        <f>L42/E42*100</f>
        <v>11.716621253405995</v>
      </c>
      <c r="S42" s="1081">
        <f>M42/E42*100</f>
        <v>6.267029972752043</v>
      </c>
      <c r="T42" s="1081">
        <f>N42/E42*100</f>
        <v>0.2724795640326975</v>
      </c>
      <c r="U42" s="1081">
        <f>O42/E42*100</f>
        <v>1.08991825613079</v>
      </c>
      <c r="V42" s="1083">
        <f>P42/E42*100</f>
        <v>0</v>
      </c>
      <c r="W42" s="1706"/>
      <c r="X42" s="1155" t="s">
        <v>29</v>
      </c>
      <c r="Y42" s="1085">
        <v>4</v>
      </c>
      <c r="Z42" s="5">
        <f>Y42/E42*100</f>
        <v>1.08991825613079</v>
      </c>
      <c r="AA42" s="1086">
        <v>37</v>
      </c>
      <c r="AB42" s="1081">
        <f>AA42/E42*100</f>
        <v>10.08174386920981</v>
      </c>
      <c r="AC42" s="1086">
        <v>17</v>
      </c>
      <c r="AD42" s="1087">
        <f>AC42/E42*100</f>
        <v>4.632152588555858</v>
      </c>
      <c r="AE42" s="1088"/>
      <c r="AF42" s="1086"/>
      <c r="AG42" s="1086"/>
      <c r="AH42" s="1086"/>
      <c r="AI42" s="1089"/>
      <c r="AJ42" s="83"/>
      <c r="AK42" s="83"/>
      <c r="AL42" s="83"/>
      <c r="AM42" s="1090"/>
      <c r="AN42" s="112"/>
    </row>
    <row r="43" spans="2:40" ht="14.25">
      <c r="B43" s="1706"/>
      <c r="C43" s="1155" t="s">
        <v>30</v>
      </c>
      <c r="D43" s="1079">
        <v>88</v>
      </c>
      <c r="E43" s="1080">
        <v>85</v>
      </c>
      <c r="F43" s="1081">
        <f>E43/D43*100</f>
        <v>96.5909090909091</v>
      </c>
      <c r="G43" s="6">
        <f t="shared" si="1"/>
        <v>13</v>
      </c>
      <c r="H43" s="1081">
        <f>G43/E43*100</f>
        <v>15.294117647058824</v>
      </c>
      <c r="I43" s="55">
        <v>17</v>
      </c>
      <c r="J43" s="1082">
        <f>I43/E43</f>
        <v>0.2</v>
      </c>
      <c r="K43" s="55">
        <v>72</v>
      </c>
      <c r="L43" s="55">
        <v>8</v>
      </c>
      <c r="M43" s="55">
        <v>5</v>
      </c>
      <c r="N43" s="55">
        <v>0</v>
      </c>
      <c r="O43" s="55">
        <v>0</v>
      </c>
      <c r="P43" s="55">
        <v>0</v>
      </c>
      <c r="Q43" s="1081">
        <f t="shared" si="0"/>
        <v>84.70588235294119</v>
      </c>
      <c r="R43" s="1081">
        <f>L43/E43*100</f>
        <v>9.411764705882353</v>
      </c>
      <c r="S43" s="1081">
        <f>M43/E43*100</f>
        <v>5.88235294117647</v>
      </c>
      <c r="T43" s="1081">
        <f>N43/E43*100</f>
        <v>0</v>
      </c>
      <c r="U43" s="1081">
        <f>O43/E43*100</f>
        <v>0</v>
      </c>
      <c r="V43" s="1083">
        <f>P43/E43*100</f>
        <v>0</v>
      </c>
      <c r="W43" s="1706"/>
      <c r="X43" s="1158" t="s">
        <v>30</v>
      </c>
      <c r="Y43" s="1085">
        <v>2</v>
      </c>
      <c r="Z43" s="5">
        <f>Y43/E43*100</f>
        <v>2.3529411764705883</v>
      </c>
      <c r="AA43" s="1086">
        <v>9</v>
      </c>
      <c r="AB43" s="1081">
        <f>AA43/E43*100</f>
        <v>10.588235294117647</v>
      </c>
      <c r="AC43" s="1086">
        <v>1</v>
      </c>
      <c r="AD43" s="1087">
        <f>AC43/E43*100</f>
        <v>1.1764705882352942</v>
      </c>
      <c r="AE43" s="1088"/>
      <c r="AF43" s="1086"/>
      <c r="AG43" s="1086"/>
      <c r="AH43" s="1086"/>
      <c r="AI43" s="1089"/>
      <c r="AJ43" s="83"/>
      <c r="AK43" s="83"/>
      <c r="AL43" s="83"/>
      <c r="AM43" s="1090"/>
      <c r="AN43" s="112">
        <v>78</v>
      </c>
    </row>
    <row r="44" spans="2:40" ht="14.25">
      <c r="B44" s="1706"/>
      <c r="C44" s="1155" t="s">
        <v>23</v>
      </c>
      <c r="D44" s="1079">
        <v>558</v>
      </c>
      <c r="E44" s="1080">
        <v>479</v>
      </c>
      <c r="F44" s="1081">
        <f>E44/D44*100</f>
        <v>85.84229390681004</v>
      </c>
      <c r="G44" s="6">
        <f t="shared" si="1"/>
        <v>146</v>
      </c>
      <c r="H44" s="1081">
        <f>G44/E44*100</f>
        <v>30.48016701461378</v>
      </c>
      <c r="I44" s="55">
        <v>507</v>
      </c>
      <c r="J44" s="1082">
        <f>I44/E44</f>
        <v>1.058455114822547</v>
      </c>
      <c r="K44" s="55">
        <v>333</v>
      </c>
      <c r="L44" s="55">
        <v>102</v>
      </c>
      <c r="M44" s="55">
        <v>42</v>
      </c>
      <c r="N44" s="55">
        <v>0</v>
      </c>
      <c r="O44" s="55">
        <v>2</v>
      </c>
      <c r="P44" s="55">
        <v>0</v>
      </c>
      <c r="Q44" s="1081">
        <f t="shared" si="0"/>
        <v>69.5198329853862</v>
      </c>
      <c r="R44" s="1081">
        <f>L44/E44*100</f>
        <v>21.29436325678497</v>
      </c>
      <c r="S44" s="1081">
        <f>M44/E44*100</f>
        <v>8.768267223382047</v>
      </c>
      <c r="T44" s="1081">
        <f>N44/E44*100</f>
        <v>0</v>
      </c>
      <c r="U44" s="1081">
        <f>O44/E44*100</f>
        <v>0.41753653444676403</v>
      </c>
      <c r="V44" s="1083">
        <f>P44/E44*100</f>
        <v>0</v>
      </c>
      <c r="W44" s="1706"/>
      <c r="X44" s="1156" t="s">
        <v>23</v>
      </c>
      <c r="Y44" s="1085">
        <v>10</v>
      </c>
      <c r="Z44" s="5">
        <f>Y44/E44*100</f>
        <v>2.0876826722338206</v>
      </c>
      <c r="AA44" s="1086">
        <v>35</v>
      </c>
      <c r="AB44" s="1081">
        <f>AA44/E44*100</f>
        <v>7.306889352818372</v>
      </c>
      <c r="AC44" s="1086">
        <v>10</v>
      </c>
      <c r="AD44" s="1087">
        <f>AC44/E44*100</f>
        <v>2.0876826722338206</v>
      </c>
      <c r="AE44" s="1088"/>
      <c r="AF44" s="1086"/>
      <c r="AG44" s="1086"/>
      <c r="AH44" s="1086"/>
      <c r="AI44" s="1089"/>
      <c r="AJ44" s="83"/>
      <c r="AK44" s="83"/>
      <c r="AL44" s="83"/>
      <c r="AM44" s="1090"/>
      <c r="AN44" s="112"/>
    </row>
    <row r="45" spans="2:40" ht="14.25">
      <c r="B45" s="1706"/>
      <c r="C45" s="943" t="s">
        <v>222</v>
      </c>
      <c r="D45" s="1079">
        <v>486</v>
      </c>
      <c r="E45" s="1080">
        <v>459</v>
      </c>
      <c r="F45" s="1081">
        <f>E45/D45*100</f>
        <v>94.44444444444444</v>
      </c>
      <c r="G45" s="6">
        <f t="shared" si="1"/>
        <v>116</v>
      </c>
      <c r="H45" s="1081">
        <f>G45/E45*100</f>
        <v>25.272331154684096</v>
      </c>
      <c r="I45" s="55">
        <v>477</v>
      </c>
      <c r="J45" s="1082">
        <f>I45/E45</f>
        <v>1.0392156862745099</v>
      </c>
      <c r="K45" s="55">
        <v>343</v>
      </c>
      <c r="L45" s="55">
        <v>73</v>
      </c>
      <c r="M45" s="55">
        <v>36</v>
      </c>
      <c r="N45" s="55">
        <v>3</v>
      </c>
      <c r="O45" s="55">
        <v>4</v>
      </c>
      <c r="P45" s="55">
        <v>0</v>
      </c>
      <c r="Q45" s="1081">
        <f t="shared" si="0"/>
        <v>74.7276688453159</v>
      </c>
      <c r="R45" s="1081">
        <f>L45/E45*100</f>
        <v>15.904139433551197</v>
      </c>
      <c r="S45" s="1081">
        <f>M45/E45*100</f>
        <v>7.8431372549019605</v>
      </c>
      <c r="T45" s="1081">
        <f>N45/E45*100</f>
        <v>0.6535947712418301</v>
      </c>
      <c r="U45" s="1081">
        <f>O45/E45*100</f>
        <v>0.8714596949891068</v>
      </c>
      <c r="V45" s="1083">
        <f>P45/E45*100</f>
        <v>0</v>
      </c>
      <c r="W45" s="1706"/>
      <c r="X45" s="1156" t="s">
        <v>222</v>
      </c>
      <c r="Y45" s="1085">
        <v>15</v>
      </c>
      <c r="Z45" s="5">
        <f>Y45/E45*100</f>
        <v>3.2679738562091507</v>
      </c>
      <c r="AA45" s="1086">
        <v>63</v>
      </c>
      <c r="AB45" s="1081">
        <f>AA45/E45*100</f>
        <v>13.725490196078432</v>
      </c>
      <c r="AC45" s="1086">
        <v>27</v>
      </c>
      <c r="AD45" s="1087">
        <f>AC45/E45*100</f>
        <v>5.88235294117647</v>
      </c>
      <c r="AE45" s="1088"/>
      <c r="AF45" s="1086"/>
      <c r="AG45" s="1086"/>
      <c r="AH45" s="1086"/>
      <c r="AI45" s="1089"/>
      <c r="AJ45" s="83"/>
      <c r="AK45" s="83"/>
      <c r="AL45" s="83"/>
      <c r="AM45" s="1090"/>
      <c r="AN45" s="112"/>
    </row>
    <row r="46" spans="2:40" ht="15" thickBot="1">
      <c r="B46" s="1706"/>
      <c r="C46" s="1159" t="s">
        <v>31</v>
      </c>
      <c r="D46" s="1140">
        <v>103</v>
      </c>
      <c r="E46" s="1094">
        <v>95</v>
      </c>
      <c r="F46" s="1095">
        <f>E46/D46*100</f>
        <v>92.23300970873787</v>
      </c>
      <c r="G46" s="154">
        <f t="shared" si="1"/>
        <v>19</v>
      </c>
      <c r="H46" s="1095">
        <f>G46/E46*100</f>
        <v>20</v>
      </c>
      <c r="I46" s="152">
        <v>87</v>
      </c>
      <c r="J46" s="1096">
        <f>I46/E46</f>
        <v>0.9157894736842105</v>
      </c>
      <c r="K46" s="152">
        <v>76</v>
      </c>
      <c r="L46" s="152">
        <v>9</v>
      </c>
      <c r="M46" s="152">
        <v>8</v>
      </c>
      <c r="N46" s="152">
        <v>2</v>
      </c>
      <c r="O46" s="152">
        <v>0</v>
      </c>
      <c r="P46" s="177">
        <v>0</v>
      </c>
      <c r="Q46" s="1095">
        <f t="shared" si="0"/>
        <v>80</v>
      </c>
      <c r="R46" s="1095">
        <f>L46/E46*100</f>
        <v>9.473684210526317</v>
      </c>
      <c r="S46" s="1095">
        <f>M46/E46*100</f>
        <v>8.421052631578947</v>
      </c>
      <c r="T46" s="1095">
        <f>N46/E46*100</f>
        <v>2.1052631578947367</v>
      </c>
      <c r="U46" s="1095">
        <f>O46/E46*100</f>
        <v>0</v>
      </c>
      <c r="V46" s="1097">
        <f>P46/E46*100</f>
        <v>0</v>
      </c>
      <c r="W46" s="1706"/>
      <c r="X46" s="1156" t="s">
        <v>31</v>
      </c>
      <c r="Y46" s="1098">
        <v>0</v>
      </c>
      <c r="Z46" s="153">
        <f>Y46/E46*100</f>
        <v>0</v>
      </c>
      <c r="AA46" s="1099">
        <v>7</v>
      </c>
      <c r="AB46" s="1095">
        <f>AA46/E46*100</f>
        <v>7.368421052631578</v>
      </c>
      <c r="AC46" s="1099">
        <v>0</v>
      </c>
      <c r="AD46" s="1100">
        <f>AC46/E46*100</f>
        <v>0</v>
      </c>
      <c r="AE46" s="1101"/>
      <c r="AF46" s="1099"/>
      <c r="AG46" s="1099"/>
      <c r="AH46" s="1099"/>
      <c r="AI46" s="1161"/>
      <c r="AJ46" s="165"/>
      <c r="AK46" s="165"/>
      <c r="AL46" s="165"/>
      <c r="AM46" s="1103"/>
      <c r="AN46" s="167"/>
    </row>
    <row r="47" spans="2:40" ht="15" thickBot="1">
      <c r="B47" s="212" t="s">
        <v>100</v>
      </c>
      <c r="C47" s="1162" t="s">
        <v>100</v>
      </c>
      <c r="D47" s="1163">
        <v>21140</v>
      </c>
      <c r="E47" s="1164">
        <v>18962</v>
      </c>
      <c r="F47" s="1165">
        <f>E47/D47*100</f>
        <v>89.6972563859981</v>
      </c>
      <c r="G47" s="181">
        <f>L47+M47+N47+O47+P47</f>
        <v>3837</v>
      </c>
      <c r="H47" s="1165">
        <f>G47/E47*100</f>
        <v>20.2352072566185</v>
      </c>
      <c r="I47" s="179">
        <v>13220</v>
      </c>
      <c r="J47" s="1166">
        <f>I47/E47</f>
        <v>0.6971838413669444</v>
      </c>
      <c r="K47" s="179">
        <v>15125</v>
      </c>
      <c r="L47" s="179">
        <v>2594</v>
      </c>
      <c r="M47" s="179">
        <v>1050</v>
      </c>
      <c r="N47" s="179">
        <v>27</v>
      </c>
      <c r="O47" s="179">
        <v>166</v>
      </c>
      <c r="P47" s="179">
        <v>0</v>
      </c>
      <c r="Q47" s="1165">
        <f>100-R47-S47-T47-U47-V47</f>
        <v>79.76479274338149</v>
      </c>
      <c r="R47" s="1165">
        <f>L47/E47*100</f>
        <v>13.67999156207151</v>
      </c>
      <c r="S47" s="1165">
        <f>M47/E47*100</f>
        <v>5.537390570614914</v>
      </c>
      <c r="T47" s="1165">
        <f>N47/E47*100</f>
        <v>0.1423900432443835</v>
      </c>
      <c r="U47" s="1165">
        <f>O47/E47*100</f>
        <v>0.8754350806876912</v>
      </c>
      <c r="V47" s="1167">
        <f>P47/E47*100</f>
        <v>0</v>
      </c>
      <c r="W47" s="1168" t="s">
        <v>100</v>
      </c>
      <c r="X47" s="1162" t="s">
        <v>100</v>
      </c>
      <c r="Y47" s="1169">
        <v>668</v>
      </c>
      <c r="Z47" s="180">
        <f>Y47/E47*100</f>
        <v>3.522835143972155</v>
      </c>
      <c r="AA47" s="1170">
        <v>2129</v>
      </c>
      <c r="AB47" s="1165">
        <f>AA47/E47*100</f>
        <v>11.227718595084907</v>
      </c>
      <c r="AC47" s="1170">
        <v>1103</v>
      </c>
      <c r="AD47" s="1171">
        <f>AC47/E47*100</f>
        <v>5.816896951798334</v>
      </c>
      <c r="AE47" s="1172"/>
      <c r="AF47" s="1173"/>
      <c r="AG47" s="1173"/>
      <c r="AH47" s="1173"/>
      <c r="AI47" s="1174"/>
      <c r="AJ47" s="194"/>
      <c r="AK47" s="194"/>
      <c r="AL47" s="194"/>
      <c r="AM47" s="1175"/>
      <c r="AN47" s="196"/>
    </row>
    <row r="48" spans="2:40" ht="15" thickBot="1">
      <c r="B48" s="1176" t="s">
        <v>101</v>
      </c>
      <c r="C48" s="1177" t="s">
        <v>101</v>
      </c>
      <c r="D48" s="1178">
        <v>7718</v>
      </c>
      <c r="E48" s="1179">
        <v>7210</v>
      </c>
      <c r="F48" s="1180">
        <f>E48/D48*100</f>
        <v>93.41798393366157</v>
      </c>
      <c r="G48" s="199">
        <f>L48+M48+N48+O48+P48</f>
        <v>1556</v>
      </c>
      <c r="H48" s="1180">
        <f>G48/E48*100</f>
        <v>21.58113730929265</v>
      </c>
      <c r="I48" s="197">
        <v>5696</v>
      </c>
      <c r="J48" s="1181">
        <f>I48/E48</f>
        <v>0.7900138696255201</v>
      </c>
      <c r="K48" s="197">
        <v>5654</v>
      </c>
      <c r="L48" s="197">
        <v>1040</v>
      </c>
      <c r="M48" s="197">
        <v>434</v>
      </c>
      <c r="N48" s="197">
        <v>10</v>
      </c>
      <c r="O48" s="197">
        <v>72</v>
      </c>
      <c r="P48" s="197">
        <v>0</v>
      </c>
      <c r="Q48" s="1180">
        <f>100-R48-S48-T48-U48-V48</f>
        <v>78.41886269070734</v>
      </c>
      <c r="R48" s="1180">
        <f>L48/E48*100</f>
        <v>14.424410540915394</v>
      </c>
      <c r="S48" s="1180">
        <f>M48/E48*100</f>
        <v>6.019417475728155</v>
      </c>
      <c r="T48" s="1180">
        <f>N48/E48*100</f>
        <v>0.13869625520110956</v>
      </c>
      <c r="U48" s="1180">
        <f>O48/E48*100</f>
        <v>0.9986130374479889</v>
      </c>
      <c r="V48" s="1182">
        <f>P48/E48*100</f>
        <v>0</v>
      </c>
      <c r="W48" s="1183" t="s">
        <v>101</v>
      </c>
      <c r="X48" s="1177" t="s">
        <v>101</v>
      </c>
      <c r="Y48" s="1184">
        <v>56</v>
      </c>
      <c r="Z48" s="198">
        <f>Y48/E48*100</f>
        <v>0.7766990291262136</v>
      </c>
      <c r="AA48" s="1185">
        <v>849</v>
      </c>
      <c r="AB48" s="1180">
        <f>AA48/E48*100</f>
        <v>11.775312066574202</v>
      </c>
      <c r="AC48" s="1185">
        <v>11</v>
      </c>
      <c r="AD48" s="1186">
        <f>AC48/E48*100</f>
        <v>0.15256588072122054</v>
      </c>
      <c r="AE48" s="1187"/>
      <c r="AF48" s="1188"/>
      <c r="AG48" s="1188"/>
      <c r="AH48" s="1188"/>
      <c r="AI48" s="1189"/>
      <c r="AJ48" s="211"/>
      <c r="AK48" s="211"/>
      <c r="AL48" s="211"/>
      <c r="AM48" s="1190"/>
      <c r="AN48" s="1191"/>
    </row>
    <row r="49" spans="2:40" ht="15.75" thickBot="1" thickTop="1">
      <c r="B49" s="1572" t="s">
        <v>248</v>
      </c>
      <c r="C49" s="1705"/>
      <c r="D49" s="1192">
        <f>SUM(D6:D48)</f>
        <v>74492</v>
      </c>
      <c r="E49" s="1193">
        <f>SUM(E6:E48)</f>
        <v>67201</v>
      </c>
      <c r="F49" s="1135">
        <f>E49/D49*100</f>
        <v>90.21237179831391</v>
      </c>
      <c r="G49" s="60">
        <f t="shared" si="1"/>
        <v>13786</v>
      </c>
      <c r="H49" s="1135">
        <f>G49/E49*100</f>
        <v>20.514575675957204</v>
      </c>
      <c r="I49" s="1193">
        <f>SUM(I6:I48)</f>
        <v>48476</v>
      </c>
      <c r="J49" s="1194">
        <f>I49/E49</f>
        <v>0.7213583131203405</v>
      </c>
      <c r="K49" s="1193">
        <f aca="true" t="shared" si="2" ref="K49:P49">SUM(K6:K48)</f>
        <v>53415</v>
      </c>
      <c r="L49" s="1193">
        <f t="shared" si="2"/>
        <v>9422</v>
      </c>
      <c r="M49" s="1193">
        <f t="shared" si="2"/>
        <v>3677</v>
      </c>
      <c r="N49" s="1193">
        <f t="shared" si="2"/>
        <v>101</v>
      </c>
      <c r="O49" s="1193">
        <f t="shared" si="2"/>
        <v>574</v>
      </c>
      <c r="P49" s="1193">
        <f t="shared" si="2"/>
        <v>12</v>
      </c>
      <c r="Q49" s="1135">
        <f t="shared" si="0"/>
        <v>79.4854243240428</v>
      </c>
      <c r="R49" s="1135">
        <f>L49/E49*100</f>
        <v>14.020624693084924</v>
      </c>
      <c r="S49" s="1135">
        <f>M49/E49*100</f>
        <v>5.4716447671909645</v>
      </c>
      <c r="T49" s="1135">
        <f>N49/E49*100</f>
        <v>0.15029538250918884</v>
      </c>
      <c r="U49" s="1135">
        <f>O49/E49*100</f>
        <v>0.8541539560423208</v>
      </c>
      <c r="V49" s="1195">
        <f>P49/E49*100</f>
        <v>0.01785687712980462</v>
      </c>
      <c r="W49" s="1572" t="s">
        <v>248</v>
      </c>
      <c r="X49" s="1705"/>
      <c r="Y49" s="1133">
        <f>SUM(Y6:Y48)</f>
        <v>2740</v>
      </c>
      <c r="Z49" s="1196">
        <f>Y49/E49*100</f>
        <v>4.077320277972054</v>
      </c>
      <c r="AA49" s="1134">
        <f>SUM(AA6:AA48)</f>
        <v>7690</v>
      </c>
      <c r="AB49" s="1135">
        <f>AA49/E49*100</f>
        <v>11.443282094016457</v>
      </c>
      <c r="AC49" s="1134">
        <f>SUM(AC6:AC48)</f>
        <v>3445</v>
      </c>
      <c r="AD49" s="1136">
        <f>AC49/E49*100</f>
        <v>5.126411809348075</v>
      </c>
      <c r="AE49" s="105">
        <f>SUM(AE6:AE48)</f>
        <v>393</v>
      </c>
      <c r="AF49" s="87">
        <f>SUM(AF6:AF48)</f>
        <v>2665</v>
      </c>
      <c r="AG49" s="87">
        <f>SUM(AG6:AG48)</f>
        <v>1333</v>
      </c>
      <c r="AH49" s="87">
        <f>SUM(AH6:AH48)</f>
        <v>90</v>
      </c>
      <c r="AI49" s="87">
        <f>SUM(AI6:AI48)</f>
        <v>4481</v>
      </c>
      <c r="AJ49" s="86">
        <f>AE49/(AE49+AF49+AG49+AH49)*100</f>
        <v>8.770363758089712</v>
      </c>
      <c r="AK49" s="86">
        <f>AF49/(AE49+AF49+AG49+AH49)*100</f>
        <v>59.473331845570186</v>
      </c>
      <c r="AL49" s="86">
        <f>AG49/(AE49+AF49+AG49+AH49)*100</f>
        <v>29.747824146395896</v>
      </c>
      <c r="AM49" s="1139">
        <f>AH49/(AE49+AF49+AG49+AH49)*100</f>
        <v>2.008480249944209</v>
      </c>
      <c r="AN49" s="1197">
        <f>SUM(AN6:AN48)</f>
        <v>3631</v>
      </c>
    </row>
    <row r="50" spans="3:39" s="48" customFormat="1" ht="14.25">
      <c r="C50" s="1198"/>
      <c r="D50" s="1160"/>
      <c r="E50" s="49"/>
      <c r="F50" s="49"/>
      <c r="G50" s="49"/>
      <c r="H50" s="50"/>
      <c r="I50" s="49"/>
      <c r="J50" s="50"/>
      <c r="K50" s="49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26"/>
      <c r="AM50" s="88"/>
    </row>
    <row r="51" spans="3:24" s="48" customFormat="1" ht="14.25">
      <c r="C51" s="1199"/>
      <c r="K51" s="51" t="s">
        <v>74</v>
      </c>
      <c r="N51" s="1160"/>
      <c r="O51" s="1160"/>
      <c r="P51" s="1160"/>
      <c r="Q51" s="1160"/>
      <c r="R51" s="1160"/>
      <c r="S51" s="52"/>
      <c r="W51" s="1160"/>
      <c r="X51" s="126"/>
    </row>
    <row r="52" spans="3:24" s="48" customFormat="1" ht="14.25">
      <c r="C52" s="1199"/>
      <c r="K52" s="48" t="s">
        <v>75</v>
      </c>
      <c r="W52" s="1160"/>
      <c r="X52" s="126"/>
    </row>
    <row r="53" spans="3:24" s="48" customFormat="1" ht="14.25">
      <c r="C53" s="1199"/>
      <c r="K53" s="48" t="s">
        <v>76</v>
      </c>
      <c r="W53" s="1160"/>
      <c r="X53" s="126"/>
    </row>
    <row r="54" spans="3:24" s="48" customFormat="1" ht="14.25">
      <c r="C54" s="1199"/>
      <c r="K54" s="48" t="s">
        <v>77</v>
      </c>
      <c r="W54" s="1160"/>
      <c r="X54" s="126"/>
    </row>
    <row r="55" spans="3:39" s="48" customFormat="1" ht="14.25">
      <c r="C55" s="126"/>
      <c r="K55" s="48" t="s">
        <v>78</v>
      </c>
      <c r="W55" s="35"/>
      <c r="X55" s="127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</sheetData>
  <sheetProtection/>
  <mergeCells count="30">
    <mergeCell ref="U2:V2"/>
    <mergeCell ref="AM2:AN2"/>
    <mergeCell ref="B3:B5"/>
    <mergeCell ref="C3:C5"/>
    <mergeCell ref="J3:J5"/>
    <mergeCell ref="K3:P3"/>
    <mergeCell ref="Q3:V3"/>
    <mergeCell ref="W3:W5"/>
    <mergeCell ref="Y3:Y5"/>
    <mergeCell ref="AA3:AA5"/>
    <mergeCell ref="AC3:AC5"/>
    <mergeCell ref="AN3:AN5"/>
    <mergeCell ref="L4:P4"/>
    <mergeCell ref="R4:V4"/>
    <mergeCell ref="AE4:AH4"/>
    <mergeCell ref="AJ4:AM4"/>
    <mergeCell ref="B6:B11"/>
    <mergeCell ref="W6:W11"/>
    <mergeCell ref="B12:B15"/>
    <mergeCell ref="W12:W15"/>
    <mergeCell ref="B16:B22"/>
    <mergeCell ref="W16:W22"/>
    <mergeCell ref="B49:C49"/>
    <mergeCell ref="W49:X49"/>
    <mergeCell ref="B23:B25"/>
    <mergeCell ref="W23:W25"/>
    <mergeCell ref="B26:B34"/>
    <mergeCell ref="W26:W34"/>
    <mergeCell ref="B35:B46"/>
    <mergeCell ref="W35:W46"/>
  </mergeCells>
  <printOptions/>
  <pageMargins left="0.7" right="0.7" top="0.75" bottom="0.75" header="0.3" footer="0.3"/>
  <pageSetup fitToWidth="0" fitToHeight="1" horizontalDpi="600" verticalDpi="600" orientation="landscape" paperSize="9" scale="65" r:id="rId1"/>
  <colBreaks count="1" manualBreakCount="1">
    <brk id="22" max="54" man="1"/>
  </colBreaks>
  <ignoredErrors>
    <ignoredError sqref="D6:E48 D49:E49 K49:L49 F6:L48 F49:I49" numberStoredAsText="1"/>
    <ignoredError sqref="J49" numberStoredAsText="1" formula="1"/>
    <ignoredError sqref="Z49:AE4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9"/>
  <sheetViews>
    <sheetView view="pageBreakPreview" zoomScale="20" zoomScaleNormal="25" zoomScaleSheetLayoutView="20" zoomScalePageLayoutView="0" workbookViewId="0" topLeftCell="A1">
      <selection activeCell="D35" sqref="D35"/>
    </sheetView>
  </sheetViews>
  <sheetFormatPr defaultColWidth="13.375" defaultRowHeight="13.5"/>
  <cols>
    <col min="1" max="2" width="13.375" style="657" customWidth="1"/>
    <col min="3" max="3" width="21.25390625" style="1042" bestFit="1" customWidth="1"/>
    <col min="4" max="4" width="75.875" style="657" customWidth="1"/>
    <col min="5" max="5" width="32.125" style="1042" customWidth="1"/>
    <col min="6" max="7" width="19.625" style="1042" customWidth="1"/>
    <col min="8" max="12" width="19.625" style="657" customWidth="1"/>
    <col min="13" max="13" width="75.875" style="1042" customWidth="1"/>
    <col min="14" max="14" width="32.125" style="657" customWidth="1"/>
    <col min="15" max="21" width="19.625" style="657" customWidth="1"/>
    <col min="22" max="22" width="75.875" style="657" customWidth="1"/>
    <col min="23" max="23" width="32.125" style="657" customWidth="1"/>
    <col min="24" max="30" width="19.625" style="657" customWidth="1"/>
    <col min="31" max="31" width="13.375" style="657" customWidth="1"/>
    <col min="32" max="32" width="21.25390625" style="1042" bestFit="1" customWidth="1"/>
    <col min="33" max="33" width="75.875" style="657" customWidth="1"/>
    <col min="34" max="34" width="32.125" style="657" customWidth="1"/>
    <col min="35" max="41" width="19.625" style="657" customWidth="1"/>
    <col min="42" max="42" width="75.875" style="657" customWidth="1"/>
    <col min="43" max="43" width="29.25390625" style="657" bestFit="1" customWidth="1"/>
    <col min="44" max="44" width="32.125" style="657" customWidth="1"/>
    <col min="45" max="50" width="19.625" style="657" customWidth="1"/>
    <col min="51" max="55" width="21.125" style="1042" customWidth="1"/>
    <col min="56" max="56" width="3.375" style="657" customWidth="1"/>
    <col min="57" max="57" width="1.875" style="657" customWidth="1"/>
    <col min="58" max="62" width="9.625" style="657" customWidth="1"/>
    <col min="63" max="63" width="9.75390625" style="657" customWidth="1"/>
    <col min="64" max="64" width="11.25390625" style="657" customWidth="1"/>
    <col min="65" max="65" width="10.875" style="657" customWidth="1"/>
    <col min="66" max="67" width="8.375" style="657" customWidth="1"/>
    <col min="68" max="68" width="12.50390625" style="657" customWidth="1"/>
    <col min="69" max="69" width="10.875" style="657" customWidth="1"/>
    <col min="70" max="72" width="13.375" style="657" customWidth="1"/>
    <col min="73" max="73" width="13.50390625" style="657" customWidth="1"/>
    <col min="74" max="16384" width="13.375" style="657" customWidth="1"/>
  </cols>
  <sheetData>
    <row r="1" spans="1:58" ht="73.5" customHeight="1">
      <c r="A1" s="1571"/>
      <c r="B1" s="1201" t="s">
        <v>249</v>
      </c>
      <c r="C1" s="1202"/>
      <c r="D1" s="1203"/>
      <c r="E1" s="1202"/>
      <c r="F1" s="1202"/>
      <c r="G1" s="1202"/>
      <c r="H1" s="1203"/>
      <c r="I1" s="1203"/>
      <c r="J1" s="1203"/>
      <c r="K1" s="1203"/>
      <c r="L1" s="1203"/>
      <c r="M1" s="1202"/>
      <c r="N1" s="1203"/>
      <c r="O1" s="1203"/>
      <c r="P1" s="1203"/>
      <c r="Q1" s="1203"/>
      <c r="R1" s="1203"/>
      <c r="S1" s="1203"/>
      <c r="T1" s="1203"/>
      <c r="U1" s="1203"/>
      <c r="V1" s="1203"/>
      <c r="W1" s="1203"/>
      <c r="X1" s="1203"/>
      <c r="Y1" s="1203"/>
      <c r="Z1" s="1203"/>
      <c r="AA1" s="1203"/>
      <c r="AB1" s="1203"/>
      <c r="AC1" s="1203"/>
      <c r="AD1" s="1203"/>
      <c r="AE1" s="1204"/>
      <c r="AF1" s="1202"/>
      <c r="AG1" s="1203"/>
      <c r="AH1" s="1203"/>
      <c r="AI1" s="1203"/>
      <c r="AJ1" s="1203"/>
      <c r="AK1" s="1203"/>
      <c r="AL1" s="1203"/>
      <c r="AM1" s="1203"/>
      <c r="AN1" s="1203"/>
      <c r="AO1" s="1203"/>
      <c r="AP1" s="1203"/>
      <c r="AQ1" s="1203"/>
      <c r="AR1" s="1203"/>
      <c r="AS1" s="1203"/>
      <c r="AT1" s="1203"/>
      <c r="AU1" s="1203"/>
      <c r="AV1" s="1203"/>
      <c r="AW1" s="1203"/>
      <c r="AX1" s="1203"/>
      <c r="AY1" s="1205"/>
      <c r="AZ1" s="1205"/>
      <c r="BA1" s="1205"/>
      <c r="BB1" s="1205"/>
      <c r="BC1" s="1205"/>
      <c r="BD1" s="1206"/>
      <c r="BE1" s="1206"/>
      <c r="BF1" s="1206"/>
    </row>
    <row r="2" spans="1:58" ht="24.75" thickBot="1">
      <c r="A2" s="1200"/>
      <c r="B2" s="1203"/>
      <c r="C2" s="1202"/>
      <c r="D2" s="1203"/>
      <c r="E2" s="1202"/>
      <c r="F2" s="1207"/>
      <c r="G2" s="1207"/>
      <c r="H2" s="1203"/>
      <c r="I2" s="1208"/>
      <c r="J2" s="1208"/>
      <c r="K2" s="1208"/>
      <c r="L2" s="1203"/>
      <c r="M2" s="1202"/>
      <c r="N2" s="1203"/>
      <c r="O2" s="1208"/>
      <c r="P2" s="1208"/>
      <c r="Q2" s="1203"/>
      <c r="R2" s="1208"/>
      <c r="S2" s="1208"/>
      <c r="T2" s="1208"/>
      <c r="U2" s="1203"/>
      <c r="V2" s="1203"/>
      <c r="W2" s="1203"/>
      <c r="X2" s="1208"/>
      <c r="Y2" s="1208"/>
      <c r="Z2" s="1203"/>
      <c r="AA2" s="1208"/>
      <c r="AB2" s="1208"/>
      <c r="AC2" s="1208"/>
      <c r="AD2" s="1203"/>
      <c r="AE2" s="1203"/>
      <c r="AF2" s="1202"/>
      <c r="AG2" s="1203"/>
      <c r="AH2" s="1203"/>
      <c r="AI2" s="1208"/>
      <c r="AJ2" s="1208"/>
      <c r="AK2" s="1203"/>
      <c r="AL2" s="1208"/>
      <c r="AM2" s="1208"/>
      <c r="AN2" s="1208"/>
      <c r="AO2" s="1203"/>
      <c r="AP2" s="1203"/>
      <c r="AQ2" s="1203"/>
      <c r="AR2" s="1208"/>
      <c r="AS2" s="1208"/>
      <c r="AT2" s="1203"/>
      <c r="AU2" s="1203"/>
      <c r="AV2" s="1203"/>
      <c r="AW2" s="1203"/>
      <c r="AX2" s="1203"/>
      <c r="AY2" s="1205"/>
      <c r="AZ2" s="1205"/>
      <c r="BA2" s="1205"/>
      <c r="BB2" s="1205"/>
      <c r="BC2" s="1205"/>
      <c r="BD2" s="1206"/>
      <c r="BE2" s="1206"/>
      <c r="BF2" s="1206"/>
    </row>
    <row r="3" spans="1:58" s="1212" customFormat="1" ht="45.75" customHeight="1">
      <c r="A3" s="1209"/>
      <c r="B3" s="1793" t="s">
        <v>250</v>
      </c>
      <c r="C3" s="1210"/>
      <c r="D3" s="1783" t="s">
        <v>251</v>
      </c>
      <c r="E3" s="1784"/>
      <c r="F3" s="1784"/>
      <c r="G3" s="1784"/>
      <c r="H3" s="1784"/>
      <c r="I3" s="1784"/>
      <c r="J3" s="1784"/>
      <c r="K3" s="1784"/>
      <c r="L3" s="1785"/>
      <c r="M3" s="1783" t="s">
        <v>252</v>
      </c>
      <c r="N3" s="1784"/>
      <c r="O3" s="1784"/>
      <c r="P3" s="1784"/>
      <c r="Q3" s="1784"/>
      <c r="R3" s="1784"/>
      <c r="S3" s="1784"/>
      <c r="T3" s="1784"/>
      <c r="U3" s="1785"/>
      <c r="V3" s="1783" t="s">
        <v>253</v>
      </c>
      <c r="W3" s="1784"/>
      <c r="X3" s="1784"/>
      <c r="Y3" s="1784"/>
      <c r="Z3" s="1784"/>
      <c r="AA3" s="1784"/>
      <c r="AB3" s="1784"/>
      <c r="AC3" s="1784"/>
      <c r="AD3" s="1795"/>
      <c r="AE3" s="1793" t="s">
        <v>250</v>
      </c>
      <c r="AF3" s="1210"/>
      <c r="AG3" s="1783" t="s">
        <v>254</v>
      </c>
      <c r="AH3" s="1784"/>
      <c r="AI3" s="1784"/>
      <c r="AJ3" s="1784"/>
      <c r="AK3" s="1784"/>
      <c r="AL3" s="1784"/>
      <c r="AM3" s="1784"/>
      <c r="AN3" s="1784"/>
      <c r="AO3" s="1785"/>
      <c r="AP3" s="1783" t="s">
        <v>255</v>
      </c>
      <c r="AQ3" s="1784"/>
      <c r="AR3" s="1784"/>
      <c r="AS3" s="1784"/>
      <c r="AT3" s="1784"/>
      <c r="AU3" s="1784"/>
      <c r="AV3" s="1784"/>
      <c r="AW3" s="1784"/>
      <c r="AX3" s="1785"/>
      <c r="AY3" s="1786" t="s">
        <v>256</v>
      </c>
      <c r="AZ3" s="1787"/>
      <c r="BA3" s="1787"/>
      <c r="BB3" s="1787"/>
      <c r="BC3" s="1788"/>
      <c r="BD3" s="1211"/>
      <c r="BE3" s="1211"/>
      <c r="BF3" s="1211"/>
    </row>
    <row r="4" spans="1:58" s="1212" customFormat="1" ht="56.25" customHeight="1">
      <c r="A4" s="1209"/>
      <c r="B4" s="1794"/>
      <c r="C4" s="1213" t="s">
        <v>44</v>
      </c>
      <c r="D4" s="1773" t="s">
        <v>112</v>
      </c>
      <c r="E4" s="1789" t="s">
        <v>113</v>
      </c>
      <c r="F4" s="1214" t="s">
        <v>257</v>
      </c>
      <c r="G4" s="1214" t="s">
        <v>258</v>
      </c>
      <c r="H4" s="1215" t="s">
        <v>259</v>
      </c>
      <c r="I4" s="1216" t="s">
        <v>260</v>
      </c>
      <c r="J4" s="1217" t="s">
        <v>261</v>
      </c>
      <c r="K4" s="1216" t="s">
        <v>262</v>
      </c>
      <c r="L4" s="1218" t="s">
        <v>263</v>
      </c>
      <c r="M4" s="1791" t="s">
        <v>112</v>
      </c>
      <c r="N4" s="1775" t="s">
        <v>113</v>
      </c>
      <c r="O4" s="1216" t="s">
        <v>257</v>
      </c>
      <c r="P4" s="1216" t="s">
        <v>258</v>
      </c>
      <c r="Q4" s="1215" t="s">
        <v>259</v>
      </c>
      <c r="R4" s="1216" t="s">
        <v>264</v>
      </c>
      <c r="S4" s="1217" t="s">
        <v>261</v>
      </c>
      <c r="T4" s="1216" t="s">
        <v>265</v>
      </c>
      <c r="U4" s="1218" t="s">
        <v>263</v>
      </c>
      <c r="V4" s="1773" t="s">
        <v>112</v>
      </c>
      <c r="W4" s="1775" t="s">
        <v>113</v>
      </c>
      <c r="X4" s="1216" t="s">
        <v>257</v>
      </c>
      <c r="Y4" s="1216" t="s">
        <v>258</v>
      </c>
      <c r="Z4" s="1215" t="s">
        <v>259</v>
      </c>
      <c r="AA4" s="1216" t="s">
        <v>264</v>
      </c>
      <c r="AB4" s="1217" t="s">
        <v>261</v>
      </c>
      <c r="AC4" s="1216" t="s">
        <v>265</v>
      </c>
      <c r="AD4" s="1219" t="s">
        <v>263</v>
      </c>
      <c r="AE4" s="1794"/>
      <c r="AF4" s="1213" t="s">
        <v>44</v>
      </c>
      <c r="AG4" s="1773" t="s">
        <v>112</v>
      </c>
      <c r="AH4" s="1775" t="s">
        <v>113</v>
      </c>
      <c r="AI4" s="1216" t="s">
        <v>257</v>
      </c>
      <c r="AJ4" s="1216" t="s">
        <v>258</v>
      </c>
      <c r="AK4" s="1215" t="s">
        <v>259</v>
      </c>
      <c r="AL4" s="1216" t="s">
        <v>264</v>
      </c>
      <c r="AM4" s="1217" t="s">
        <v>261</v>
      </c>
      <c r="AN4" s="1216" t="s">
        <v>265</v>
      </c>
      <c r="AO4" s="1218" t="s">
        <v>263</v>
      </c>
      <c r="AP4" s="1773" t="s">
        <v>112</v>
      </c>
      <c r="AQ4" s="1775" t="s">
        <v>113</v>
      </c>
      <c r="AR4" s="1216" t="s">
        <v>257</v>
      </c>
      <c r="AS4" s="1216" t="s">
        <v>258</v>
      </c>
      <c r="AT4" s="1215" t="s">
        <v>259</v>
      </c>
      <c r="AU4" s="1216" t="s">
        <v>264</v>
      </c>
      <c r="AV4" s="1217" t="s">
        <v>261</v>
      </c>
      <c r="AW4" s="1216" t="s">
        <v>265</v>
      </c>
      <c r="AX4" s="1218" t="s">
        <v>263</v>
      </c>
      <c r="AY4" s="1777" t="s">
        <v>266</v>
      </c>
      <c r="AZ4" s="1779" t="s">
        <v>267</v>
      </c>
      <c r="BA4" s="1779" t="s">
        <v>268</v>
      </c>
      <c r="BB4" s="1781" t="s">
        <v>269</v>
      </c>
      <c r="BC4" s="1763" t="s">
        <v>270</v>
      </c>
      <c r="BD4" s="1211"/>
      <c r="BE4" s="1211"/>
      <c r="BF4" s="1211"/>
    </row>
    <row r="5" spans="1:58" s="1212" customFormat="1" ht="57.75" customHeight="1" thickBot="1">
      <c r="A5" s="1209"/>
      <c r="B5" s="1794"/>
      <c r="C5" s="1213"/>
      <c r="D5" s="1774"/>
      <c r="E5" s="1790"/>
      <c r="F5" s="1220" t="s">
        <v>271</v>
      </c>
      <c r="G5" s="1220" t="s">
        <v>272</v>
      </c>
      <c r="H5" s="1221" t="s">
        <v>273</v>
      </c>
      <c r="I5" s="1222" t="s">
        <v>274</v>
      </c>
      <c r="J5" s="1223" t="s">
        <v>275</v>
      </c>
      <c r="K5" s="1222" t="s">
        <v>276</v>
      </c>
      <c r="L5" s="1224" t="s">
        <v>277</v>
      </c>
      <c r="M5" s="1792"/>
      <c r="N5" s="1776"/>
      <c r="O5" s="1225" t="s">
        <v>271</v>
      </c>
      <c r="P5" s="1225" t="s">
        <v>272</v>
      </c>
      <c r="Q5" s="1221" t="s">
        <v>273</v>
      </c>
      <c r="R5" s="1222" t="s">
        <v>274</v>
      </c>
      <c r="S5" s="1223" t="s">
        <v>275</v>
      </c>
      <c r="T5" s="1222" t="s">
        <v>276</v>
      </c>
      <c r="U5" s="1224" t="s">
        <v>277</v>
      </c>
      <c r="V5" s="1774"/>
      <c r="W5" s="1776"/>
      <c r="X5" s="1225" t="s">
        <v>271</v>
      </c>
      <c r="Y5" s="1225" t="s">
        <v>272</v>
      </c>
      <c r="Z5" s="1221" t="s">
        <v>273</v>
      </c>
      <c r="AA5" s="1222" t="s">
        <v>274</v>
      </c>
      <c r="AB5" s="1223" t="s">
        <v>275</v>
      </c>
      <c r="AC5" s="1222" t="s">
        <v>276</v>
      </c>
      <c r="AD5" s="1226" t="s">
        <v>277</v>
      </c>
      <c r="AE5" s="1794"/>
      <c r="AF5" s="1213"/>
      <c r="AG5" s="1774"/>
      <c r="AH5" s="1776"/>
      <c r="AI5" s="1225" t="s">
        <v>271</v>
      </c>
      <c r="AJ5" s="1225" t="s">
        <v>272</v>
      </c>
      <c r="AK5" s="1221" t="s">
        <v>273</v>
      </c>
      <c r="AL5" s="1222" t="s">
        <v>274</v>
      </c>
      <c r="AM5" s="1223" t="s">
        <v>275</v>
      </c>
      <c r="AN5" s="1222" t="s">
        <v>276</v>
      </c>
      <c r="AO5" s="1224" t="s">
        <v>277</v>
      </c>
      <c r="AP5" s="1774"/>
      <c r="AQ5" s="1776"/>
      <c r="AR5" s="1225" t="s">
        <v>271</v>
      </c>
      <c r="AS5" s="1225" t="s">
        <v>272</v>
      </c>
      <c r="AT5" s="1221" t="s">
        <v>273</v>
      </c>
      <c r="AU5" s="1222" t="s">
        <v>274</v>
      </c>
      <c r="AV5" s="1223" t="s">
        <v>278</v>
      </c>
      <c r="AW5" s="1222" t="s">
        <v>276</v>
      </c>
      <c r="AX5" s="1224" t="s">
        <v>277</v>
      </c>
      <c r="AY5" s="1778"/>
      <c r="AZ5" s="1780"/>
      <c r="BA5" s="1780"/>
      <c r="BB5" s="1782"/>
      <c r="BC5" s="1764"/>
      <c r="BD5" s="1211"/>
      <c r="BE5" s="1211"/>
      <c r="BF5" s="1211"/>
    </row>
    <row r="6" spans="1:58" s="1212" customFormat="1" ht="57.75" customHeight="1">
      <c r="A6" s="1209"/>
      <c r="B6" s="1765" t="s">
        <v>279</v>
      </c>
      <c r="C6" s="1767" t="s">
        <v>0</v>
      </c>
      <c r="D6" s="1227" t="s">
        <v>280</v>
      </c>
      <c r="E6" s="1228" t="s">
        <v>281</v>
      </c>
      <c r="F6" s="1229" t="s">
        <v>282</v>
      </c>
      <c r="G6" s="1229">
        <v>160</v>
      </c>
      <c r="H6" s="1230"/>
      <c r="I6" s="1231"/>
      <c r="J6" s="1232" t="s">
        <v>283</v>
      </c>
      <c r="K6" s="1231"/>
      <c r="L6" s="1233"/>
      <c r="M6" s="1234"/>
      <c r="N6" s="1235"/>
      <c r="O6" s="1236"/>
      <c r="P6" s="1236"/>
      <c r="Q6" s="1230"/>
      <c r="R6" s="1236"/>
      <c r="S6" s="1237"/>
      <c r="T6" s="1236"/>
      <c r="U6" s="1238"/>
      <c r="V6" s="1239"/>
      <c r="W6" s="1240"/>
      <c r="X6" s="1241"/>
      <c r="Y6" s="1241"/>
      <c r="Z6" s="1242"/>
      <c r="AA6" s="1241"/>
      <c r="AB6" s="1243"/>
      <c r="AC6" s="1241"/>
      <c r="AD6" s="1244"/>
      <c r="AE6" s="1756" t="s">
        <v>279</v>
      </c>
      <c r="AF6" s="1767" t="s">
        <v>0</v>
      </c>
      <c r="AG6" s="1227" t="s">
        <v>284</v>
      </c>
      <c r="AH6" s="1235" t="s">
        <v>285</v>
      </c>
      <c r="AI6" s="1236" t="s">
        <v>286</v>
      </c>
      <c r="AJ6" s="1236">
        <v>156</v>
      </c>
      <c r="AK6" s="1230" t="s">
        <v>287</v>
      </c>
      <c r="AL6" s="1236"/>
      <c r="AM6" s="1237"/>
      <c r="AN6" s="1236"/>
      <c r="AO6" s="1238"/>
      <c r="AP6" s="1245" t="s">
        <v>288</v>
      </c>
      <c r="AQ6" s="1235" t="s">
        <v>289</v>
      </c>
      <c r="AR6" s="1236" t="s">
        <v>290</v>
      </c>
      <c r="AS6" s="1236">
        <v>213</v>
      </c>
      <c r="AT6" s="1230"/>
      <c r="AU6" s="1246"/>
      <c r="AV6" s="1230"/>
      <c r="AW6" s="1246"/>
      <c r="AX6" s="1247"/>
      <c r="AY6" s="1248"/>
      <c r="AZ6" s="1249"/>
      <c r="BA6" s="1249"/>
      <c r="BB6" s="1250"/>
      <c r="BC6" s="1251"/>
      <c r="BD6" s="1211"/>
      <c r="BE6" s="1211"/>
      <c r="BF6" s="1211"/>
    </row>
    <row r="7" spans="1:58" s="1212" customFormat="1" ht="57.75" customHeight="1">
      <c r="A7" s="1209"/>
      <c r="B7" s="1752"/>
      <c r="C7" s="1768"/>
      <c r="D7" s="1252"/>
      <c r="E7" s="1253"/>
      <c r="F7" s="1254"/>
      <c r="G7" s="1254"/>
      <c r="H7" s="1255"/>
      <c r="I7" s="1256"/>
      <c r="J7" s="1257"/>
      <c r="K7" s="1256"/>
      <c r="L7" s="1258"/>
      <c r="M7" s="1259"/>
      <c r="N7" s="1260"/>
      <c r="O7" s="1261"/>
      <c r="P7" s="1261"/>
      <c r="Q7" s="1262"/>
      <c r="R7" s="1261"/>
      <c r="S7" s="1263"/>
      <c r="T7" s="1261"/>
      <c r="U7" s="1264"/>
      <c r="V7" s="1265"/>
      <c r="W7" s="1260"/>
      <c r="X7" s="1261"/>
      <c r="Y7" s="1261"/>
      <c r="Z7" s="1262"/>
      <c r="AA7" s="1261"/>
      <c r="AB7" s="1263"/>
      <c r="AC7" s="1261"/>
      <c r="AD7" s="1266"/>
      <c r="AE7" s="1757"/>
      <c r="AF7" s="1768"/>
      <c r="AG7" s="1252"/>
      <c r="AH7" s="1267"/>
      <c r="AI7" s="1261"/>
      <c r="AJ7" s="1268"/>
      <c r="AK7" s="1255"/>
      <c r="AL7" s="1261"/>
      <c r="AM7" s="1263"/>
      <c r="AN7" s="1261"/>
      <c r="AO7" s="1264"/>
      <c r="AP7" s="1269" t="s">
        <v>291</v>
      </c>
      <c r="AQ7" s="1260" t="s">
        <v>292</v>
      </c>
      <c r="AR7" s="1261" t="s">
        <v>293</v>
      </c>
      <c r="AS7" s="1261">
        <v>1709</v>
      </c>
      <c r="AT7" s="1262"/>
      <c r="AU7" s="1270"/>
      <c r="AV7" s="1271"/>
      <c r="AW7" s="1270">
        <v>368</v>
      </c>
      <c r="AX7" s="1258">
        <f>AW7/AS7</f>
        <v>0.21533060269163254</v>
      </c>
      <c r="AY7" s="1272"/>
      <c r="AZ7" s="1273"/>
      <c r="BA7" s="1274"/>
      <c r="BB7" s="1274"/>
      <c r="BC7" s="1275">
        <v>1709</v>
      </c>
      <c r="BD7" s="1211"/>
      <c r="BE7" s="1211"/>
      <c r="BF7" s="1211"/>
    </row>
    <row r="8" spans="1:58" s="1212" customFormat="1" ht="57.75" customHeight="1">
      <c r="A8" s="1209"/>
      <c r="B8" s="1752"/>
      <c r="C8" s="1276" t="s">
        <v>26</v>
      </c>
      <c r="D8" s="1277" t="s">
        <v>294</v>
      </c>
      <c r="E8" s="1278" t="s">
        <v>295</v>
      </c>
      <c r="F8" s="1279">
        <v>13</v>
      </c>
      <c r="G8" s="1279">
        <v>8</v>
      </c>
      <c r="H8" s="1262">
        <f>+G8/+F8*100</f>
        <v>61.53846153846154</v>
      </c>
      <c r="I8" s="1256"/>
      <c r="J8" s="1257" t="s">
        <v>296</v>
      </c>
      <c r="K8" s="1256"/>
      <c r="L8" s="1258"/>
      <c r="M8" s="1259"/>
      <c r="N8" s="1260"/>
      <c r="O8" s="1261"/>
      <c r="P8" s="1261"/>
      <c r="Q8" s="1262"/>
      <c r="R8" s="1261"/>
      <c r="S8" s="1263"/>
      <c r="T8" s="1261"/>
      <c r="U8" s="1280"/>
      <c r="V8" s="1265" t="s">
        <v>294</v>
      </c>
      <c r="W8" s="1260" t="s">
        <v>297</v>
      </c>
      <c r="X8" s="1261">
        <v>18</v>
      </c>
      <c r="Y8" s="1261">
        <v>7</v>
      </c>
      <c r="Z8" s="1262">
        <f>+Y8/+X8*100</f>
        <v>38.88888888888889</v>
      </c>
      <c r="AA8" s="1261"/>
      <c r="AB8" s="1263"/>
      <c r="AC8" s="1261"/>
      <c r="AD8" s="1266"/>
      <c r="AE8" s="1751"/>
      <c r="AF8" s="1276" t="s">
        <v>26</v>
      </c>
      <c r="AG8" s="1277"/>
      <c r="AH8" s="1260"/>
      <c r="AI8" s="1261"/>
      <c r="AJ8" s="1261"/>
      <c r="AK8" s="1262"/>
      <c r="AL8" s="1261"/>
      <c r="AM8" s="1263"/>
      <c r="AN8" s="1261"/>
      <c r="AO8" s="1280"/>
      <c r="AP8" s="1269" t="s">
        <v>298</v>
      </c>
      <c r="AQ8" s="1260" t="s">
        <v>293</v>
      </c>
      <c r="AR8" s="1261" t="s">
        <v>293</v>
      </c>
      <c r="AS8" s="1279"/>
      <c r="AT8" s="1262"/>
      <c r="AU8" s="1281"/>
      <c r="AV8" s="1282"/>
      <c r="AW8" s="1281"/>
      <c r="AX8" s="1258"/>
      <c r="AY8" s="1283" t="s">
        <v>299</v>
      </c>
      <c r="AZ8" s="1284"/>
      <c r="BA8" s="1284"/>
      <c r="BB8" s="1285"/>
      <c r="BC8" s="1286">
        <v>189</v>
      </c>
      <c r="BD8" s="1211"/>
      <c r="BE8" s="1211"/>
      <c r="BF8" s="1211"/>
    </row>
    <row r="9" spans="1:58" s="1212" customFormat="1" ht="57.75" customHeight="1">
      <c r="A9" s="1209"/>
      <c r="B9" s="1752"/>
      <c r="C9" s="1287" t="s">
        <v>16</v>
      </c>
      <c r="D9" s="1277"/>
      <c r="E9" s="1278"/>
      <c r="F9" s="1279"/>
      <c r="G9" s="1279"/>
      <c r="H9" s="1262"/>
      <c r="I9" s="1256"/>
      <c r="J9" s="1257"/>
      <c r="K9" s="1256"/>
      <c r="L9" s="1258"/>
      <c r="M9" s="1259"/>
      <c r="N9" s="1260"/>
      <c r="O9" s="1261"/>
      <c r="P9" s="1261"/>
      <c r="Q9" s="1262"/>
      <c r="R9" s="1261"/>
      <c r="S9" s="1263"/>
      <c r="T9" s="1261"/>
      <c r="U9" s="1280"/>
      <c r="V9" s="1265"/>
      <c r="W9" s="1260"/>
      <c r="X9" s="1261"/>
      <c r="Y9" s="1261"/>
      <c r="Z9" s="1262"/>
      <c r="AA9" s="1261"/>
      <c r="AB9" s="1263"/>
      <c r="AC9" s="1261"/>
      <c r="AD9" s="1266"/>
      <c r="AE9" s="1751"/>
      <c r="AF9" s="1287" t="s">
        <v>16</v>
      </c>
      <c r="AG9" s="1277"/>
      <c r="AH9" s="1260"/>
      <c r="AI9" s="1261"/>
      <c r="AJ9" s="1261"/>
      <c r="AK9" s="1262"/>
      <c r="AL9" s="1261"/>
      <c r="AM9" s="1263"/>
      <c r="AN9" s="1261"/>
      <c r="AO9" s="1280"/>
      <c r="AP9" s="1269"/>
      <c r="AQ9" s="1260"/>
      <c r="AR9" s="1261"/>
      <c r="AS9" s="1261"/>
      <c r="AT9" s="1262"/>
      <c r="AU9" s="1281"/>
      <c r="AV9" s="1282"/>
      <c r="AW9" s="1281"/>
      <c r="AX9" s="1258" t="s">
        <v>300</v>
      </c>
      <c r="AY9" s="1288"/>
      <c r="AZ9" s="1289"/>
      <c r="BA9" s="1290"/>
      <c r="BB9" s="1291"/>
      <c r="BC9" s="1286"/>
      <c r="BD9" s="1211"/>
      <c r="BE9" s="1211"/>
      <c r="BF9" s="1211"/>
    </row>
    <row r="10" spans="1:58" s="1212" customFormat="1" ht="57.75" customHeight="1">
      <c r="A10" s="1209"/>
      <c r="B10" s="1757"/>
      <c r="C10" s="1292" t="s">
        <v>27</v>
      </c>
      <c r="D10" s="1277" t="s">
        <v>301</v>
      </c>
      <c r="E10" s="1278" t="s">
        <v>302</v>
      </c>
      <c r="F10" s="1279">
        <v>7</v>
      </c>
      <c r="G10" s="1279">
        <v>3</v>
      </c>
      <c r="H10" s="1262">
        <f>+G10/+F10*100</f>
        <v>42.857142857142854</v>
      </c>
      <c r="I10" s="1256"/>
      <c r="J10" s="1257"/>
      <c r="K10" s="1256"/>
      <c r="L10" s="1258"/>
      <c r="M10" s="1259"/>
      <c r="N10" s="1278"/>
      <c r="O10" s="1279"/>
      <c r="P10" s="1279"/>
      <c r="Q10" s="1262"/>
      <c r="R10" s="1279"/>
      <c r="S10" s="1263"/>
      <c r="T10" s="1261"/>
      <c r="U10" s="1280"/>
      <c r="V10" s="1265" t="s">
        <v>303</v>
      </c>
      <c r="W10" s="1260" t="s">
        <v>304</v>
      </c>
      <c r="X10" s="1261">
        <v>1</v>
      </c>
      <c r="Y10" s="1261">
        <v>1</v>
      </c>
      <c r="Z10" s="1262">
        <f>+Y10/+X10*100</f>
        <v>100</v>
      </c>
      <c r="AA10" s="1261"/>
      <c r="AB10" s="1263"/>
      <c r="AC10" s="1261"/>
      <c r="AD10" s="1266"/>
      <c r="AE10" s="1751"/>
      <c r="AF10" s="1292" t="s">
        <v>27</v>
      </c>
      <c r="AG10" s="1277"/>
      <c r="AH10" s="1260"/>
      <c r="AI10" s="1261"/>
      <c r="AJ10" s="1261"/>
      <c r="AK10" s="1262"/>
      <c r="AL10" s="1261"/>
      <c r="AM10" s="1263"/>
      <c r="AN10" s="1261"/>
      <c r="AO10" s="1280"/>
      <c r="AP10" s="1269"/>
      <c r="AQ10" s="1260"/>
      <c r="AR10" s="1261"/>
      <c r="AS10" s="1261"/>
      <c r="AT10" s="1262"/>
      <c r="AU10" s="1281"/>
      <c r="AV10" s="1282"/>
      <c r="AW10" s="1281"/>
      <c r="AX10" s="1258"/>
      <c r="AY10" s="1293"/>
      <c r="AZ10" s="1294"/>
      <c r="BA10" s="1294"/>
      <c r="BB10" s="1294"/>
      <c r="BC10" s="1295"/>
      <c r="BD10" s="1211"/>
      <c r="BE10" s="1211"/>
      <c r="BF10" s="1211"/>
    </row>
    <row r="11" spans="1:58" s="1212" customFormat="1" ht="57.75" customHeight="1">
      <c r="A11" s="1209"/>
      <c r="B11" s="1757"/>
      <c r="C11" s="1292" t="s">
        <v>305</v>
      </c>
      <c r="D11" s="1277"/>
      <c r="E11" s="1278"/>
      <c r="F11" s="1279"/>
      <c r="G11" s="1279"/>
      <c r="H11" s="1262"/>
      <c r="I11" s="1256"/>
      <c r="J11" s="1257"/>
      <c r="K11" s="1256"/>
      <c r="L11" s="1258"/>
      <c r="M11" s="1259" t="s">
        <v>306</v>
      </c>
      <c r="N11" s="1260" t="s">
        <v>307</v>
      </c>
      <c r="O11" s="1261">
        <v>1144</v>
      </c>
      <c r="P11" s="1261">
        <v>554</v>
      </c>
      <c r="Q11" s="1262">
        <f>+P11/+O11*100</f>
        <v>48.42657342657343</v>
      </c>
      <c r="R11" s="1261">
        <v>20</v>
      </c>
      <c r="S11" s="1296">
        <f>R11/P11*100</f>
        <v>3.6101083032490973</v>
      </c>
      <c r="T11" s="1261">
        <v>57</v>
      </c>
      <c r="U11" s="1258">
        <f>T11/P11</f>
        <v>0.10288808664259928</v>
      </c>
      <c r="V11" s="1265"/>
      <c r="W11" s="1260"/>
      <c r="X11" s="1261"/>
      <c r="Y11" s="1261"/>
      <c r="Z11" s="1262"/>
      <c r="AA11" s="1261"/>
      <c r="AB11" s="1263"/>
      <c r="AC11" s="1261"/>
      <c r="AD11" s="1266"/>
      <c r="AE11" s="1751"/>
      <c r="AF11" s="1292" t="s">
        <v>305</v>
      </c>
      <c r="AG11" s="1277"/>
      <c r="AH11" s="1260"/>
      <c r="AI11" s="1261"/>
      <c r="AJ11" s="1261"/>
      <c r="AK11" s="1262"/>
      <c r="AL11" s="1261"/>
      <c r="AM11" s="1263"/>
      <c r="AN11" s="1261"/>
      <c r="AO11" s="1280"/>
      <c r="AP11" s="1269" t="s">
        <v>308</v>
      </c>
      <c r="AQ11" s="1260" t="s">
        <v>309</v>
      </c>
      <c r="AR11" s="1261" t="s">
        <v>310</v>
      </c>
      <c r="AS11" s="1261">
        <v>695</v>
      </c>
      <c r="AT11" s="1297"/>
      <c r="AU11" s="1281"/>
      <c r="AV11" s="1282"/>
      <c r="AW11" s="1281"/>
      <c r="AX11" s="1258"/>
      <c r="AY11" s="1293"/>
      <c r="AZ11" s="1294">
        <v>549</v>
      </c>
      <c r="BA11" s="1294"/>
      <c r="BB11" s="1294"/>
      <c r="BC11" s="1295"/>
      <c r="BD11" s="1211"/>
      <c r="BE11" s="1211"/>
      <c r="BF11" s="1211"/>
    </row>
    <row r="12" spans="1:58" s="1212" customFormat="1" ht="57.75" customHeight="1">
      <c r="A12" s="1209"/>
      <c r="B12" s="1757"/>
      <c r="C12" s="1771" t="s">
        <v>2</v>
      </c>
      <c r="D12" s="1277" t="s">
        <v>311</v>
      </c>
      <c r="E12" s="1278" t="s">
        <v>312</v>
      </c>
      <c r="F12" s="1279">
        <v>882</v>
      </c>
      <c r="G12" s="1279">
        <v>415</v>
      </c>
      <c r="H12" s="1262">
        <f>+G12/+F12*100</f>
        <v>47.05215419501133</v>
      </c>
      <c r="I12" s="1256"/>
      <c r="J12" s="1257"/>
      <c r="K12" s="1256"/>
      <c r="L12" s="1258"/>
      <c r="M12" s="1259"/>
      <c r="N12" s="1260"/>
      <c r="O12" s="1261"/>
      <c r="P12" s="1261"/>
      <c r="Q12" s="1262"/>
      <c r="R12" s="1261"/>
      <c r="S12" s="1263"/>
      <c r="T12" s="1261"/>
      <c r="U12" s="1280"/>
      <c r="V12" s="1265" t="s">
        <v>313</v>
      </c>
      <c r="W12" s="1260" t="s">
        <v>314</v>
      </c>
      <c r="X12" s="1261">
        <v>919</v>
      </c>
      <c r="Y12" s="1261">
        <v>408</v>
      </c>
      <c r="Z12" s="1262">
        <f>+Y12/+X12*100</f>
        <v>44.396082698585424</v>
      </c>
      <c r="AA12" s="1261"/>
      <c r="AB12" s="1263"/>
      <c r="AC12" s="1261"/>
      <c r="AD12" s="1266"/>
      <c r="AE12" s="1769"/>
      <c r="AF12" s="1771" t="s">
        <v>2</v>
      </c>
      <c r="AG12" s="1277" t="s">
        <v>315</v>
      </c>
      <c r="AH12" s="1260" t="s">
        <v>316</v>
      </c>
      <c r="AI12" s="1261">
        <v>754</v>
      </c>
      <c r="AJ12" s="1261">
        <v>232</v>
      </c>
      <c r="AK12" s="1262">
        <f>+AJ12/+AI12*100</f>
        <v>30.76923076923077</v>
      </c>
      <c r="AL12" s="1261"/>
      <c r="AM12" s="1263"/>
      <c r="AN12" s="1261"/>
      <c r="AO12" s="1280"/>
      <c r="AP12" s="1269" t="s">
        <v>317</v>
      </c>
      <c r="AQ12" s="1260" t="s">
        <v>318</v>
      </c>
      <c r="AR12" s="1261">
        <v>3364</v>
      </c>
      <c r="AS12" s="1261">
        <v>2172</v>
      </c>
      <c r="AT12" s="1262">
        <f>+AS12/+AR12*100</f>
        <v>64.56599286563615</v>
      </c>
      <c r="AU12" s="1281"/>
      <c r="AV12" s="1282" t="s">
        <v>319</v>
      </c>
      <c r="AW12" s="1281"/>
      <c r="AX12" s="1258"/>
      <c r="AY12" s="1293"/>
      <c r="AZ12" s="1294"/>
      <c r="BA12" s="1294"/>
      <c r="BB12" s="1294"/>
      <c r="BC12" s="1295"/>
      <c r="BD12" s="1211"/>
      <c r="BE12" s="1211"/>
      <c r="BF12" s="1211"/>
    </row>
    <row r="13" spans="1:58" s="1212" customFormat="1" ht="57.75" customHeight="1" thickBot="1">
      <c r="A13" s="1209"/>
      <c r="B13" s="1766"/>
      <c r="C13" s="1772"/>
      <c r="D13" s="1298"/>
      <c r="E13" s="1299"/>
      <c r="F13" s="1300"/>
      <c r="G13" s="1300"/>
      <c r="H13" s="1301"/>
      <c r="I13" s="1302"/>
      <c r="J13" s="1303"/>
      <c r="K13" s="1302"/>
      <c r="L13" s="1304"/>
      <c r="M13" s="1305"/>
      <c r="N13" s="1306"/>
      <c r="O13" s="1307"/>
      <c r="P13" s="1307"/>
      <c r="Q13" s="1301"/>
      <c r="R13" s="1307"/>
      <c r="S13" s="1308"/>
      <c r="T13" s="1307"/>
      <c r="U13" s="1309"/>
      <c r="V13" s="1310"/>
      <c r="W13" s="1306"/>
      <c r="X13" s="1307"/>
      <c r="Y13" s="1307"/>
      <c r="Z13" s="1301"/>
      <c r="AA13" s="1307"/>
      <c r="AB13" s="1308"/>
      <c r="AC13" s="1307"/>
      <c r="AD13" s="1311"/>
      <c r="AE13" s="1770"/>
      <c r="AF13" s="1772"/>
      <c r="AG13" s="1298"/>
      <c r="AH13" s="1306"/>
      <c r="AI13" s="1307"/>
      <c r="AJ13" s="1307"/>
      <c r="AK13" s="1301"/>
      <c r="AL13" s="1307"/>
      <c r="AM13" s="1308"/>
      <c r="AN13" s="1307"/>
      <c r="AO13" s="1309"/>
      <c r="AP13" s="1312" t="s">
        <v>320</v>
      </c>
      <c r="AQ13" s="1306" t="s">
        <v>321</v>
      </c>
      <c r="AR13" s="1307">
        <v>3337</v>
      </c>
      <c r="AS13" s="1307">
        <v>1250</v>
      </c>
      <c r="AT13" s="1301">
        <f>+AS13/+AR13*100</f>
        <v>37.45879532514234</v>
      </c>
      <c r="AU13" s="1313"/>
      <c r="AV13" s="1314"/>
      <c r="AW13" s="1313"/>
      <c r="AX13" s="1304"/>
      <c r="AY13" s="1315"/>
      <c r="AZ13" s="1316"/>
      <c r="BA13" s="1317"/>
      <c r="BB13" s="1318"/>
      <c r="BC13" s="1319"/>
      <c r="BD13" s="1211"/>
      <c r="BE13" s="1211"/>
      <c r="BF13" s="1211"/>
    </row>
    <row r="14" spans="1:58" s="1212" customFormat="1" ht="57.75" customHeight="1">
      <c r="A14" s="1209"/>
      <c r="B14" s="1756" t="s">
        <v>322</v>
      </c>
      <c r="C14" s="1320" t="s">
        <v>20</v>
      </c>
      <c r="D14" s="1245"/>
      <c r="E14" s="1228"/>
      <c r="F14" s="1229"/>
      <c r="G14" s="1229"/>
      <c r="H14" s="1230"/>
      <c r="I14" s="1321"/>
      <c r="J14" s="1322"/>
      <c r="K14" s="1321"/>
      <c r="L14" s="1233"/>
      <c r="M14" s="1234"/>
      <c r="N14" s="1235"/>
      <c r="O14" s="1236"/>
      <c r="P14" s="1236"/>
      <c r="Q14" s="1230"/>
      <c r="R14" s="1236"/>
      <c r="S14" s="1237"/>
      <c r="T14" s="1236"/>
      <c r="U14" s="1247"/>
      <c r="V14" s="1323"/>
      <c r="W14" s="1235"/>
      <c r="X14" s="1236"/>
      <c r="Y14" s="1236"/>
      <c r="Z14" s="1230"/>
      <c r="AA14" s="1236"/>
      <c r="AB14" s="1237"/>
      <c r="AC14" s="1236"/>
      <c r="AD14" s="1324"/>
      <c r="AE14" s="1756" t="s">
        <v>322</v>
      </c>
      <c r="AF14" s="1287" t="s">
        <v>20</v>
      </c>
      <c r="AG14" s="1227"/>
      <c r="AH14" s="1235"/>
      <c r="AI14" s="1236"/>
      <c r="AJ14" s="1236"/>
      <c r="AK14" s="1230"/>
      <c r="AL14" s="1236"/>
      <c r="AM14" s="1237"/>
      <c r="AN14" s="1236"/>
      <c r="AO14" s="1247"/>
      <c r="AP14" s="1245"/>
      <c r="AQ14" s="1235"/>
      <c r="AR14" s="1236"/>
      <c r="AS14" s="1236"/>
      <c r="AT14" s="1230"/>
      <c r="AU14" s="1246"/>
      <c r="AV14" s="1325"/>
      <c r="AW14" s="1246"/>
      <c r="AX14" s="1233"/>
      <c r="AY14" s="1326"/>
      <c r="AZ14" s="1327"/>
      <c r="BA14" s="1327"/>
      <c r="BB14" s="1328"/>
      <c r="BC14" s="1329"/>
      <c r="BD14" s="1211"/>
      <c r="BE14" s="1211"/>
      <c r="BF14" s="1211"/>
    </row>
    <row r="15" spans="1:58" s="1212" customFormat="1" ht="57.75" customHeight="1">
      <c r="A15" s="1209"/>
      <c r="B15" s="1757"/>
      <c r="C15" s="1330" t="s">
        <v>7</v>
      </c>
      <c r="D15" s="1269"/>
      <c r="E15" s="1278"/>
      <c r="F15" s="1279"/>
      <c r="G15" s="1279"/>
      <c r="H15" s="1262"/>
      <c r="I15" s="1270"/>
      <c r="J15" s="1271"/>
      <c r="K15" s="1270"/>
      <c r="L15" s="1258"/>
      <c r="M15" s="1259"/>
      <c r="N15" s="1278"/>
      <c r="O15" s="1279"/>
      <c r="P15" s="1279"/>
      <c r="Q15" s="1262"/>
      <c r="R15" s="1331"/>
      <c r="S15" s="1271"/>
      <c r="T15" s="1331"/>
      <c r="U15" s="1258"/>
      <c r="V15" s="1265"/>
      <c r="W15" s="1260"/>
      <c r="X15" s="1261"/>
      <c r="Y15" s="1261"/>
      <c r="Z15" s="1262"/>
      <c r="AA15" s="1332" t="s">
        <v>323</v>
      </c>
      <c r="AB15" s="1263"/>
      <c r="AC15" s="1332" t="s">
        <v>323</v>
      </c>
      <c r="AD15" s="1266"/>
      <c r="AE15" s="1757"/>
      <c r="AF15" s="1292" t="s">
        <v>7</v>
      </c>
      <c r="AG15" s="1277"/>
      <c r="AH15" s="1260"/>
      <c r="AI15" s="1261"/>
      <c r="AJ15" s="1261"/>
      <c r="AK15" s="1262"/>
      <c r="AL15" s="1270"/>
      <c r="AM15" s="1271"/>
      <c r="AN15" s="1270"/>
      <c r="AO15" s="1258"/>
      <c r="AP15" s="1269"/>
      <c r="AQ15" s="1260"/>
      <c r="AR15" s="1261"/>
      <c r="AS15" s="1261"/>
      <c r="AT15" s="1262"/>
      <c r="AU15" s="1270"/>
      <c r="AV15" s="1271"/>
      <c r="AW15" s="1270"/>
      <c r="AX15" s="1258"/>
      <c r="AY15" s="1333"/>
      <c r="AZ15" s="1334"/>
      <c r="BA15" s="1335" t="s">
        <v>324</v>
      </c>
      <c r="BB15" s="1291"/>
      <c r="BC15" s="1286"/>
      <c r="BD15" s="1211"/>
      <c r="BE15" s="1211"/>
      <c r="BF15" s="1211"/>
    </row>
    <row r="16" spans="1:58" s="1212" customFormat="1" ht="57.75" customHeight="1">
      <c r="A16" s="1209"/>
      <c r="B16" s="1757"/>
      <c r="C16" s="1336" t="s">
        <v>325</v>
      </c>
      <c r="D16" s="1269"/>
      <c r="E16" s="1278"/>
      <c r="F16" s="1279"/>
      <c r="G16" s="1279"/>
      <c r="H16" s="1262"/>
      <c r="I16" s="1270"/>
      <c r="J16" s="1271"/>
      <c r="K16" s="1270"/>
      <c r="L16" s="1258"/>
      <c r="M16" s="1259"/>
      <c r="N16" s="1260"/>
      <c r="O16" s="1261"/>
      <c r="P16" s="1261"/>
      <c r="Q16" s="1262"/>
      <c r="R16" s="1270"/>
      <c r="S16" s="1271"/>
      <c r="T16" s="1270"/>
      <c r="U16" s="1258"/>
      <c r="V16" s="1265"/>
      <c r="W16" s="1260"/>
      <c r="X16" s="1261"/>
      <c r="Y16" s="1261"/>
      <c r="Z16" s="1262"/>
      <c r="AA16" s="1332"/>
      <c r="AB16" s="1263"/>
      <c r="AC16" s="1332"/>
      <c r="AD16" s="1266"/>
      <c r="AE16" s="1757"/>
      <c r="AF16" s="1292" t="s">
        <v>326</v>
      </c>
      <c r="AG16" s="1277"/>
      <c r="AH16" s="1260"/>
      <c r="AI16" s="1261"/>
      <c r="AJ16" s="1261"/>
      <c r="AK16" s="1262"/>
      <c r="AL16" s="1270"/>
      <c r="AM16" s="1271"/>
      <c r="AN16" s="1270"/>
      <c r="AO16" s="1258"/>
      <c r="AP16" s="1269" t="s">
        <v>327</v>
      </c>
      <c r="AQ16" s="1260" t="s">
        <v>328</v>
      </c>
      <c r="AR16" s="1261" t="s">
        <v>293</v>
      </c>
      <c r="AS16" s="1261">
        <v>392</v>
      </c>
      <c r="AT16" s="1262"/>
      <c r="AU16" s="1270"/>
      <c r="AV16" s="1271"/>
      <c r="AW16" s="1270">
        <v>60</v>
      </c>
      <c r="AX16" s="1258"/>
      <c r="AY16" s="1293"/>
      <c r="AZ16" s="1294"/>
      <c r="BA16" s="1294"/>
      <c r="BB16" s="1294"/>
      <c r="BC16" s="1295"/>
      <c r="BD16" s="1211"/>
      <c r="BE16" s="1211"/>
      <c r="BF16" s="1211"/>
    </row>
    <row r="17" spans="1:58" s="1212" customFormat="1" ht="57.75" customHeight="1">
      <c r="A17" s="1209"/>
      <c r="B17" s="1757"/>
      <c r="C17" s="1739" t="s">
        <v>329</v>
      </c>
      <c r="D17" s="1269" t="s">
        <v>330</v>
      </c>
      <c r="E17" s="1278" t="s">
        <v>331</v>
      </c>
      <c r="F17" s="1279">
        <v>73</v>
      </c>
      <c r="G17" s="1279">
        <v>15</v>
      </c>
      <c r="H17" s="1262">
        <f>+G17/+F17*100</f>
        <v>20.54794520547945</v>
      </c>
      <c r="I17" s="1256"/>
      <c r="J17" s="1257"/>
      <c r="K17" s="1256"/>
      <c r="L17" s="1258"/>
      <c r="M17" s="1259"/>
      <c r="N17" s="1260"/>
      <c r="O17" s="1261"/>
      <c r="P17" s="1261"/>
      <c r="Q17" s="1262"/>
      <c r="R17" s="1261"/>
      <c r="S17" s="1263"/>
      <c r="T17" s="1261"/>
      <c r="U17" s="1280"/>
      <c r="V17" s="1265"/>
      <c r="W17" s="1260"/>
      <c r="X17" s="1261"/>
      <c r="Y17" s="1261"/>
      <c r="Z17" s="1262"/>
      <c r="AA17" s="1261"/>
      <c r="AB17" s="1263"/>
      <c r="AC17" s="1261"/>
      <c r="AD17" s="1266"/>
      <c r="AE17" s="1757"/>
      <c r="AF17" s="1760" t="s">
        <v>329</v>
      </c>
      <c r="AG17" s="1277"/>
      <c r="AH17" s="1260"/>
      <c r="AI17" s="1261"/>
      <c r="AJ17" s="1261"/>
      <c r="AK17" s="1262"/>
      <c r="AL17" s="1337"/>
      <c r="AM17" s="1338"/>
      <c r="AN17" s="1337"/>
      <c r="AO17" s="1258"/>
      <c r="AP17" s="1269" t="s">
        <v>332</v>
      </c>
      <c r="AQ17" s="1260" t="s">
        <v>333</v>
      </c>
      <c r="AR17" s="1261" t="s">
        <v>334</v>
      </c>
      <c r="AS17" s="1261">
        <v>113</v>
      </c>
      <c r="AT17" s="1262"/>
      <c r="AU17" s="1270">
        <v>7</v>
      </c>
      <c r="AV17" s="1271">
        <f>AU17/AS17*100</f>
        <v>6.1946902654867255</v>
      </c>
      <c r="AW17" s="1270">
        <v>17</v>
      </c>
      <c r="AX17" s="1258">
        <f>AW17/AS17</f>
        <v>0.1504424778761062</v>
      </c>
      <c r="AY17" s="1293"/>
      <c r="AZ17" s="1294"/>
      <c r="BA17" s="1294"/>
      <c r="BB17" s="1294"/>
      <c r="BC17" s="1295"/>
      <c r="BD17" s="1211"/>
      <c r="BE17" s="1211"/>
      <c r="BF17" s="1211"/>
    </row>
    <row r="18" spans="1:58" s="1212" customFormat="1" ht="57.75" customHeight="1">
      <c r="A18" s="1209"/>
      <c r="B18" s="1757"/>
      <c r="C18" s="1740"/>
      <c r="D18" s="1312"/>
      <c r="E18" s="1299"/>
      <c r="F18" s="1300"/>
      <c r="G18" s="1300"/>
      <c r="H18" s="1301"/>
      <c r="I18" s="1302"/>
      <c r="J18" s="1303"/>
      <c r="K18" s="1302"/>
      <c r="L18" s="1304"/>
      <c r="M18" s="1305"/>
      <c r="N18" s="1306"/>
      <c r="O18" s="1307"/>
      <c r="P18" s="1307"/>
      <c r="Q18" s="1301"/>
      <c r="R18" s="1307"/>
      <c r="S18" s="1308"/>
      <c r="T18" s="1307"/>
      <c r="U18" s="1309"/>
      <c r="V18" s="1310"/>
      <c r="W18" s="1306"/>
      <c r="X18" s="1307"/>
      <c r="Y18" s="1307"/>
      <c r="Z18" s="1301"/>
      <c r="AA18" s="1307"/>
      <c r="AB18" s="1308"/>
      <c r="AC18" s="1307"/>
      <c r="AD18" s="1311"/>
      <c r="AE18" s="1757"/>
      <c r="AF18" s="1761"/>
      <c r="AG18" s="1298"/>
      <c r="AH18" s="1306"/>
      <c r="AI18" s="1307"/>
      <c r="AJ18" s="1307"/>
      <c r="AK18" s="1301"/>
      <c r="AL18" s="1339"/>
      <c r="AM18" s="1340"/>
      <c r="AN18" s="1339"/>
      <c r="AO18" s="1304"/>
      <c r="AP18" s="1312" t="s">
        <v>332</v>
      </c>
      <c r="AQ18" s="1306" t="s">
        <v>335</v>
      </c>
      <c r="AR18" s="1307" t="s">
        <v>334</v>
      </c>
      <c r="AS18" s="1307">
        <v>79</v>
      </c>
      <c r="AT18" s="1301"/>
      <c r="AU18" s="1313"/>
      <c r="AV18" s="1271"/>
      <c r="AW18" s="1313"/>
      <c r="AX18" s="1304"/>
      <c r="AY18" s="1341"/>
      <c r="AZ18" s="1342"/>
      <c r="BA18" s="1343"/>
      <c r="BB18" s="1343"/>
      <c r="BC18" s="1344"/>
      <c r="BD18" s="1211"/>
      <c r="BE18" s="1211"/>
      <c r="BF18" s="1211"/>
    </row>
    <row r="19" spans="1:58" s="1212" customFormat="1" ht="57.75" customHeight="1" thickBot="1">
      <c r="A19" s="1209"/>
      <c r="B19" s="1758"/>
      <c r="C19" s="1759"/>
      <c r="D19" s="1345"/>
      <c r="E19" s="1346"/>
      <c r="F19" s="1347"/>
      <c r="G19" s="1347"/>
      <c r="H19" s="1348"/>
      <c r="I19" s="1349"/>
      <c r="J19" s="1350"/>
      <c r="K19" s="1349"/>
      <c r="L19" s="1351"/>
      <c r="M19" s="1352"/>
      <c r="N19" s="1353"/>
      <c r="O19" s="1354"/>
      <c r="P19" s="1354"/>
      <c r="Q19" s="1348"/>
      <c r="R19" s="1354"/>
      <c r="S19" s="1355"/>
      <c r="T19" s="1354"/>
      <c r="U19" s="1356"/>
      <c r="V19" s="1345"/>
      <c r="W19" s="1353"/>
      <c r="X19" s="1354"/>
      <c r="Y19" s="1354"/>
      <c r="Z19" s="1348"/>
      <c r="AA19" s="1354"/>
      <c r="AB19" s="1355"/>
      <c r="AC19" s="1354"/>
      <c r="AD19" s="1357"/>
      <c r="AE19" s="1758"/>
      <c r="AF19" s="1762"/>
      <c r="AG19" s="1358"/>
      <c r="AH19" s="1353"/>
      <c r="AI19" s="1354"/>
      <c r="AJ19" s="1354"/>
      <c r="AK19" s="1348"/>
      <c r="AL19" s="1359"/>
      <c r="AM19" s="1360"/>
      <c r="AN19" s="1359"/>
      <c r="AO19" s="1351"/>
      <c r="AP19" s="1345" t="s">
        <v>336</v>
      </c>
      <c r="AQ19" s="1353" t="s">
        <v>337</v>
      </c>
      <c r="AR19" s="1354"/>
      <c r="AS19" s="1354">
        <v>15</v>
      </c>
      <c r="AT19" s="1348"/>
      <c r="AU19" s="1361"/>
      <c r="AV19" s="1362"/>
      <c r="AW19" s="1361"/>
      <c r="AX19" s="1363"/>
      <c r="AY19" s="1364"/>
      <c r="AZ19" s="1365"/>
      <c r="BA19" s="1366"/>
      <c r="BB19" s="1366"/>
      <c r="BC19" s="1367"/>
      <c r="BD19" s="1211"/>
      <c r="BE19" s="1211"/>
      <c r="BF19" s="1211"/>
    </row>
    <row r="20" spans="1:58" s="1212" customFormat="1" ht="57.75" customHeight="1">
      <c r="A20" s="1209"/>
      <c r="B20" s="1752" t="s">
        <v>338</v>
      </c>
      <c r="C20" s="1368" t="s">
        <v>339</v>
      </c>
      <c r="D20" s="1369" t="s">
        <v>340</v>
      </c>
      <c r="E20" s="1370" t="s">
        <v>341</v>
      </c>
      <c r="F20" s="1371">
        <v>2048</v>
      </c>
      <c r="G20" s="1371">
        <v>1608</v>
      </c>
      <c r="H20" s="1372">
        <f>+G20/+F20*100</f>
        <v>78.515625</v>
      </c>
      <c r="I20" s="1373"/>
      <c r="J20" s="1374"/>
      <c r="K20" s="1373"/>
      <c r="L20" s="1375"/>
      <c r="M20" s="1376"/>
      <c r="N20" s="1377"/>
      <c r="O20" s="1378"/>
      <c r="P20" s="1378"/>
      <c r="Q20" s="1372"/>
      <c r="R20" s="1378"/>
      <c r="S20" s="1379"/>
      <c r="T20" s="1378"/>
      <c r="U20" s="1380"/>
      <c r="V20" s="1369"/>
      <c r="W20" s="1377"/>
      <c r="X20" s="1378"/>
      <c r="Y20" s="1378"/>
      <c r="Z20" s="1372"/>
      <c r="AA20" s="1378"/>
      <c r="AB20" s="1379"/>
      <c r="AC20" s="1378"/>
      <c r="AD20" s="1381"/>
      <c r="AE20" s="1752" t="s">
        <v>338</v>
      </c>
      <c r="AF20" s="1368" t="s">
        <v>6</v>
      </c>
      <c r="AG20" s="1369"/>
      <c r="AH20" s="1377"/>
      <c r="AI20" s="1378"/>
      <c r="AJ20" s="1378"/>
      <c r="AK20" s="1372"/>
      <c r="AL20" s="1382"/>
      <c r="AM20" s="1383"/>
      <c r="AN20" s="1382"/>
      <c r="AO20" s="1375"/>
      <c r="AP20" s="1369" t="s">
        <v>342</v>
      </c>
      <c r="AQ20" s="1377" t="s">
        <v>335</v>
      </c>
      <c r="AR20" s="1378">
        <v>3200</v>
      </c>
      <c r="AS20" s="1378">
        <v>1415</v>
      </c>
      <c r="AT20" s="1372">
        <f>+AS20/+AR20*100</f>
        <v>44.21875</v>
      </c>
      <c r="AU20" s="1384"/>
      <c r="AV20" s="1385"/>
      <c r="AW20" s="1384">
        <v>13080</v>
      </c>
      <c r="AX20" s="1386">
        <f>AW20/AS20</f>
        <v>9.243816254416961</v>
      </c>
      <c r="AY20" s="1387"/>
      <c r="AZ20" s="1342"/>
      <c r="BA20" s="1343"/>
      <c r="BB20" s="1343"/>
      <c r="BC20" s="1344"/>
      <c r="BD20" s="1211"/>
      <c r="BE20" s="1211"/>
      <c r="BF20" s="1211"/>
    </row>
    <row r="21" spans="1:58" s="1212" customFormat="1" ht="57.75" customHeight="1">
      <c r="A21" s="1209"/>
      <c r="B21" s="1737"/>
      <c r="C21" s="1388" t="s">
        <v>11</v>
      </c>
      <c r="D21" s="1269" t="s">
        <v>343</v>
      </c>
      <c r="E21" s="1278" t="s">
        <v>344</v>
      </c>
      <c r="F21" s="1279">
        <v>1036</v>
      </c>
      <c r="G21" s="1279">
        <v>506</v>
      </c>
      <c r="H21" s="1262">
        <f>+G21/+F21*100</f>
        <v>48.84169884169884</v>
      </c>
      <c r="I21" s="1256"/>
      <c r="J21" s="1257"/>
      <c r="K21" s="1256"/>
      <c r="L21" s="1258"/>
      <c r="M21" s="1259"/>
      <c r="N21" s="1260"/>
      <c r="O21" s="1261"/>
      <c r="P21" s="1261"/>
      <c r="Q21" s="1262"/>
      <c r="R21" s="1261"/>
      <c r="S21" s="1263"/>
      <c r="T21" s="1261"/>
      <c r="U21" s="1280"/>
      <c r="V21" s="1269"/>
      <c r="W21" s="1260"/>
      <c r="X21" s="1261"/>
      <c r="Y21" s="1261"/>
      <c r="Z21" s="1262"/>
      <c r="AA21" s="1261"/>
      <c r="AB21" s="1263"/>
      <c r="AC21" s="1261"/>
      <c r="AD21" s="1266"/>
      <c r="AE21" s="1737"/>
      <c r="AF21" s="1388" t="s">
        <v>11</v>
      </c>
      <c r="AG21" s="1269"/>
      <c r="AH21" s="1260"/>
      <c r="AI21" s="1261"/>
      <c r="AJ21" s="1261"/>
      <c r="AK21" s="1262"/>
      <c r="AL21" s="1337"/>
      <c r="AM21" s="1338"/>
      <c r="AN21" s="1337"/>
      <c r="AO21" s="1258"/>
      <c r="AP21" s="1259"/>
      <c r="AQ21" s="1278"/>
      <c r="AR21" s="1279"/>
      <c r="AS21" s="1279"/>
      <c r="AT21" s="1262"/>
      <c r="AU21" s="1331"/>
      <c r="AV21" s="1271"/>
      <c r="AW21" s="1331"/>
      <c r="AX21" s="1386"/>
      <c r="AY21" s="1389">
        <v>506</v>
      </c>
      <c r="AZ21" s="1279"/>
      <c r="BA21" s="1274"/>
      <c r="BB21" s="1274"/>
      <c r="BC21" s="1275"/>
      <c r="BD21" s="1211"/>
      <c r="BE21" s="1211"/>
      <c r="BF21" s="1211"/>
    </row>
    <row r="22" spans="1:58" s="1212" customFormat="1" ht="57.75" customHeight="1">
      <c r="A22" s="1209"/>
      <c r="B22" s="1737"/>
      <c r="C22" s="1320" t="s">
        <v>5</v>
      </c>
      <c r="D22" s="1269" t="s">
        <v>345</v>
      </c>
      <c r="E22" s="1278" t="s">
        <v>345</v>
      </c>
      <c r="F22" s="1279"/>
      <c r="G22" s="1279"/>
      <c r="H22" s="1262"/>
      <c r="I22" s="1256"/>
      <c r="J22" s="1257"/>
      <c r="K22" s="1256"/>
      <c r="L22" s="1258"/>
      <c r="M22" s="1259"/>
      <c r="N22" s="1278"/>
      <c r="O22" s="1279"/>
      <c r="P22" s="1279"/>
      <c r="Q22" s="1262"/>
      <c r="R22" s="1279"/>
      <c r="S22" s="1271"/>
      <c r="T22" s="1279"/>
      <c r="U22" s="1390"/>
      <c r="V22" s="1269"/>
      <c r="W22" s="1260"/>
      <c r="X22" s="1261"/>
      <c r="Y22" s="1261"/>
      <c r="Z22" s="1262"/>
      <c r="AA22" s="1261"/>
      <c r="AB22" s="1263"/>
      <c r="AC22" s="1261"/>
      <c r="AD22" s="1266"/>
      <c r="AE22" s="1737"/>
      <c r="AF22" s="1320" t="s">
        <v>5</v>
      </c>
      <c r="AG22" s="1269"/>
      <c r="AH22" s="1260"/>
      <c r="AI22" s="1261"/>
      <c r="AJ22" s="1261"/>
      <c r="AK22" s="1262"/>
      <c r="AL22" s="1337"/>
      <c r="AM22" s="1338"/>
      <c r="AN22" s="1337"/>
      <c r="AO22" s="1258"/>
      <c r="AP22" s="1269"/>
      <c r="AQ22" s="1260"/>
      <c r="AR22" s="1261"/>
      <c r="AS22" s="1261"/>
      <c r="AT22" s="1262"/>
      <c r="AU22" s="1281"/>
      <c r="AV22" s="1271"/>
      <c r="AW22" s="1281"/>
      <c r="AX22" s="1386"/>
      <c r="AY22" s="1391"/>
      <c r="AZ22" s="1392">
        <v>285</v>
      </c>
      <c r="BA22" s="1371"/>
      <c r="BB22" s="1393"/>
      <c r="BC22" s="1394"/>
      <c r="BD22" s="1211"/>
      <c r="BE22" s="1211"/>
      <c r="BF22" s="1211"/>
    </row>
    <row r="23" spans="1:58" s="1212" customFormat="1" ht="57.75" customHeight="1">
      <c r="A23" s="1209"/>
      <c r="B23" s="1737"/>
      <c r="C23" s="1368" t="s">
        <v>19</v>
      </c>
      <c r="D23" s="1395" t="s">
        <v>346</v>
      </c>
      <c r="E23" s="1278" t="s">
        <v>347</v>
      </c>
      <c r="F23" s="1279">
        <v>825</v>
      </c>
      <c r="G23" s="1279">
        <v>36</v>
      </c>
      <c r="H23" s="1262">
        <f>+G23/+F23*100</f>
        <v>4.363636363636364</v>
      </c>
      <c r="I23" s="1256"/>
      <c r="J23" s="1257"/>
      <c r="K23" s="1256"/>
      <c r="L23" s="1258"/>
      <c r="M23" s="1259"/>
      <c r="N23" s="1260"/>
      <c r="O23" s="1261"/>
      <c r="P23" s="1261"/>
      <c r="Q23" s="1262"/>
      <c r="R23" s="1261"/>
      <c r="S23" s="1263"/>
      <c r="T23" s="1261"/>
      <c r="U23" s="1280"/>
      <c r="V23" s="1269"/>
      <c r="W23" s="1260"/>
      <c r="X23" s="1261"/>
      <c r="Y23" s="1261"/>
      <c r="Z23" s="1262"/>
      <c r="AA23" s="1261"/>
      <c r="AB23" s="1263"/>
      <c r="AC23" s="1261"/>
      <c r="AD23" s="1266"/>
      <c r="AE23" s="1737"/>
      <c r="AF23" s="1368" t="s">
        <v>19</v>
      </c>
      <c r="AG23" s="1269"/>
      <c r="AH23" s="1260"/>
      <c r="AI23" s="1261"/>
      <c r="AJ23" s="1261"/>
      <c r="AK23" s="1262"/>
      <c r="AL23" s="1337"/>
      <c r="AM23" s="1338"/>
      <c r="AN23" s="1337"/>
      <c r="AO23" s="1396"/>
      <c r="AP23" s="1395" t="s">
        <v>346</v>
      </c>
      <c r="AQ23" s="1260" t="s">
        <v>348</v>
      </c>
      <c r="AR23" s="1261">
        <v>825</v>
      </c>
      <c r="AS23" s="1261">
        <v>36</v>
      </c>
      <c r="AT23" s="1262">
        <f>+AS23/+AR23*100</f>
        <v>4.363636363636364</v>
      </c>
      <c r="AU23" s="1281"/>
      <c r="AV23" s="1271"/>
      <c r="AW23" s="1281"/>
      <c r="AX23" s="1386"/>
      <c r="AY23" s="1397"/>
      <c r="AZ23" s="1398"/>
      <c r="BA23" s="1335"/>
      <c r="BB23" s="1335"/>
      <c r="BC23" s="1286"/>
      <c r="BD23" s="1211"/>
      <c r="BE23" s="1211"/>
      <c r="BF23" s="1211"/>
    </row>
    <row r="24" spans="1:58" s="1212" customFormat="1" ht="57.75" customHeight="1">
      <c r="A24" s="1209"/>
      <c r="B24" s="1737"/>
      <c r="C24" s="1399" t="s">
        <v>14</v>
      </c>
      <c r="D24" s="1269" t="s">
        <v>345</v>
      </c>
      <c r="E24" s="1278" t="s">
        <v>345</v>
      </c>
      <c r="F24" s="1279" t="s">
        <v>345</v>
      </c>
      <c r="G24" s="1279" t="s">
        <v>345</v>
      </c>
      <c r="H24" s="1262"/>
      <c r="I24" s="1256"/>
      <c r="J24" s="1257"/>
      <c r="K24" s="1256"/>
      <c r="L24" s="1258"/>
      <c r="M24" s="1259"/>
      <c r="N24" s="1260"/>
      <c r="O24" s="1261"/>
      <c r="P24" s="1261"/>
      <c r="Q24" s="1262"/>
      <c r="R24" s="1261"/>
      <c r="S24" s="1263"/>
      <c r="T24" s="1261"/>
      <c r="U24" s="1280"/>
      <c r="V24" s="1269" t="s">
        <v>349</v>
      </c>
      <c r="W24" s="1260" t="s">
        <v>350</v>
      </c>
      <c r="X24" s="1261">
        <v>1062</v>
      </c>
      <c r="Y24" s="1261">
        <v>762</v>
      </c>
      <c r="Z24" s="1262">
        <f>+Y24/+X24*100</f>
        <v>71.75141242937853</v>
      </c>
      <c r="AA24" s="1261"/>
      <c r="AB24" s="1263"/>
      <c r="AC24" s="1261"/>
      <c r="AD24" s="1266"/>
      <c r="AE24" s="1737"/>
      <c r="AF24" s="1399" t="s">
        <v>14</v>
      </c>
      <c r="AG24" s="1269" t="s">
        <v>345</v>
      </c>
      <c r="AH24" s="1260" t="s">
        <v>345</v>
      </c>
      <c r="AI24" s="1261" t="s">
        <v>345</v>
      </c>
      <c r="AJ24" s="1261" t="s">
        <v>345</v>
      </c>
      <c r="AK24" s="1262" t="s">
        <v>345</v>
      </c>
      <c r="AL24" s="1337"/>
      <c r="AM24" s="1400" t="s">
        <v>345</v>
      </c>
      <c r="AN24" s="1337"/>
      <c r="AO24" s="1258"/>
      <c r="AP24" s="1269"/>
      <c r="AQ24" s="1260"/>
      <c r="AR24" s="1261"/>
      <c r="AS24" s="1261"/>
      <c r="AT24" s="1262"/>
      <c r="AU24" s="1281"/>
      <c r="AV24" s="1271"/>
      <c r="AW24" s="1281"/>
      <c r="AX24" s="1386"/>
      <c r="AY24" s="1389"/>
      <c r="AZ24" s="1401"/>
      <c r="BA24" s="1402">
        <v>656</v>
      </c>
      <c r="BB24" s="1402" t="s">
        <v>345</v>
      </c>
      <c r="BC24" s="1403"/>
      <c r="BD24" s="1211"/>
      <c r="BE24" s="1211"/>
      <c r="BF24" s="1211"/>
    </row>
    <row r="25" spans="1:58" s="1212" customFormat="1" ht="57.75" customHeight="1">
      <c r="A25" s="1209"/>
      <c r="B25" s="1737"/>
      <c r="C25" s="1404" t="s">
        <v>150</v>
      </c>
      <c r="D25" s="1405" t="s">
        <v>345</v>
      </c>
      <c r="E25" s="1406"/>
      <c r="F25" s="1279"/>
      <c r="G25" s="1279"/>
      <c r="H25" s="1262"/>
      <c r="I25" s="1256"/>
      <c r="J25" s="1257"/>
      <c r="K25" s="1256"/>
      <c r="L25" s="1258"/>
      <c r="M25" s="1407" t="s">
        <v>351</v>
      </c>
      <c r="N25" s="1408" t="s">
        <v>352</v>
      </c>
      <c r="O25" s="1261">
        <v>181</v>
      </c>
      <c r="P25" s="1261">
        <v>181</v>
      </c>
      <c r="Q25" s="1262">
        <f>+P25/+O25*100</f>
        <v>100</v>
      </c>
      <c r="R25" s="1261" t="s">
        <v>353</v>
      </c>
      <c r="S25" s="1263" t="s">
        <v>353</v>
      </c>
      <c r="T25" s="1261">
        <v>9</v>
      </c>
      <c r="U25" s="1280">
        <f>T25/P25</f>
        <v>0.049723756906077346</v>
      </c>
      <c r="V25" s="1405"/>
      <c r="W25" s="1408"/>
      <c r="X25" s="1261"/>
      <c r="Y25" s="1261"/>
      <c r="Z25" s="1262"/>
      <c r="AA25" s="1261"/>
      <c r="AB25" s="1263"/>
      <c r="AC25" s="1261"/>
      <c r="AD25" s="1266"/>
      <c r="AE25" s="1737"/>
      <c r="AF25" s="1404" t="s">
        <v>150</v>
      </c>
      <c r="AG25" s="1405"/>
      <c r="AH25" s="1408"/>
      <c r="AI25" s="1261"/>
      <c r="AJ25" s="1261"/>
      <c r="AK25" s="1262"/>
      <c r="AL25" s="1337"/>
      <c r="AM25" s="1338"/>
      <c r="AN25" s="1337"/>
      <c r="AO25" s="1258"/>
      <c r="AP25" s="1405"/>
      <c r="AQ25" s="1408"/>
      <c r="AR25" s="1261"/>
      <c r="AS25" s="1261"/>
      <c r="AT25" s="1262"/>
      <c r="AU25" s="1281"/>
      <c r="AV25" s="1271"/>
      <c r="AW25" s="1281"/>
      <c r="AX25" s="1386"/>
      <c r="AY25" s="1409"/>
      <c r="AZ25" s="1273">
        <v>179</v>
      </c>
      <c r="BA25" s="1274"/>
      <c r="BB25" s="1274"/>
      <c r="BC25" s="1275"/>
      <c r="BD25" s="1211"/>
      <c r="BE25" s="1211"/>
      <c r="BF25" s="1211"/>
    </row>
    <row r="26" spans="1:58" s="1212" customFormat="1" ht="57.75" customHeight="1" thickBot="1">
      <c r="A26" s="1209"/>
      <c r="B26" s="1737"/>
      <c r="C26" s="1410" t="s">
        <v>354</v>
      </c>
      <c r="D26" s="1411" t="s">
        <v>355</v>
      </c>
      <c r="E26" s="1412" t="s">
        <v>356</v>
      </c>
      <c r="F26" s="1300">
        <v>253</v>
      </c>
      <c r="G26" s="1300">
        <v>132</v>
      </c>
      <c r="H26" s="1301">
        <f>+G26/+F26*100</f>
        <v>52.17391304347826</v>
      </c>
      <c r="I26" s="1302"/>
      <c r="J26" s="1303"/>
      <c r="K26" s="1302"/>
      <c r="L26" s="1304"/>
      <c r="M26" s="1413"/>
      <c r="N26" s="1414"/>
      <c r="O26" s="1307"/>
      <c r="P26" s="1307"/>
      <c r="Q26" s="1301"/>
      <c r="R26" s="1307"/>
      <c r="S26" s="1308"/>
      <c r="T26" s="1307"/>
      <c r="U26" s="1309"/>
      <c r="V26" s="1411" t="s">
        <v>357</v>
      </c>
      <c r="W26" s="1414" t="s">
        <v>358</v>
      </c>
      <c r="X26" s="1307">
        <v>260</v>
      </c>
      <c r="Y26" s="1307">
        <v>118</v>
      </c>
      <c r="Z26" s="1301">
        <f>+Y26/+X26*100</f>
        <v>45.38461538461539</v>
      </c>
      <c r="AA26" s="1307"/>
      <c r="AB26" s="1308"/>
      <c r="AC26" s="1307"/>
      <c r="AD26" s="1311"/>
      <c r="AE26" s="1737"/>
      <c r="AF26" s="1410" t="s">
        <v>354</v>
      </c>
      <c r="AG26" s="1411"/>
      <c r="AH26" s="1414"/>
      <c r="AI26" s="1307"/>
      <c r="AJ26" s="1307"/>
      <c r="AK26" s="1301"/>
      <c r="AL26" s="1339"/>
      <c r="AM26" s="1340"/>
      <c r="AN26" s="1339"/>
      <c r="AO26" s="1304"/>
      <c r="AP26" s="1411" t="s">
        <v>359</v>
      </c>
      <c r="AQ26" s="1414" t="s">
        <v>335</v>
      </c>
      <c r="AR26" s="1307">
        <v>553</v>
      </c>
      <c r="AS26" s="1307">
        <v>151</v>
      </c>
      <c r="AT26" s="1415">
        <f>+AS26/+AR26*100</f>
        <v>27.305605786618447</v>
      </c>
      <c r="AU26" s="1313"/>
      <c r="AV26" s="1362"/>
      <c r="AW26" s="1313"/>
      <c r="AX26" s="1416"/>
      <c r="AY26" s="1397"/>
      <c r="AZ26" s="1398"/>
      <c r="BA26" s="1335"/>
      <c r="BB26" s="1335"/>
      <c r="BC26" s="1286"/>
      <c r="BD26" s="1211"/>
      <c r="BE26" s="1211"/>
      <c r="BF26" s="1211"/>
    </row>
    <row r="27" spans="1:58" s="1212" customFormat="1" ht="57.75" customHeight="1">
      <c r="A27" s="1209"/>
      <c r="B27" s="1742" t="s">
        <v>360</v>
      </c>
      <c r="C27" s="1417" t="s">
        <v>361</v>
      </c>
      <c r="D27" s="1418"/>
      <c r="E27" s="1419"/>
      <c r="F27" s="1420"/>
      <c r="G27" s="1420"/>
      <c r="H27" s="1421"/>
      <c r="I27" s="1422"/>
      <c r="J27" s="1423"/>
      <c r="K27" s="1422"/>
      <c r="L27" s="1424"/>
      <c r="M27" s="1425"/>
      <c r="N27" s="1426"/>
      <c r="O27" s="1427"/>
      <c r="P27" s="1427"/>
      <c r="Q27" s="1428"/>
      <c r="R27" s="1427"/>
      <c r="S27" s="1429"/>
      <c r="T27" s="1427"/>
      <c r="U27" s="1430"/>
      <c r="V27" s="1431"/>
      <c r="W27" s="1426"/>
      <c r="X27" s="1427"/>
      <c r="Y27" s="1427"/>
      <c r="Z27" s="1428"/>
      <c r="AA27" s="1427"/>
      <c r="AB27" s="1429"/>
      <c r="AC27" s="1427"/>
      <c r="AD27" s="1430"/>
      <c r="AE27" s="1742" t="s">
        <v>362</v>
      </c>
      <c r="AF27" s="1432" t="s">
        <v>363</v>
      </c>
      <c r="AG27" s="1431"/>
      <c r="AH27" s="1426"/>
      <c r="AI27" s="1427"/>
      <c r="AJ27" s="1427"/>
      <c r="AK27" s="1428"/>
      <c r="AL27" s="1433"/>
      <c r="AM27" s="1434"/>
      <c r="AN27" s="1433"/>
      <c r="AO27" s="1424"/>
      <c r="AP27" s="1418" t="s">
        <v>364</v>
      </c>
      <c r="AQ27" s="1426" t="s">
        <v>365</v>
      </c>
      <c r="AR27" s="1426" t="s">
        <v>366</v>
      </c>
      <c r="AS27" s="1427">
        <v>725</v>
      </c>
      <c r="AT27" s="1435"/>
      <c r="AU27" s="1436"/>
      <c r="AV27" s="1437"/>
      <c r="AW27" s="1436">
        <v>40</v>
      </c>
      <c r="AX27" s="1438">
        <f>AW27/AS27</f>
        <v>0.05517241379310345</v>
      </c>
      <c r="AY27" s="1439"/>
      <c r="AZ27" s="1420"/>
      <c r="BA27" s="1420"/>
      <c r="BB27" s="1420"/>
      <c r="BC27" s="1440"/>
      <c r="BD27" s="1211"/>
      <c r="BE27" s="1211"/>
      <c r="BF27" s="1211"/>
    </row>
    <row r="28" spans="1:58" s="1212" customFormat="1" ht="57.75" customHeight="1">
      <c r="A28" s="1209"/>
      <c r="B28" s="1736"/>
      <c r="C28" s="1441" t="s">
        <v>8</v>
      </c>
      <c r="D28" s="1442" t="s">
        <v>367</v>
      </c>
      <c r="E28" s="1370" t="s">
        <v>368</v>
      </c>
      <c r="F28" s="1371">
        <v>509</v>
      </c>
      <c r="G28" s="1371">
        <v>180</v>
      </c>
      <c r="H28" s="1301">
        <f>+G28/+F28*100</f>
        <v>35.36345776031434</v>
      </c>
      <c r="I28" s="1382" t="s">
        <v>353</v>
      </c>
      <c r="J28" s="1374"/>
      <c r="K28" s="1382">
        <v>4</v>
      </c>
      <c r="L28" s="1443">
        <f>K28/G28</f>
        <v>0.022222222222222223</v>
      </c>
      <c r="M28" s="1444"/>
      <c r="N28" s="1377"/>
      <c r="O28" s="1378"/>
      <c r="P28" s="1378"/>
      <c r="Q28" s="1372"/>
      <c r="R28" s="1378"/>
      <c r="S28" s="1379"/>
      <c r="T28" s="1378"/>
      <c r="U28" s="1381"/>
      <c r="V28" s="1445"/>
      <c r="W28" s="1377"/>
      <c r="X28" s="1378"/>
      <c r="Y28" s="1378"/>
      <c r="Z28" s="1372"/>
      <c r="AA28" s="1378"/>
      <c r="AB28" s="1379"/>
      <c r="AC28" s="1378"/>
      <c r="AD28" s="1381"/>
      <c r="AE28" s="1751"/>
      <c r="AF28" s="1292" t="s">
        <v>8</v>
      </c>
      <c r="AG28" s="1445"/>
      <c r="AH28" s="1377"/>
      <c r="AI28" s="1378"/>
      <c r="AJ28" s="1378"/>
      <c r="AK28" s="1372"/>
      <c r="AL28" s="1382"/>
      <c r="AM28" s="1383"/>
      <c r="AN28" s="1382"/>
      <c r="AO28" s="1443"/>
      <c r="AP28" s="1442"/>
      <c r="AQ28" s="1377"/>
      <c r="AR28" s="1378"/>
      <c r="AS28" s="1378"/>
      <c r="AT28" s="1372"/>
      <c r="AU28" s="1446"/>
      <c r="AV28" s="1271"/>
      <c r="AW28" s="1446"/>
      <c r="AX28" s="1386"/>
      <c r="AY28" s="1447"/>
      <c r="AZ28" s="1392"/>
      <c r="BA28" s="1448"/>
      <c r="BB28" s="1449"/>
      <c r="BC28" s="1344"/>
      <c r="BD28" s="1211"/>
      <c r="BE28" s="1211"/>
      <c r="BF28" s="1211"/>
    </row>
    <row r="29" spans="1:58" s="1212" customFormat="1" ht="57.75" customHeight="1" thickBot="1">
      <c r="A29" s="1209"/>
      <c r="B29" s="1750"/>
      <c r="C29" s="1450" t="s">
        <v>17</v>
      </c>
      <c r="D29" s="1451" t="s">
        <v>369</v>
      </c>
      <c r="E29" s="1452" t="s">
        <v>370</v>
      </c>
      <c r="F29" s="1453">
        <v>181</v>
      </c>
      <c r="G29" s="1453">
        <v>53</v>
      </c>
      <c r="H29" s="1415">
        <f>+G29/+F29*100</f>
        <v>29.2817679558011</v>
      </c>
      <c r="I29" s="1454">
        <v>1</v>
      </c>
      <c r="J29" s="1455">
        <f>I29/G29*100</f>
        <v>1.8867924528301887</v>
      </c>
      <c r="K29" s="1454">
        <v>0</v>
      </c>
      <c r="L29" s="1456">
        <v>0</v>
      </c>
      <c r="M29" s="1457"/>
      <c r="N29" s="1458"/>
      <c r="O29" s="1459"/>
      <c r="P29" s="1459"/>
      <c r="Q29" s="1415"/>
      <c r="R29" s="1459"/>
      <c r="S29" s="1460"/>
      <c r="T29" s="1459"/>
      <c r="U29" s="1461"/>
      <c r="V29" s="1462" t="s">
        <v>371</v>
      </c>
      <c r="W29" s="1458" t="s">
        <v>372</v>
      </c>
      <c r="X29" s="1459">
        <v>199</v>
      </c>
      <c r="Y29" s="1459">
        <v>65</v>
      </c>
      <c r="Z29" s="1415">
        <f>+Y29/+X29*100</f>
        <v>32.663316582914575</v>
      </c>
      <c r="AA29" s="1459">
        <v>4</v>
      </c>
      <c r="AB29" s="1463">
        <f>AA29/Y29*100</f>
        <v>6.153846153846154</v>
      </c>
      <c r="AC29" s="1459">
        <v>11</v>
      </c>
      <c r="AD29" s="1456">
        <f>AC29/Y29</f>
        <v>0.16923076923076924</v>
      </c>
      <c r="AE29" s="1743"/>
      <c r="AF29" s="1465" t="s">
        <v>17</v>
      </c>
      <c r="AG29" s="1462"/>
      <c r="AH29" s="1458"/>
      <c r="AI29" s="1459"/>
      <c r="AJ29" s="1459"/>
      <c r="AK29" s="1415"/>
      <c r="AL29" s="1466"/>
      <c r="AM29" s="1463"/>
      <c r="AN29" s="1466"/>
      <c r="AO29" s="1456"/>
      <c r="AP29" s="1451"/>
      <c r="AQ29" s="1458"/>
      <c r="AR29" s="1459"/>
      <c r="AS29" s="1459"/>
      <c r="AT29" s="1415"/>
      <c r="AU29" s="1467"/>
      <c r="AV29" s="1362"/>
      <c r="AW29" s="1467"/>
      <c r="AX29" s="1416"/>
      <c r="AY29" s="1468"/>
      <c r="AZ29" s="1453"/>
      <c r="BA29" s="1469"/>
      <c r="BB29" s="1469"/>
      <c r="BC29" s="1470"/>
      <c r="BD29" s="1211"/>
      <c r="BE29" s="1211"/>
      <c r="BF29" s="1211"/>
    </row>
    <row r="30" spans="1:58" s="1212" customFormat="1" ht="57.75" customHeight="1">
      <c r="A30" s="1209"/>
      <c r="B30" s="1752" t="s">
        <v>373</v>
      </c>
      <c r="C30" s="1471" t="s">
        <v>13</v>
      </c>
      <c r="D30" s="1369" t="s">
        <v>374</v>
      </c>
      <c r="E30" s="1370" t="s">
        <v>375</v>
      </c>
      <c r="F30" s="1371">
        <v>633</v>
      </c>
      <c r="G30" s="1371">
        <v>169</v>
      </c>
      <c r="H30" s="1372">
        <f aca="true" t="shared" si="0" ref="H30:H44">+G30/+F30*100</f>
        <v>26.698262243285942</v>
      </c>
      <c r="I30" s="1373"/>
      <c r="J30" s="1374"/>
      <c r="K30" s="1373"/>
      <c r="L30" s="1375"/>
      <c r="M30" s="1376"/>
      <c r="N30" s="1377"/>
      <c r="O30" s="1378"/>
      <c r="P30" s="1378"/>
      <c r="Q30" s="1372"/>
      <c r="R30" s="1378"/>
      <c r="S30" s="1379"/>
      <c r="T30" s="1378"/>
      <c r="U30" s="1380"/>
      <c r="V30" s="1369"/>
      <c r="W30" s="1377"/>
      <c r="X30" s="1378"/>
      <c r="Y30" s="1378"/>
      <c r="Z30" s="1372"/>
      <c r="AA30" s="1378"/>
      <c r="AB30" s="1379"/>
      <c r="AC30" s="1378"/>
      <c r="AD30" s="1381"/>
      <c r="AE30" s="1752" t="s">
        <v>373</v>
      </c>
      <c r="AF30" s="1320" t="s">
        <v>13</v>
      </c>
      <c r="AG30" s="1369"/>
      <c r="AH30" s="1377"/>
      <c r="AI30" s="1378"/>
      <c r="AJ30" s="1378"/>
      <c r="AK30" s="1372"/>
      <c r="AL30" s="1382"/>
      <c r="AM30" s="1383"/>
      <c r="AN30" s="1382"/>
      <c r="AO30" s="1375"/>
      <c r="AP30" s="1369"/>
      <c r="AQ30" s="1377"/>
      <c r="AR30" s="1378"/>
      <c r="AS30" s="1378"/>
      <c r="AT30" s="1372"/>
      <c r="AU30" s="1446"/>
      <c r="AV30" s="1385"/>
      <c r="AW30" s="1446"/>
      <c r="AX30" s="1472"/>
      <c r="AY30" s="1391"/>
      <c r="AZ30" s="1392"/>
      <c r="BA30" s="1448"/>
      <c r="BB30" s="1449"/>
      <c r="BC30" s="1344"/>
      <c r="BD30" s="1211"/>
      <c r="BE30" s="1211"/>
      <c r="BF30" s="1211"/>
    </row>
    <row r="31" spans="1:58" s="1212" customFormat="1" ht="57.75" customHeight="1">
      <c r="A31" s="1209"/>
      <c r="B31" s="1736"/>
      <c r="C31" s="1471" t="s">
        <v>18</v>
      </c>
      <c r="D31" s="1269" t="s">
        <v>343</v>
      </c>
      <c r="E31" s="1278" t="s">
        <v>375</v>
      </c>
      <c r="F31" s="1279">
        <v>207</v>
      </c>
      <c r="G31" s="1279">
        <v>147</v>
      </c>
      <c r="H31" s="1262">
        <f t="shared" si="0"/>
        <v>71.01449275362319</v>
      </c>
      <c r="I31" s="1337">
        <v>8</v>
      </c>
      <c r="J31" s="1338">
        <f>I31/G31*100</f>
        <v>5.442176870748299</v>
      </c>
      <c r="K31" s="1337">
        <v>25</v>
      </c>
      <c r="L31" s="1258">
        <f>K31/G31</f>
        <v>0.17006802721088435</v>
      </c>
      <c r="M31" s="1259"/>
      <c r="N31" s="1260"/>
      <c r="O31" s="1261"/>
      <c r="P31" s="1261"/>
      <c r="Q31" s="1262"/>
      <c r="R31" s="1261" t="s">
        <v>376</v>
      </c>
      <c r="S31" s="1263"/>
      <c r="T31" s="1261" t="s">
        <v>377</v>
      </c>
      <c r="U31" s="1280"/>
      <c r="V31" s="1269" t="s">
        <v>378</v>
      </c>
      <c r="W31" s="1260" t="s">
        <v>379</v>
      </c>
      <c r="X31" s="1261">
        <v>210</v>
      </c>
      <c r="Y31" s="1261">
        <v>114</v>
      </c>
      <c r="Z31" s="1262">
        <f>+Y31/+X31*100</f>
        <v>54.285714285714285</v>
      </c>
      <c r="AA31" s="1261">
        <v>24</v>
      </c>
      <c r="AB31" s="1338">
        <f>AA31/Y31*100</f>
        <v>21.052631578947366</v>
      </c>
      <c r="AC31" s="1261">
        <v>86</v>
      </c>
      <c r="AD31" s="1473">
        <f>AC31/Y31</f>
        <v>0.7543859649122807</v>
      </c>
      <c r="AE31" s="1736"/>
      <c r="AF31" s="1320" t="s">
        <v>18</v>
      </c>
      <c r="AG31" s="1269"/>
      <c r="AH31" s="1260"/>
      <c r="AI31" s="1261"/>
      <c r="AJ31" s="1261"/>
      <c r="AK31" s="1262"/>
      <c r="AL31" s="1337" t="s">
        <v>376</v>
      </c>
      <c r="AM31" s="1338"/>
      <c r="AN31" s="1337" t="s">
        <v>377</v>
      </c>
      <c r="AO31" s="1258"/>
      <c r="AP31" s="1269"/>
      <c r="AQ31" s="1260"/>
      <c r="AR31" s="1261"/>
      <c r="AS31" s="1261"/>
      <c r="AT31" s="1262"/>
      <c r="AU31" s="1281"/>
      <c r="AV31" s="1271"/>
      <c r="AW31" s="1281"/>
      <c r="AX31" s="1386"/>
      <c r="AY31" s="1389">
        <v>145</v>
      </c>
      <c r="AZ31" s="1273"/>
      <c r="BA31" s="1474">
        <v>112</v>
      </c>
      <c r="BB31" s="1274"/>
      <c r="BC31" s="1275"/>
      <c r="BD31" s="1211"/>
      <c r="BE31" s="1211"/>
      <c r="BF31" s="1211"/>
    </row>
    <row r="32" spans="1:58" s="1212" customFormat="1" ht="57.75" customHeight="1">
      <c r="A32" s="1209"/>
      <c r="B32" s="1736"/>
      <c r="C32" s="1475" t="s">
        <v>22</v>
      </c>
      <c r="D32" s="1269" t="s">
        <v>380</v>
      </c>
      <c r="E32" s="1278" t="s">
        <v>293</v>
      </c>
      <c r="F32" s="1279">
        <v>185</v>
      </c>
      <c r="G32" s="1279">
        <v>102</v>
      </c>
      <c r="H32" s="1262">
        <f t="shared" si="0"/>
        <v>55.13513513513514</v>
      </c>
      <c r="I32" s="1256"/>
      <c r="J32" s="1257"/>
      <c r="K32" s="1256"/>
      <c r="L32" s="1258"/>
      <c r="M32" s="1259"/>
      <c r="N32" s="1260"/>
      <c r="O32" s="1261"/>
      <c r="P32" s="1261"/>
      <c r="Q32" s="1262"/>
      <c r="R32" s="1261"/>
      <c r="S32" s="1263"/>
      <c r="T32" s="1261"/>
      <c r="U32" s="1280"/>
      <c r="V32" s="1269" t="s">
        <v>381</v>
      </c>
      <c r="W32" s="1476" t="s">
        <v>293</v>
      </c>
      <c r="X32" s="1261">
        <v>184</v>
      </c>
      <c r="Y32" s="1261">
        <v>117</v>
      </c>
      <c r="Z32" s="1262">
        <f>+Y32/+X32*100</f>
        <v>63.58695652173913</v>
      </c>
      <c r="AA32" s="1261"/>
      <c r="AB32" s="1338"/>
      <c r="AC32" s="1261"/>
      <c r="AD32" s="1473"/>
      <c r="AE32" s="1736"/>
      <c r="AF32" s="1368" t="s">
        <v>22</v>
      </c>
      <c r="AG32" s="1269" t="s">
        <v>382</v>
      </c>
      <c r="AH32" s="1260" t="s">
        <v>383</v>
      </c>
      <c r="AI32" s="1261">
        <v>242</v>
      </c>
      <c r="AJ32" s="1261">
        <v>110</v>
      </c>
      <c r="AK32" s="1262">
        <f>+AJ32/+AI32*100</f>
        <v>45.45454545454545</v>
      </c>
      <c r="AL32" s="1337"/>
      <c r="AM32" s="1338"/>
      <c r="AN32" s="1337"/>
      <c r="AO32" s="1258"/>
      <c r="AP32" s="1269" t="s">
        <v>345</v>
      </c>
      <c r="AQ32" s="1476" t="s">
        <v>345</v>
      </c>
      <c r="AR32" s="1261" t="s">
        <v>345</v>
      </c>
      <c r="AS32" s="1261" t="s">
        <v>345</v>
      </c>
      <c r="AT32" s="1262"/>
      <c r="AU32" s="1281" t="s">
        <v>384</v>
      </c>
      <c r="AV32" s="1271"/>
      <c r="AW32" s="1281" t="s">
        <v>385</v>
      </c>
      <c r="AX32" s="1386"/>
      <c r="AY32" s="1397">
        <v>101</v>
      </c>
      <c r="AZ32" s="1398"/>
      <c r="BA32" s="1335">
        <v>117</v>
      </c>
      <c r="BB32" s="1335">
        <v>110</v>
      </c>
      <c r="BC32" s="1286"/>
      <c r="BD32" s="1211"/>
      <c r="BE32" s="1211"/>
      <c r="BF32" s="1211"/>
    </row>
    <row r="33" spans="1:58" s="1212" customFormat="1" ht="57.75" customHeight="1">
      <c r="A33" s="1209"/>
      <c r="B33" s="1737"/>
      <c r="C33" s="1477" t="s">
        <v>64</v>
      </c>
      <c r="D33" s="1269" t="s">
        <v>386</v>
      </c>
      <c r="E33" s="1278" t="s">
        <v>341</v>
      </c>
      <c r="F33" s="1279" t="s">
        <v>387</v>
      </c>
      <c r="G33" s="1279">
        <v>74</v>
      </c>
      <c r="H33" s="1262"/>
      <c r="I33" s="1256"/>
      <c r="J33" s="1257" t="s">
        <v>376</v>
      </c>
      <c r="K33" s="1256"/>
      <c r="L33" s="1258"/>
      <c r="M33" s="1259"/>
      <c r="N33" s="1260"/>
      <c r="O33" s="1261"/>
      <c r="P33" s="1261"/>
      <c r="Q33" s="1262"/>
      <c r="R33" s="1261"/>
      <c r="S33" s="1263"/>
      <c r="T33" s="1261"/>
      <c r="U33" s="1280"/>
      <c r="V33" s="1269"/>
      <c r="W33" s="1260"/>
      <c r="X33" s="1261"/>
      <c r="Y33" s="1261"/>
      <c r="Z33" s="1262"/>
      <c r="AA33" s="1261"/>
      <c r="AB33" s="1338"/>
      <c r="AC33" s="1261"/>
      <c r="AD33" s="1473"/>
      <c r="AE33" s="1737"/>
      <c r="AF33" s="1388" t="s">
        <v>64</v>
      </c>
      <c r="AG33" s="1269" t="s">
        <v>388</v>
      </c>
      <c r="AH33" s="1260" t="s">
        <v>389</v>
      </c>
      <c r="AI33" s="1261"/>
      <c r="AJ33" s="1261">
        <v>26</v>
      </c>
      <c r="AK33" s="1262"/>
      <c r="AL33" s="1337"/>
      <c r="AM33" s="1338"/>
      <c r="AN33" s="1337"/>
      <c r="AO33" s="1258"/>
      <c r="AP33" s="1269" t="s">
        <v>390</v>
      </c>
      <c r="AQ33" s="1260" t="s">
        <v>293</v>
      </c>
      <c r="AR33" s="1261" t="s">
        <v>353</v>
      </c>
      <c r="AS33" s="1261">
        <v>1104</v>
      </c>
      <c r="AT33" s="1262"/>
      <c r="AU33" s="1281"/>
      <c r="AV33" s="1271"/>
      <c r="AW33" s="1281"/>
      <c r="AX33" s="1386"/>
      <c r="AY33" s="1409"/>
      <c r="AZ33" s="1478"/>
      <c r="BA33" s="1479"/>
      <c r="BB33" s="1480">
        <v>25</v>
      </c>
      <c r="BC33" s="1275"/>
      <c r="BD33" s="1211"/>
      <c r="BE33" s="1211"/>
      <c r="BF33" s="1211"/>
    </row>
    <row r="34" spans="1:58" s="1212" customFormat="1" ht="57.75" customHeight="1">
      <c r="A34" s="1209"/>
      <c r="B34" s="1737"/>
      <c r="C34" s="1471" t="s">
        <v>10</v>
      </c>
      <c r="D34" s="1269" t="s">
        <v>391</v>
      </c>
      <c r="E34" s="1278" t="s">
        <v>392</v>
      </c>
      <c r="F34" s="1279">
        <v>423</v>
      </c>
      <c r="G34" s="1279">
        <v>112</v>
      </c>
      <c r="H34" s="1262">
        <f>+G34/+F34*100</f>
        <v>26.47754137115839</v>
      </c>
      <c r="I34" s="1337" t="s">
        <v>353</v>
      </c>
      <c r="J34" s="1338"/>
      <c r="K34" s="1337" t="s">
        <v>353</v>
      </c>
      <c r="L34" s="1258"/>
      <c r="M34" s="1259"/>
      <c r="N34" s="1260"/>
      <c r="O34" s="1261"/>
      <c r="P34" s="1261"/>
      <c r="Q34" s="1262"/>
      <c r="R34" s="1261"/>
      <c r="S34" s="1263"/>
      <c r="T34" s="1261"/>
      <c r="U34" s="1280"/>
      <c r="V34" s="1269" t="s">
        <v>391</v>
      </c>
      <c r="W34" s="1260" t="s">
        <v>393</v>
      </c>
      <c r="X34" s="1261">
        <v>415</v>
      </c>
      <c r="Y34" s="1261">
        <v>91</v>
      </c>
      <c r="Z34" s="1262">
        <f>+Y34/+X34*100</f>
        <v>21.927710843373493</v>
      </c>
      <c r="AA34" s="1261"/>
      <c r="AB34" s="1338"/>
      <c r="AC34" s="1261"/>
      <c r="AD34" s="1473"/>
      <c r="AE34" s="1737"/>
      <c r="AF34" s="1320" t="s">
        <v>10</v>
      </c>
      <c r="AG34" s="1269"/>
      <c r="AH34" s="1260"/>
      <c r="AI34" s="1261"/>
      <c r="AJ34" s="1261"/>
      <c r="AK34" s="1262"/>
      <c r="AL34" s="1337"/>
      <c r="AM34" s="1338"/>
      <c r="AN34" s="1337"/>
      <c r="AO34" s="1258"/>
      <c r="AP34" s="1269"/>
      <c r="AQ34" s="1260"/>
      <c r="AR34" s="1261"/>
      <c r="AS34" s="1261"/>
      <c r="AT34" s="1262"/>
      <c r="AU34" s="1281"/>
      <c r="AV34" s="1271"/>
      <c r="AW34" s="1281"/>
      <c r="AX34" s="1386"/>
      <c r="AY34" s="1409"/>
      <c r="AZ34" s="1273"/>
      <c r="BA34" s="1274"/>
      <c r="BB34" s="1274"/>
      <c r="BC34" s="1275"/>
      <c r="BD34" s="1211"/>
      <c r="BE34" s="1211"/>
      <c r="BF34" s="1211"/>
    </row>
    <row r="35" spans="1:58" s="1212" customFormat="1" ht="57.75" customHeight="1">
      <c r="A35" s="1209"/>
      <c r="B35" s="1737"/>
      <c r="C35" s="1471" t="s">
        <v>12</v>
      </c>
      <c r="D35" s="1269" t="s">
        <v>394</v>
      </c>
      <c r="E35" s="1278"/>
      <c r="F35" s="1279">
        <v>162</v>
      </c>
      <c r="G35" s="1279">
        <v>97</v>
      </c>
      <c r="H35" s="1262">
        <f t="shared" si="0"/>
        <v>59.876543209876544</v>
      </c>
      <c r="I35" s="1481">
        <v>2</v>
      </c>
      <c r="J35" s="1400">
        <f>I35/G35*100</f>
        <v>2.0618556701030926</v>
      </c>
      <c r="K35" s="1481">
        <v>6</v>
      </c>
      <c r="L35" s="1258">
        <f>K35/G35</f>
        <v>0.061855670103092786</v>
      </c>
      <c r="M35" s="1259"/>
      <c r="N35" s="1260"/>
      <c r="O35" s="1261"/>
      <c r="P35" s="1261"/>
      <c r="Q35" s="1262"/>
      <c r="R35" s="1482" t="s">
        <v>376</v>
      </c>
      <c r="S35" s="1483"/>
      <c r="T35" s="1482" t="s">
        <v>376</v>
      </c>
      <c r="U35" s="1280"/>
      <c r="V35" s="1269" t="s">
        <v>395</v>
      </c>
      <c r="W35" s="1278" t="s">
        <v>396</v>
      </c>
      <c r="X35" s="1261">
        <v>166</v>
      </c>
      <c r="Y35" s="1261">
        <v>67</v>
      </c>
      <c r="Z35" s="1262">
        <f>+Y35/+X35*100</f>
        <v>40.36144578313253</v>
      </c>
      <c r="AA35" s="1482">
        <v>16</v>
      </c>
      <c r="AB35" s="1400">
        <f>AA35/Y35*100</f>
        <v>23.88059701492537</v>
      </c>
      <c r="AC35" s="1482">
        <v>53</v>
      </c>
      <c r="AD35" s="1473">
        <f>AC35/Y35</f>
        <v>0.7910447761194029</v>
      </c>
      <c r="AE35" s="1737"/>
      <c r="AF35" s="1320" t="s">
        <v>12</v>
      </c>
      <c r="AG35" s="1269" t="s">
        <v>397</v>
      </c>
      <c r="AH35" s="1260"/>
      <c r="AI35" s="1261">
        <v>168</v>
      </c>
      <c r="AJ35" s="1261">
        <v>65</v>
      </c>
      <c r="AK35" s="1262">
        <f>+AJ35/+AI35*100</f>
        <v>38.69047619047619</v>
      </c>
      <c r="AL35" s="1481">
        <v>26</v>
      </c>
      <c r="AM35" s="1400">
        <f>AL35/AJ35*100</f>
        <v>40</v>
      </c>
      <c r="AN35" s="1481">
        <v>81</v>
      </c>
      <c r="AO35" s="1258">
        <f>AN35/AJ35</f>
        <v>1.2461538461538462</v>
      </c>
      <c r="AP35" s="1269"/>
      <c r="AQ35" s="1260"/>
      <c r="AR35" s="1261"/>
      <c r="AS35" s="1261"/>
      <c r="AT35" s="1262"/>
      <c r="AU35" s="1281"/>
      <c r="AV35" s="1271"/>
      <c r="AW35" s="1281"/>
      <c r="AX35" s="1386"/>
      <c r="AY35" s="1389">
        <v>97</v>
      </c>
      <c r="AZ35" s="1273"/>
      <c r="BA35" s="1474">
        <v>2</v>
      </c>
      <c r="BB35" s="1474">
        <v>59</v>
      </c>
      <c r="BC35" s="1275"/>
      <c r="BD35" s="1211"/>
      <c r="BE35" s="1211"/>
      <c r="BF35" s="1211"/>
    </row>
    <row r="36" spans="1:58" s="1212" customFormat="1" ht="57.75" customHeight="1">
      <c r="A36" s="1209"/>
      <c r="B36" s="1737"/>
      <c r="C36" s="1754" t="s">
        <v>33</v>
      </c>
      <c r="D36" s="1277" t="s">
        <v>398</v>
      </c>
      <c r="E36" s="1278" t="s">
        <v>370</v>
      </c>
      <c r="F36" s="1279">
        <v>25</v>
      </c>
      <c r="G36" s="1279">
        <v>8</v>
      </c>
      <c r="H36" s="1262">
        <f t="shared" si="0"/>
        <v>32</v>
      </c>
      <c r="I36" s="1337">
        <v>0</v>
      </c>
      <c r="J36" s="1338">
        <f>I36/G36*100</f>
        <v>0</v>
      </c>
      <c r="K36" s="1337">
        <v>0</v>
      </c>
      <c r="L36" s="1258">
        <f>K36/G36</f>
        <v>0</v>
      </c>
      <c r="M36" s="1259" t="s">
        <v>399</v>
      </c>
      <c r="N36" s="1260" t="s">
        <v>400</v>
      </c>
      <c r="O36" s="1261">
        <v>37</v>
      </c>
      <c r="P36" s="1261">
        <v>13</v>
      </c>
      <c r="Q36" s="1262">
        <f>+P36/+O36*100</f>
        <v>35.13513513513514</v>
      </c>
      <c r="R36" s="1261">
        <v>1</v>
      </c>
      <c r="S36" s="1338">
        <f>R36/P36*100</f>
        <v>7.6923076923076925</v>
      </c>
      <c r="T36" s="1261">
        <v>4</v>
      </c>
      <c r="U36" s="1258">
        <f>T36/P36</f>
        <v>0.3076923076923077</v>
      </c>
      <c r="V36" s="1269"/>
      <c r="W36" s="1260"/>
      <c r="X36" s="1261"/>
      <c r="Y36" s="1261"/>
      <c r="Z36" s="1262"/>
      <c r="AA36" s="1261" t="s">
        <v>376</v>
      </c>
      <c r="AB36" s="1400"/>
      <c r="AC36" s="1261" t="s">
        <v>376</v>
      </c>
      <c r="AD36" s="1473"/>
      <c r="AE36" s="1737"/>
      <c r="AF36" s="1739" t="s">
        <v>33</v>
      </c>
      <c r="AG36" s="1269"/>
      <c r="AH36" s="1260"/>
      <c r="AI36" s="1261"/>
      <c r="AJ36" s="1261"/>
      <c r="AK36" s="1262"/>
      <c r="AL36" s="1337" t="s">
        <v>376</v>
      </c>
      <c r="AM36" s="1338"/>
      <c r="AN36" s="1337" t="s">
        <v>376</v>
      </c>
      <c r="AO36" s="1258"/>
      <c r="AP36" s="1269" t="s">
        <v>401</v>
      </c>
      <c r="AQ36" s="1260" t="s">
        <v>293</v>
      </c>
      <c r="AR36" s="1261">
        <v>18</v>
      </c>
      <c r="AS36" s="1261">
        <v>18</v>
      </c>
      <c r="AT36" s="1262">
        <f>+AS36/+AR36*100</f>
        <v>100</v>
      </c>
      <c r="AU36" s="1270">
        <v>1</v>
      </c>
      <c r="AV36" s="1271">
        <f>AU36/AS36*100</f>
        <v>5.555555555555555</v>
      </c>
      <c r="AW36" s="1270">
        <v>5</v>
      </c>
      <c r="AX36" s="1386">
        <f>AW36/AS36</f>
        <v>0.2777777777777778</v>
      </c>
      <c r="AY36" s="1389">
        <v>8</v>
      </c>
      <c r="AZ36" s="1273">
        <v>13</v>
      </c>
      <c r="BA36" s="1274"/>
      <c r="BB36" s="1274"/>
      <c r="BC36" s="1275">
        <v>18</v>
      </c>
      <c r="BD36" s="1211"/>
      <c r="BE36" s="1211"/>
      <c r="BF36" s="1211"/>
    </row>
    <row r="37" spans="1:58" s="1212" customFormat="1" ht="57.75" customHeight="1">
      <c r="A37" s="1209"/>
      <c r="B37" s="1737"/>
      <c r="C37" s="1755"/>
      <c r="D37" s="1277"/>
      <c r="E37" s="1278"/>
      <c r="F37" s="1279"/>
      <c r="G37" s="1279"/>
      <c r="H37" s="1262"/>
      <c r="I37" s="1337"/>
      <c r="J37" s="1338"/>
      <c r="K37" s="1337"/>
      <c r="L37" s="1258"/>
      <c r="M37" s="1259"/>
      <c r="N37" s="1260"/>
      <c r="O37" s="1261"/>
      <c r="P37" s="1261"/>
      <c r="Q37" s="1262"/>
      <c r="R37" s="1261"/>
      <c r="S37" s="1338"/>
      <c r="T37" s="1261"/>
      <c r="U37" s="1258"/>
      <c r="V37" s="1269"/>
      <c r="W37" s="1260"/>
      <c r="X37" s="1261"/>
      <c r="Y37" s="1261"/>
      <c r="Z37" s="1262"/>
      <c r="AA37" s="1261"/>
      <c r="AB37" s="1400"/>
      <c r="AC37" s="1261"/>
      <c r="AD37" s="1473"/>
      <c r="AE37" s="1737"/>
      <c r="AF37" s="1741"/>
      <c r="AG37" s="1269"/>
      <c r="AH37" s="1260"/>
      <c r="AI37" s="1261"/>
      <c r="AJ37" s="1261"/>
      <c r="AK37" s="1262"/>
      <c r="AL37" s="1337"/>
      <c r="AM37" s="1338"/>
      <c r="AN37" s="1337"/>
      <c r="AO37" s="1258"/>
      <c r="AP37" s="1269" t="s">
        <v>402</v>
      </c>
      <c r="AQ37" s="1260" t="s">
        <v>289</v>
      </c>
      <c r="AR37" s="1261">
        <v>13</v>
      </c>
      <c r="AS37" s="1261">
        <v>13</v>
      </c>
      <c r="AT37" s="1262">
        <f>+AS37/+AR37*100</f>
        <v>100</v>
      </c>
      <c r="AU37" s="1270">
        <v>13</v>
      </c>
      <c r="AV37" s="1271">
        <f>AU37/AS37*100</f>
        <v>100</v>
      </c>
      <c r="AW37" s="1270">
        <v>123</v>
      </c>
      <c r="AX37" s="1386">
        <f>AW37/AS37</f>
        <v>9.461538461538462</v>
      </c>
      <c r="AY37" s="1389"/>
      <c r="AZ37" s="1273"/>
      <c r="BA37" s="1484"/>
      <c r="BB37" s="1274"/>
      <c r="BC37" s="1275">
        <v>13</v>
      </c>
      <c r="BD37" s="1211"/>
      <c r="BE37" s="1211"/>
      <c r="BF37" s="1211"/>
    </row>
    <row r="38" spans="1:58" s="1212" customFormat="1" ht="57.75" customHeight="1">
      <c r="A38" s="1209"/>
      <c r="B38" s="1737"/>
      <c r="C38" s="1471" t="s">
        <v>32</v>
      </c>
      <c r="D38" s="1269" t="s">
        <v>398</v>
      </c>
      <c r="E38" s="1278" t="s">
        <v>403</v>
      </c>
      <c r="F38" s="1279">
        <v>46</v>
      </c>
      <c r="G38" s="1279">
        <v>29</v>
      </c>
      <c r="H38" s="1262">
        <f>+G38/+F38*100</f>
        <v>63.04347826086957</v>
      </c>
      <c r="I38" s="1256"/>
      <c r="J38" s="1257"/>
      <c r="K38" s="1256"/>
      <c r="L38" s="1258"/>
      <c r="M38" s="1259"/>
      <c r="N38" s="1260"/>
      <c r="O38" s="1261"/>
      <c r="P38" s="1261"/>
      <c r="Q38" s="1262"/>
      <c r="R38" s="1261"/>
      <c r="S38" s="1338"/>
      <c r="T38" s="1261"/>
      <c r="U38" s="1258"/>
      <c r="V38" s="1269" t="s">
        <v>404</v>
      </c>
      <c r="W38" s="1260" t="s">
        <v>328</v>
      </c>
      <c r="X38" s="1261">
        <v>45</v>
      </c>
      <c r="Y38" s="1261">
        <v>29</v>
      </c>
      <c r="Z38" s="1262">
        <f>+Y38/+X38*100</f>
        <v>64.44444444444444</v>
      </c>
      <c r="AA38" s="1261"/>
      <c r="AB38" s="1400"/>
      <c r="AC38" s="1261"/>
      <c r="AD38" s="1473"/>
      <c r="AE38" s="1737"/>
      <c r="AF38" s="1320" t="s">
        <v>32</v>
      </c>
      <c r="AG38" s="1269"/>
      <c r="AH38" s="1260"/>
      <c r="AI38" s="1261"/>
      <c r="AJ38" s="1261"/>
      <c r="AK38" s="1262"/>
      <c r="AL38" s="1337"/>
      <c r="AM38" s="1338"/>
      <c r="AN38" s="1337"/>
      <c r="AO38" s="1258"/>
      <c r="AP38" s="1269"/>
      <c r="AQ38" s="1260"/>
      <c r="AR38" s="1261"/>
      <c r="AS38" s="1261"/>
      <c r="AT38" s="1262"/>
      <c r="AU38" s="1281" t="s">
        <v>376</v>
      </c>
      <c r="AV38" s="1271"/>
      <c r="AW38" s="1281" t="s">
        <v>376</v>
      </c>
      <c r="AX38" s="1386"/>
      <c r="AY38" s="1389">
        <v>29</v>
      </c>
      <c r="AZ38" s="1273"/>
      <c r="BA38" s="1474">
        <v>29</v>
      </c>
      <c r="BB38" s="1274"/>
      <c r="BC38" s="1275">
        <v>88</v>
      </c>
      <c r="BD38" s="1211"/>
      <c r="BE38" s="1211"/>
      <c r="BF38" s="1211"/>
    </row>
    <row r="39" spans="1:58" s="1212" customFormat="1" ht="57.75" customHeight="1" thickBot="1">
      <c r="A39" s="1209"/>
      <c r="B39" s="1753"/>
      <c r="C39" s="1485" t="s">
        <v>34</v>
      </c>
      <c r="D39" s="1312" t="s">
        <v>405</v>
      </c>
      <c r="E39" s="1299" t="s">
        <v>344</v>
      </c>
      <c r="F39" s="1300">
        <v>11</v>
      </c>
      <c r="G39" s="1300">
        <v>4</v>
      </c>
      <c r="H39" s="1301">
        <f t="shared" si="0"/>
        <v>36.36363636363637</v>
      </c>
      <c r="I39" s="1339">
        <v>0</v>
      </c>
      <c r="J39" s="1340">
        <f>I39/G39*100</f>
        <v>0</v>
      </c>
      <c r="K39" s="1339">
        <v>0</v>
      </c>
      <c r="L39" s="1304">
        <f>K39/G39</f>
        <v>0</v>
      </c>
      <c r="M39" s="1305" t="s">
        <v>406</v>
      </c>
      <c r="N39" s="1306" t="s">
        <v>407</v>
      </c>
      <c r="O39" s="1307">
        <v>10</v>
      </c>
      <c r="P39" s="1307">
        <v>6</v>
      </c>
      <c r="Q39" s="1301">
        <f>+P39/+O39*100</f>
        <v>60</v>
      </c>
      <c r="R39" s="1307">
        <v>3</v>
      </c>
      <c r="S39" s="1486">
        <f>R39/P39*100</f>
        <v>50</v>
      </c>
      <c r="T39" s="1307">
        <v>9</v>
      </c>
      <c r="U39" s="1304">
        <f>T39/P39</f>
        <v>1.5</v>
      </c>
      <c r="V39" s="1312"/>
      <c r="W39" s="1306"/>
      <c r="X39" s="1307"/>
      <c r="Y39" s="1307"/>
      <c r="Z39" s="1301"/>
      <c r="AA39" s="1307" t="s">
        <v>376</v>
      </c>
      <c r="AB39" s="1487"/>
      <c r="AC39" s="1307" t="s">
        <v>376</v>
      </c>
      <c r="AD39" s="1488"/>
      <c r="AE39" s="1753"/>
      <c r="AF39" s="1489" t="s">
        <v>34</v>
      </c>
      <c r="AG39" s="1312" t="s">
        <v>408</v>
      </c>
      <c r="AH39" s="1306" t="s">
        <v>409</v>
      </c>
      <c r="AI39" s="1307">
        <v>27</v>
      </c>
      <c r="AJ39" s="1307">
        <v>9</v>
      </c>
      <c r="AK39" s="1301">
        <f>+AJ39/+AI39*100</f>
        <v>33.33333333333333</v>
      </c>
      <c r="AL39" s="1339">
        <v>5</v>
      </c>
      <c r="AM39" s="1490">
        <f>AL39/AJ39*100</f>
        <v>55.55555555555556</v>
      </c>
      <c r="AN39" s="1339">
        <v>15</v>
      </c>
      <c r="AO39" s="1304">
        <f>AN39/AJ39</f>
        <v>1.6666666666666667</v>
      </c>
      <c r="AP39" s="1312"/>
      <c r="AQ39" s="1306"/>
      <c r="AR39" s="1307"/>
      <c r="AS39" s="1307"/>
      <c r="AT39" s="1348"/>
      <c r="AU39" s="1361"/>
      <c r="AV39" s="1491"/>
      <c r="AW39" s="1361"/>
      <c r="AX39" s="1363"/>
      <c r="AY39" s="1492">
        <v>4</v>
      </c>
      <c r="AZ39" s="1493">
        <v>6</v>
      </c>
      <c r="BA39" s="1366"/>
      <c r="BB39" s="1494">
        <v>8</v>
      </c>
      <c r="BC39" s="1495"/>
      <c r="BD39" s="1211"/>
      <c r="BE39" s="1211"/>
      <c r="BF39" s="1211"/>
    </row>
    <row r="40" spans="1:58" s="1212" customFormat="1" ht="57.75" customHeight="1">
      <c r="A40" s="1209"/>
      <c r="B40" s="1735" t="s">
        <v>410</v>
      </c>
      <c r="C40" s="1471" t="s">
        <v>15</v>
      </c>
      <c r="D40" s="1245"/>
      <c r="E40" s="1228"/>
      <c r="F40" s="1229"/>
      <c r="G40" s="1229"/>
      <c r="H40" s="1230"/>
      <c r="I40" s="1321"/>
      <c r="J40" s="1322"/>
      <c r="K40" s="1321"/>
      <c r="L40" s="1233"/>
      <c r="M40" s="1234"/>
      <c r="N40" s="1235"/>
      <c r="O40" s="1236"/>
      <c r="P40" s="1236"/>
      <c r="Q40" s="1230"/>
      <c r="R40" s="1236"/>
      <c r="S40" s="1232"/>
      <c r="T40" s="1236"/>
      <c r="U40" s="1233"/>
      <c r="V40" s="1245"/>
      <c r="W40" s="1235"/>
      <c r="X40" s="1236"/>
      <c r="Y40" s="1236"/>
      <c r="Z40" s="1230"/>
      <c r="AA40" s="1236"/>
      <c r="AB40" s="1496"/>
      <c r="AC40" s="1236"/>
      <c r="AD40" s="1443"/>
      <c r="AE40" s="1735" t="s">
        <v>410</v>
      </c>
      <c r="AF40" s="1320" t="s">
        <v>15</v>
      </c>
      <c r="AG40" s="1245"/>
      <c r="AH40" s="1235"/>
      <c r="AI40" s="1236"/>
      <c r="AJ40" s="1236"/>
      <c r="AK40" s="1230"/>
      <c r="AL40" s="1231"/>
      <c r="AM40" s="1497"/>
      <c r="AN40" s="1231"/>
      <c r="AO40" s="1472"/>
      <c r="AP40" s="1245"/>
      <c r="AQ40" s="1235"/>
      <c r="AR40" s="1236"/>
      <c r="AS40" s="1236"/>
      <c r="AT40" s="1372"/>
      <c r="AU40" s="1446" t="s">
        <v>376</v>
      </c>
      <c r="AV40" s="1498"/>
      <c r="AW40" s="1446" t="s">
        <v>376</v>
      </c>
      <c r="AX40" s="1386"/>
      <c r="AY40" s="1391"/>
      <c r="AZ40" s="1448"/>
      <c r="BA40" s="1393"/>
      <c r="BB40" s="1393"/>
      <c r="BC40" s="1394"/>
      <c r="BD40" s="1211"/>
      <c r="BE40" s="1211"/>
      <c r="BF40" s="1211"/>
    </row>
    <row r="41" spans="1:58" s="1212" customFormat="1" ht="57.75" customHeight="1">
      <c r="A41" s="1209"/>
      <c r="B41" s="1736"/>
      <c r="C41" s="1471" t="s">
        <v>3</v>
      </c>
      <c r="D41" s="1269" t="s">
        <v>411</v>
      </c>
      <c r="E41" s="1278" t="s">
        <v>412</v>
      </c>
      <c r="F41" s="1279">
        <v>345</v>
      </c>
      <c r="G41" s="1279">
        <v>257</v>
      </c>
      <c r="H41" s="1262">
        <f t="shared" si="0"/>
        <v>74.4927536231884</v>
      </c>
      <c r="I41" s="1256"/>
      <c r="J41" s="1257"/>
      <c r="K41" s="1256"/>
      <c r="L41" s="1258"/>
      <c r="M41" s="1259"/>
      <c r="N41" s="1260"/>
      <c r="O41" s="1261"/>
      <c r="P41" s="1261"/>
      <c r="Q41" s="1262"/>
      <c r="R41" s="1261"/>
      <c r="S41" s="1338"/>
      <c r="T41" s="1261"/>
      <c r="U41" s="1258"/>
      <c r="V41" s="1269" t="s">
        <v>411</v>
      </c>
      <c r="W41" s="1260" t="s">
        <v>413</v>
      </c>
      <c r="X41" s="1261">
        <v>227</v>
      </c>
      <c r="Y41" s="1261">
        <v>183</v>
      </c>
      <c r="Z41" s="1262">
        <f>+Y41/+X41*100</f>
        <v>80.61674008810573</v>
      </c>
      <c r="AA41" s="1261"/>
      <c r="AB41" s="1400"/>
      <c r="AC41" s="1261"/>
      <c r="AD41" s="1473"/>
      <c r="AE41" s="1736"/>
      <c r="AF41" s="1320" t="s">
        <v>3</v>
      </c>
      <c r="AG41" s="1269" t="s">
        <v>414</v>
      </c>
      <c r="AH41" s="1260" t="s">
        <v>415</v>
      </c>
      <c r="AI41" s="1261">
        <v>640</v>
      </c>
      <c r="AJ41" s="1261">
        <v>297</v>
      </c>
      <c r="AK41" s="1301">
        <f>+AJ41/+AI41*100</f>
        <v>46.40625</v>
      </c>
      <c r="AL41" s="1337">
        <v>27</v>
      </c>
      <c r="AM41" s="1490">
        <f>AL41/AJ41*100</f>
        <v>9.090909090909092</v>
      </c>
      <c r="AN41" s="1337">
        <v>65</v>
      </c>
      <c r="AO41" s="1304">
        <f>AN41/AJ41</f>
        <v>0.21885521885521886</v>
      </c>
      <c r="AP41" s="1269" t="s">
        <v>416</v>
      </c>
      <c r="AQ41" s="1260" t="s">
        <v>417</v>
      </c>
      <c r="AR41" s="1261">
        <v>640</v>
      </c>
      <c r="AS41" s="1261">
        <v>297</v>
      </c>
      <c r="AT41" s="1262">
        <f>+AS41/+AR41*100</f>
        <v>46.40625</v>
      </c>
      <c r="AU41" s="1281">
        <v>27</v>
      </c>
      <c r="AV41" s="1271">
        <f>AU41/AS41*100</f>
        <v>9.090909090909092</v>
      </c>
      <c r="AW41" s="1281">
        <v>65</v>
      </c>
      <c r="AX41" s="1386">
        <f>AW41/AS41</f>
        <v>0.21885521885521886</v>
      </c>
      <c r="AY41" s="1389">
        <v>257</v>
      </c>
      <c r="AZ41" s="1273"/>
      <c r="BA41" s="1474">
        <v>183</v>
      </c>
      <c r="BB41" s="1274"/>
      <c r="BC41" s="1275">
        <v>236</v>
      </c>
      <c r="BD41" s="1211"/>
      <c r="BE41" s="1211"/>
      <c r="BF41" s="1211"/>
    </row>
    <row r="42" spans="1:58" s="1212" customFormat="1" ht="57.75" customHeight="1">
      <c r="A42" s="1209"/>
      <c r="B42" s="1736"/>
      <c r="C42" s="1471" t="s">
        <v>21</v>
      </c>
      <c r="D42" s="1269"/>
      <c r="E42" s="1278"/>
      <c r="F42" s="1279"/>
      <c r="G42" s="1279"/>
      <c r="H42" s="1262"/>
      <c r="I42" s="1256"/>
      <c r="J42" s="1257"/>
      <c r="K42" s="1256"/>
      <c r="L42" s="1258"/>
      <c r="M42" s="1259"/>
      <c r="N42" s="1260"/>
      <c r="O42" s="1261"/>
      <c r="P42" s="1261"/>
      <c r="Q42" s="1262"/>
      <c r="R42" s="1261"/>
      <c r="S42" s="1338"/>
      <c r="T42" s="1261"/>
      <c r="U42" s="1258"/>
      <c r="V42" s="1269"/>
      <c r="W42" s="1260"/>
      <c r="X42" s="1261"/>
      <c r="Y42" s="1261"/>
      <c r="Z42" s="1262"/>
      <c r="AA42" s="1261"/>
      <c r="AB42" s="1400"/>
      <c r="AC42" s="1261"/>
      <c r="AD42" s="1473"/>
      <c r="AE42" s="1736"/>
      <c r="AF42" s="1320" t="s">
        <v>21</v>
      </c>
      <c r="AG42" s="1269"/>
      <c r="AH42" s="1260"/>
      <c r="AI42" s="1261"/>
      <c r="AJ42" s="1261"/>
      <c r="AK42" s="1262"/>
      <c r="AL42" s="1337"/>
      <c r="AM42" s="1338"/>
      <c r="AN42" s="1337"/>
      <c r="AO42" s="1258"/>
      <c r="AP42" s="1269"/>
      <c r="AQ42" s="1260"/>
      <c r="AR42" s="1261"/>
      <c r="AS42" s="1261"/>
      <c r="AT42" s="1262"/>
      <c r="AU42" s="1281"/>
      <c r="AV42" s="1282"/>
      <c r="AW42" s="1281"/>
      <c r="AX42" s="1386"/>
      <c r="AY42" s="1409"/>
      <c r="AZ42" s="1273"/>
      <c r="BA42" s="1274"/>
      <c r="BB42" s="1274"/>
      <c r="BC42" s="1275"/>
      <c r="BD42" s="1211"/>
      <c r="BE42" s="1211"/>
      <c r="BF42" s="1211"/>
    </row>
    <row r="43" spans="1:58" s="1212" customFormat="1" ht="57.75" customHeight="1">
      <c r="A43" s="1209"/>
      <c r="B43" s="1736"/>
      <c r="C43" s="1475" t="s">
        <v>28</v>
      </c>
      <c r="D43" s="1269" t="s">
        <v>418</v>
      </c>
      <c r="E43" s="1278" t="s">
        <v>419</v>
      </c>
      <c r="F43" s="1279">
        <v>31</v>
      </c>
      <c r="G43" s="1279">
        <v>14</v>
      </c>
      <c r="H43" s="1262">
        <f t="shared" si="0"/>
        <v>45.16129032258064</v>
      </c>
      <c r="I43" s="1256"/>
      <c r="J43" s="1257"/>
      <c r="K43" s="1256"/>
      <c r="L43" s="1258"/>
      <c r="M43" s="1259"/>
      <c r="N43" s="1260"/>
      <c r="O43" s="1261"/>
      <c r="P43" s="1261"/>
      <c r="Q43" s="1262"/>
      <c r="R43" s="1261"/>
      <c r="S43" s="1338"/>
      <c r="T43" s="1261"/>
      <c r="U43" s="1258"/>
      <c r="V43" s="1269" t="s">
        <v>420</v>
      </c>
      <c r="W43" s="1260" t="s">
        <v>421</v>
      </c>
      <c r="X43" s="1261">
        <v>34</v>
      </c>
      <c r="Y43" s="1261">
        <v>11</v>
      </c>
      <c r="Z43" s="1262">
        <f>+Y43/+X43*100</f>
        <v>32.35294117647059</v>
      </c>
      <c r="AA43" s="1261"/>
      <c r="AB43" s="1400"/>
      <c r="AC43" s="1261"/>
      <c r="AD43" s="1473"/>
      <c r="AE43" s="1736"/>
      <c r="AF43" s="1368" t="s">
        <v>28</v>
      </c>
      <c r="AG43" s="1269"/>
      <c r="AH43" s="1260"/>
      <c r="AI43" s="1261"/>
      <c r="AJ43" s="1261"/>
      <c r="AK43" s="1262"/>
      <c r="AL43" s="1337"/>
      <c r="AM43" s="1338"/>
      <c r="AN43" s="1337"/>
      <c r="AO43" s="1258"/>
      <c r="AP43" s="1269"/>
      <c r="AQ43" s="1260"/>
      <c r="AR43" s="1261"/>
      <c r="AS43" s="1261"/>
      <c r="AT43" s="1262"/>
      <c r="AU43" s="1281"/>
      <c r="AV43" s="1282"/>
      <c r="AW43" s="1281"/>
      <c r="AX43" s="1386"/>
      <c r="AY43" s="1397"/>
      <c r="AZ43" s="1398"/>
      <c r="BA43" s="1335"/>
      <c r="BB43" s="1335"/>
      <c r="BC43" s="1286"/>
      <c r="BD43" s="1211"/>
      <c r="BE43" s="1211"/>
      <c r="BF43" s="1211"/>
    </row>
    <row r="44" spans="1:58" s="1212" customFormat="1" ht="78.75" customHeight="1">
      <c r="A44" s="1209"/>
      <c r="B44" s="1737"/>
      <c r="C44" s="1499" t="s">
        <v>1</v>
      </c>
      <c r="D44" s="1395" t="s">
        <v>422</v>
      </c>
      <c r="E44" s="1278" t="s">
        <v>423</v>
      </c>
      <c r="F44" s="1279">
        <v>747</v>
      </c>
      <c r="G44" s="1279">
        <v>273</v>
      </c>
      <c r="H44" s="1262">
        <f t="shared" si="0"/>
        <v>36.54618473895582</v>
      </c>
      <c r="I44" s="1481"/>
      <c r="J44" s="1400"/>
      <c r="K44" s="1481"/>
      <c r="L44" s="1258"/>
      <c r="M44" s="1259"/>
      <c r="N44" s="1260"/>
      <c r="O44" s="1261"/>
      <c r="P44" s="1261"/>
      <c r="Q44" s="1262"/>
      <c r="R44" s="1261" t="s">
        <v>376</v>
      </c>
      <c r="S44" s="1338"/>
      <c r="T44" s="1261" t="s">
        <v>376</v>
      </c>
      <c r="U44" s="1258"/>
      <c r="V44" s="1269" t="s">
        <v>424</v>
      </c>
      <c r="W44" s="1260" t="s">
        <v>421</v>
      </c>
      <c r="X44" s="1261">
        <v>1027</v>
      </c>
      <c r="Y44" s="1261">
        <v>359</v>
      </c>
      <c r="Z44" s="1262">
        <f>+Y44/+X44*100</f>
        <v>34.95618305744888</v>
      </c>
      <c r="AA44" s="1261" t="s">
        <v>376</v>
      </c>
      <c r="AB44" s="1400"/>
      <c r="AC44" s="1261" t="s">
        <v>376</v>
      </c>
      <c r="AD44" s="1473"/>
      <c r="AE44" s="1737"/>
      <c r="AF44" s="1500" t="s">
        <v>1</v>
      </c>
      <c r="AG44" s="1269"/>
      <c r="AH44" s="1260"/>
      <c r="AI44" s="1261"/>
      <c r="AJ44" s="1261"/>
      <c r="AK44" s="1262"/>
      <c r="AL44" s="1337" t="s">
        <v>376</v>
      </c>
      <c r="AM44" s="1338"/>
      <c r="AN44" s="1337" t="s">
        <v>376</v>
      </c>
      <c r="AO44" s="1258"/>
      <c r="AP44" s="1269"/>
      <c r="AQ44" s="1260"/>
      <c r="AR44" s="1261"/>
      <c r="AS44" s="1261"/>
      <c r="AT44" s="1262"/>
      <c r="AU44" s="1281"/>
      <c r="AV44" s="1282"/>
      <c r="AW44" s="1281"/>
      <c r="AX44" s="1386"/>
      <c r="AY44" s="1389"/>
      <c r="AZ44" s="1273"/>
      <c r="BA44" s="1401">
        <v>359</v>
      </c>
      <c r="BB44" s="1501"/>
      <c r="BC44" s="1502"/>
      <c r="BD44" s="1211"/>
      <c r="BE44" s="1211"/>
      <c r="BF44" s="1211"/>
    </row>
    <row r="45" spans="1:58" s="1212" customFormat="1" ht="57.75" customHeight="1">
      <c r="A45" s="1209"/>
      <c r="B45" s="1737"/>
      <c r="C45" s="1503" t="s">
        <v>4</v>
      </c>
      <c r="D45" s="1269" t="s">
        <v>401</v>
      </c>
      <c r="E45" s="1278" t="s">
        <v>302</v>
      </c>
      <c r="F45" s="1279" t="s">
        <v>353</v>
      </c>
      <c r="G45" s="1279">
        <v>125</v>
      </c>
      <c r="H45" s="1262"/>
      <c r="I45" s="1256"/>
      <c r="J45" s="1257" t="s">
        <v>345</v>
      </c>
      <c r="K45" s="1256"/>
      <c r="L45" s="1258"/>
      <c r="M45" s="1259"/>
      <c r="N45" s="1260"/>
      <c r="O45" s="1261"/>
      <c r="P45" s="1261"/>
      <c r="Q45" s="1262"/>
      <c r="R45" s="1261"/>
      <c r="S45" s="1338"/>
      <c r="T45" s="1261"/>
      <c r="U45" s="1258"/>
      <c r="V45" s="1269" t="s">
        <v>401</v>
      </c>
      <c r="W45" s="1260" t="s">
        <v>425</v>
      </c>
      <c r="X45" s="1261" t="s">
        <v>353</v>
      </c>
      <c r="Y45" s="1261">
        <v>117</v>
      </c>
      <c r="Z45" s="1262"/>
      <c r="AA45" s="1261"/>
      <c r="AB45" s="1400"/>
      <c r="AC45" s="1261"/>
      <c r="AD45" s="1473"/>
      <c r="AE45" s="1737"/>
      <c r="AF45" s="1504" t="s">
        <v>4</v>
      </c>
      <c r="AG45" s="1269"/>
      <c r="AH45" s="1260"/>
      <c r="AI45" s="1261"/>
      <c r="AJ45" s="1261"/>
      <c r="AK45" s="1262"/>
      <c r="AL45" s="1337"/>
      <c r="AM45" s="1338"/>
      <c r="AN45" s="1337"/>
      <c r="AO45" s="1258"/>
      <c r="AP45" s="1269" t="s">
        <v>426</v>
      </c>
      <c r="AQ45" s="1260" t="s">
        <v>427</v>
      </c>
      <c r="AR45" s="1261" t="s">
        <v>353</v>
      </c>
      <c r="AS45" s="1261">
        <v>81</v>
      </c>
      <c r="AT45" s="1262"/>
      <c r="AU45" s="1281" t="s">
        <v>384</v>
      </c>
      <c r="AV45" s="1282"/>
      <c r="AW45" s="1281" t="s">
        <v>384</v>
      </c>
      <c r="AX45" s="1386"/>
      <c r="AY45" s="1505"/>
      <c r="AZ45" s="1506"/>
      <c r="BA45" s="1474"/>
      <c r="BB45" s="1474"/>
      <c r="BC45" s="1507"/>
      <c r="BD45" s="1211"/>
      <c r="BE45" s="1211"/>
      <c r="BF45" s="1211"/>
    </row>
    <row r="46" spans="1:58" s="1212" customFormat="1" ht="57.75" customHeight="1">
      <c r="A46" s="1209"/>
      <c r="B46" s="1737"/>
      <c r="C46" s="1471" t="s">
        <v>9</v>
      </c>
      <c r="D46" s="1269"/>
      <c r="E46" s="1278"/>
      <c r="F46" s="1279"/>
      <c r="G46" s="1279"/>
      <c r="H46" s="1262"/>
      <c r="I46" s="1337"/>
      <c r="J46" s="1338"/>
      <c r="K46" s="1337"/>
      <c r="L46" s="1258"/>
      <c r="M46" s="1259" t="s">
        <v>345</v>
      </c>
      <c r="N46" s="1260" t="s">
        <v>345</v>
      </c>
      <c r="O46" s="1261"/>
      <c r="P46" s="1261"/>
      <c r="Q46" s="1262"/>
      <c r="R46" s="1261"/>
      <c r="S46" s="1338"/>
      <c r="T46" s="1261"/>
      <c r="U46" s="1258"/>
      <c r="V46" s="1269"/>
      <c r="W46" s="1260"/>
      <c r="X46" s="1261"/>
      <c r="Y46" s="1261"/>
      <c r="Z46" s="1262"/>
      <c r="AA46" s="1261"/>
      <c r="AB46" s="1400"/>
      <c r="AC46" s="1261"/>
      <c r="AD46" s="1473"/>
      <c r="AE46" s="1737"/>
      <c r="AF46" s="1320" t="s">
        <v>9</v>
      </c>
      <c r="AG46" s="1269"/>
      <c r="AH46" s="1260"/>
      <c r="AI46" s="1261"/>
      <c r="AJ46" s="1261"/>
      <c r="AK46" s="1262"/>
      <c r="AL46" s="1337"/>
      <c r="AM46" s="1338"/>
      <c r="AN46" s="1337"/>
      <c r="AO46" s="1258"/>
      <c r="AP46" s="1269"/>
      <c r="AQ46" s="1260"/>
      <c r="AR46" s="1261"/>
      <c r="AS46" s="1261"/>
      <c r="AT46" s="1262"/>
      <c r="AU46" s="1281"/>
      <c r="AV46" s="1282"/>
      <c r="AW46" s="1281"/>
      <c r="AX46" s="1386"/>
      <c r="AY46" s="1391"/>
      <c r="AZ46" s="1448"/>
      <c r="BA46" s="1393"/>
      <c r="BB46" s="1393"/>
      <c r="BC46" s="1394"/>
      <c r="BD46" s="1211"/>
      <c r="BE46" s="1211"/>
      <c r="BF46" s="1211"/>
    </row>
    <row r="47" spans="1:58" s="1212" customFormat="1" ht="57.75" customHeight="1">
      <c r="A47" s="1209"/>
      <c r="B47" s="1737"/>
      <c r="C47" s="1471" t="s">
        <v>29</v>
      </c>
      <c r="D47" s="1269"/>
      <c r="E47" s="1278"/>
      <c r="F47" s="1279"/>
      <c r="G47" s="1279"/>
      <c r="H47" s="1262"/>
      <c r="I47" s="1256"/>
      <c r="J47" s="1257"/>
      <c r="K47" s="1256"/>
      <c r="L47" s="1258"/>
      <c r="M47" s="1259"/>
      <c r="N47" s="1260"/>
      <c r="O47" s="1261"/>
      <c r="P47" s="1261"/>
      <c r="Q47" s="1262"/>
      <c r="R47" s="1261"/>
      <c r="S47" s="1338"/>
      <c r="T47" s="1261"/>
      <c r="U47" s="1258"/>
      <c r="V47" s="1269"/>
      <c r="W47" s="1260"/>
      <c r="X47" s="1261"/>
      <c r="Y47" s="1261"/>
      <c r="Z47" s="1262"/>
      <c r="AA47" s="1261"/>
      <c r="AB47" s="1400"/>
      <c r="AC47" s="1261"/>
      <c r="AD47" s="1473"/>
      <c r="AE47" s="1737"/>
      <c r="AF47" s="1320" t="s">
        <v>29</v>
      </c>
      <c r="AG47" s="1269"/>
      <c r="AH47" s="1260"/>
      <c r="AI47" s="1261"/>
      <c r="AJ47" s="1261"/>
      <c r="AK47" s="1262"/>
      <c r="AL47" s="1337"/>
      <c r="AM47" s="1338"/>
      <c r="AN47" s="1337"/>
      <c r="AO47" s="1258"/>
      <c r="AP47" s="1269" t="s">
        <v>219</v>
      </c>
      <c r="AQ47" s="1260" t="s">
        <v>335</v>
      </c>
      <c r="AR47" s="1261">
        <v>353</v>
      </c>
      <c r="AS47" s="1261">
        <v>101</v>
      </c>
      <c r="AT47" s="1262">
        <f>+AS47/+AR47*100</f>
        <v>28.611898016997166</v>
      </c>
      <c r="AU47" s="1270" t="s">
        <v>353</v>
      </c>
      <c r="AV47" s="1271" t="s">
        <v>345</v>
      </c>
      <c r="AW47" s="1270">
        <v>57</v>
      </c>
      <c r="AX47" s="1386">
        <f>AW47/AS47</f>
        <v>0.5643564356435643</v>
      </c>
      <c r="AY47" s="1409"/>
      <c r="AZ47" s="1273"/>
      <c r="BA47" s="1274"/>
      <c r="BB47" s="1274"/>
      <c r="BC47" s="1275"/>
      <c r="BD47" s="1211"/>
      <c r="BE47" s="1211"/>
      <c r="BF47" s="1211"/>
    </row>
    <row r="48" spans="1:58" s="1212" customFormat="1" ht="57.75" customHeight="1">
      <c r="A48" s="1209"/>
      <c r="B48" s="1737"/>
      <c r="C48" s="1471" t="s">
        <v>30</v>
      </c>
      <c r="D48" s="1269"/>
      <c r="E48" s="1278"/>
      <c r="F48" s="1279"/>
      <c r="G48" s="1279"/>
      <c r="H48" s="1262"/>
      <c r="I48" s="1256"/>
      <c r="J48" s="1257"/>
      <c r="K48" s="1256"/>
      <c r="L48" s="1258"/>
      <c r="M48" s="1259"/>
      <c r="N48" s="1260"/>
      <c r="O48" s="1261"/>
      <c r="P48" s="1261"/>
      <c r="Q48" s="1262"/>
      <c r="R48" s="1261"/>
      <c r="S48" s="1338"/>
      <c r="T48" s="1261"/>
      <c r="U48" s="1258"/>
      <c r="V48" s="1269"/>
      <c r="W48" s="1260"/>
      <c r="X48" s="1261"/>
      <c r="Y48" s="1261"/>
      <c r="Z48" s="1262"/>
      <c r="AA48" s="1261"/>
      <c r="AB48" s="1400"/>
      <c r="AC48" s="1261"/>
      <c r="AD48" s="1473"/>
      <c r="AE48" s="1737"/>
      <c r="AF48" s="1320" t="s">
        <v>30</v>
      </c>
      <c r="AG48" s="1269"/>
      <c r="AH48" s="1260"/>
      <c r="AI48" s="1261"/>
      <c r="AJ48" s="1261"/>
      <c r="AK48" s="1262"/>
      <c r="AL48" s="1337"/>
      <c r="AM48" s="1338"/>
      <c r="AN48" s="1337"/>
      <c r="AO48" s="1258"/>
      <c r="AP48" s="1269"/>
      <c r="AQ48" s="1260"/>
      <c r="AR48" s="1261"/>
      <c r="AS48" s="1261"/>
      <c r="AT48" s="1262"/>
      <c r="AU48" s="1281"/>
      <c r="AV48" s="1282"/>
      <c r="AW48" s="1281"/>
      <c r="AX48" s="1390"/>
      <c r="AY48" s="1409"/>
      <c r="AZ48" s="1273"/>
      <c r="BA48" s="1274"/>
      <c r="BB48" s="1274"/>
      <c r="BC48" s="1275"/>
      <c r="BD48" s="1211"/>
      <c r="BE48" s="1211"/>
      <c r="BF48" s="1211"/>
    </row>
    <row r="49" spans="1:58" s="1212" customFormat="1" ht="57.75" customHeight="1">
      <c r="A49" s="1209"/>
      <c r="B49" s="1737"/>
      <c r="C49" s="1471" t="s">
        <v>23</v>
      </c>
      <c r="D49" s="1269"/>
      <c r="E49" s="1278"/>
      <c r="F49" s="1279"/>
      <c r="G49" s="1279"/>
      <c r="H49" s="1262"/>
      <c r="I49" s="1256"/>
      <c r="J49" s="1257"/>
      <c r="K49" s="1256"/>
      <c r="L49" s="1258"/>
      <c r="M49" s="1259"/>
      <c r="N49" s="1260"/>
      <c r="O49" s="1261"/>
      <c r="P49" s="1261"/>
      <c r="Q49" s="1262"/>
      <c r="R49" s="1261"/>
      <c r="S49" s="1338"/>
      <c r="T49" s="1261"/>
      <c r="U49" s="1258"/>
      <c r="V49" s="1269"/>
      <c r="W49" s="1260"/>
      <c r="X49" s="1261"/>
      <c r="Y49" s="1261"/>
      <c r="Z49" s="1262"/>
      <c r="AA49" s="1261"/>
      <c r="AB49" s="1400"/>
      <c r="AC49" s="1261"/>
      <c r="AD49" s="1473"/>
      <c r="AE49" s="1737"/>
      <c r="AF49" s="1320" t="s">
        <v>23</v>
      </c>
      <c r="AG49" s="1269"/>
      <c r="AH49" s="1260"/>
      <c r="AI49" s="1261"/>
      <c r="AJ49" s="1261"/>
      <c r="AK49" s="1262"/>
      <c r="AL49" s="1337"/>
      <c r="AM49" s="1338"/>
      <c r="AN49" s="1337"/>
      <c r="AO49" s="1258"/>
      <c r="AP49" s="1269"/>
      <c r="AQ49" s="1260"/>
      <c r="AR49" s="1261"/>
      <c r="AS49" s="1261"/>
      <c r="AT49" s="1262"/>
      <c r="AU49" s="1281"/>
      <c r="AV49" s="1282"/>
      <c r="AW49" s="1281"/>
      <c r="AX49" s="1390"/>
      <c r="AY49" s="1409"/>
      <c r="AZ49" s="1273"/>
      <c r="BA49" s="1274"/>
      <c r="BB49" s="1274"/>
      <c r="BC49" s="1275"/>
      <c r="BD49" s="1211"/>
      <c r="BE49" s="1211"/>
      <c r="BF49" s="1211"/>
    </row>
    <row r="50" spans="1:58" s="1212" customFormat="1" ht="57.75" customHeight="1">
      <c r="A50" s="1209"/>
      <c r="B50" s="1737"/>
      <c r="C50" s="1739" t="s">
        <v>428</v>
      </c>
      <c r="D50" s="1269"/>
      <c r="E50" s="1278"/>
      <c r="F50" s="1279"/>
      <c r="G50" s="1279"/>
      <c r="H50" s="1262"/>
      <c r="I50" s="1256"/>
      <c r="J50" s="1257"/>
      <c r="K50" s="1256"/>
      <c r="L50" s="1258"/>
      <c r="M50" s="1259" t="s">
        <v>429</v>
      </c>
      <c r="N50" s="1260" t="s">
        <v>430</v>
      </c>
      <c r="O50" s="1261">
        <v>161</v>
      </c>
      <c r="P50" s="1261">
        <v>161</v>
      </c>
      <c r="Q50" s="1262">
        <f>+P50/+O50*100</f>
        <v>100</v>
      </c>
      <c r="R50" s="1482">
        <v>7</v>
      </c>
      <c r="S50" s="1400">
        <f>R50/P50*100</f>
        <v>4.3478260869565215</v>
      </c>
      <c r="T50" s="1482">
        <v>24</v>
      </c>
      <c r="U50" s="1258">
        <f>T50/P50</f>
        <v>0.14906832298136646</v>
      </c>
      <c r="V50" s="1259" t="s">
        <v>431</v>
      </c>
      <c r="W50" s="1278" t="s">
        <v>432</v>
      </c>
      <c r="X50" s="1279">
        <v>132</v>
      </c>
      <c r="Y50" s="1279">
        <v>132</v>
      </c>
      <c r="Z50" s="1262">
        <f>+Y50/+X50*100</f>
        <v>100</v>
      </c>
      <c r="AA50" s="1508">
        <v>8</v>
      </c>
      <c r="AB50" s="1400">
        <f>AA50/Y50*100</f>
        <v>6.0606060606060606</v>
      </c>
      <c r="AC50" s="1508">
        <v>11</v>
      </c>
      <c r="AD50" s="1473">
        <f>AC50/Y50</f>
        <v>0.08333333333333333</v>
      </c>
      <c r="AE50" s="1737"/>
      <c r="AF50" s="1739" t="s">
        <v>428</v>
      </c>
      <c r="AG50" s="1269"/>
      <c r="AH50" s="1260"/>
      <c r="AI50" s="1261"/>
      <c r="AJ50" s="1261"/>
      <c r="AK50" s="1262"/>
      <c r="AL50" s="1281" t="s">
        <v>299</v>
      </c>
      <c r="AM50" s="1282"/>
      <c r="AN50" s="1281" t="s">
        <v>299</v>
      </c>
      <c r="AO50" s="1258"/>
      <c r="AP50" s="1269" t="s">
        <v>433</v>
      </c>
      <c r="AQ50" s="1260" t="s">
        <v>434</v>
      </c>
      <c r="AR50" s="1261">
        <v>411</v>
      </c>
      <c r="AS50" s="1261">
        <v>395</v>
      </c>
      <c r="AT50" s="1262">
        <f>+AS50/+AR50*100</f>
        <v>96.10705596107056</v>
      </c>
      <c r="AU50" s="1281">
        <v>15</v>
      </c>
      <c r="AV50" s="1282">
        <f>AU50/AS50*100</f>
        <v>3.79746835443038</v>
      </c>
      <c r="AW50" s="1281">
        <v>28</v>
      </c>
      <c r="AX50" s="1390">
        <f>AW50/AS50</f>
        <v>0.07088607594936709</v>
      </c>
      <c r="AY50" s="1409"/>
      <c r="AZ50" s="1334">
        <v>161</v>
      </c>
      <c r="BA50" s="1335">
        <v>132</v>
      </c>
      <c r="BB50" s="1335"/>
      <c r="BC50" s="1286">
        <v>339</v>
      </c>
      <c r="BD50" s="1211"/>
      <c r="BE50" s="1211"/>
      <c r="BF50" s="1211"/>
    </row>
    <row r="51" spans="1:58" s="1212" customFormat="1" ht="57.75" customHeight="1">
      <c r="A51" s="1209"/>
      <c r="B51" s="1737"/>
      <c r="C51" s="1740"/>
      <c r="D51" s="1269"/>
      <c r="E51" s="1278"/>
      <c r="F51" s="1279"/>
      <c r="G51" s="1279"/>
      <c r="H51" s="1262"/>
      <c r="I51" s="1256"/>
      <c r="J51" s="1257"/>
      <c r="K51" s="1256"/>
      <c r="L51" s="1258"/>
      <c r="M51" s="1259"/>
      <c r="N51" s="1260"/>
      <c r="O51" s="1261"/>
      <c r="P51" s="1261"/>
      <c r="Q51" s="1262"/>
      <c r="R51" s="1482"/>
      <c r="S51" s="1400"/>
      <c r="T51" s="1482"/>
      <c r="U51" s="1258"/>
      <c r="V51" s="1269"/>
      <c r="W51" s="1260"/>
      <c r="X51" s="1261"/>
      <c r="Y51" s="1261"/>
      <c r="Z51" s="1262"/>
      <c r="AA51" s="1482"/>
      <c r="AB51" s="1400"/>
      <c r="AC51" s="1482"/>
      <c r="AD51" s="1473"/>
      <c r="AE51" s="1737"/>
      <c r="AF51" s="1740"/>
      <c r="AG51" s="1269"/>
      <c r="AH51" s="1260"/>
      <c r="AI51" s="1261"/>
      <c r="AJ51" s="1261"/>
      <c r="AK51" s="1262"/>
      <c r="AL51" s="1281" t="s">
        <v>299</v>
      </c>
      <c r="AM51" s="1282"/>
      <c r="AN51" s="1281" t="s">
        <v>299</v>
      </c>
      <c r="AO51" s="1258"/>
      <c r="AP51" s="1269" t="s">
        <v>435</v>
      </c>
      <c r="AQ51" s="1260" t="s">
        <v>434</v>
      </c>
      <c r="AR51" s="1261">
        <v>11</v>
      </c>
      <c r="AS51" s="1261">
        <v>11</v>
      </c>
      <c r="AT51" s="1262">
        <f>+AS51/+AR51*100</f>
        <v>100</v>
      </c>
      <c r="AU51" s="1281">
        <v>1</v>
      </c>
      <c r="AV51" s="1282">
        <f>AU51/AS51*100</f>
        <v>9.090909090909092</v>
      </c>
      <c r="AW51" s="1281">
        <v>2</v>
      </c>
      <c r="AX51" s="1390">
        <f>AW51/AS51</f>
        <v>0.18181818181818182</v>
      </c>
      <c r="AY51" s="1409"/>
      <c r="AZ51" s="1409"/>
      <c r="BA51" s="1509"/>
      <c r="BB51" s="1509"/>
      <c r="BC51" s="1510">
        <v>11</v>
      </c>
      <c r="BD51" s="1211"/>
      <c r="BE51" s="1211"/>
      <c r="BF51" s="1211"/>
    </row>
    <row r="52" spans="1:58" s="1212" customFormat="1" ht="57.75" customHeight="1">
      <c r="A52" s="1209"/>
      <c r="B52" s="1737"/>
      <c r="C52" s="1741"/>
      <c r="D52" s="1312"/>
      <c r="E52" s="1299"/>
      <c r="F52" s="1300"/>
      <c r="G52" s="1300"/>
      <c r="H52" s="1301"/>
      <c r="I52" s="1302"/>
      <c r="J52" s="1303"/>
      <c r="K52" s="1302"/>
      <c r="L52" s="1304"/>
      <c r="M52" s="1305"/>
      <c r="N52" s="1306"/>
      <c r="O52" s="1307"/>
      <c r="P52" s="1307"/>
      <c r="Q52" s="1301"/>
      <c r="R52" s="1511"/>
      <c r="S52" s="1490"/>
      <c r="T52" s="1511"/>
      <c r="U52" s="1304"/>
      <c r="V52" s="1312"/>
      <c r="W52" s="1306"/>
      <c r="X52" s="1307"/>
      <c r="Y52" s="1307"/>
      <c r="Z52" s="1301"/>
      <c r="AA52" s="1511"/>
      <c r="AB52" s="1490"/>
      <c r="AC52" s="1511"/>
      <c r="AD52" s="1512"/>
      <c r="AE52" s="1737"/>
      <c r="AF52" s="1741"/>
      <c r="AG52" s="1312"/>
      <c r="AH52" s="1306"/>
      <c r="AI52" s="1307"/>
      <c r="AJ52" s="1307"/>
      <c r="AK52" s="1301"/>
      <c r="AL52" s="1313"/>
      <c r="AM52" s="1314"/>
      <c r="AN52" s="1313"/>
      <c r="AO52" s="1304"/>
      <c r="AP52" s="1312" t="s">
        <v>431</v>
      </c>
      <c r="AQ52" s="1306" t="s">
        <v>436</v>
      </c>
      <c r="AR52" s="1307">
        <v>79</v>
      </c>
      <c r="AS52" s="1307">
        <v>79</v>
      </c>
      <c r="AT52" s="1262">
        <f>+AS52/+AR52*100</f>
        <v>100</v>
      </c>
      <c r="AU52" s="1313">
        <v>13</v>
      </c>
      <c r="AV52" s="1282">
        <f>AU52/AS52*100</f>
        <v>16.455696202531644</v>
      </c>
      <c r="AW52" s="1313">
        <v>31</v>
      </c>
      <c r="AX52" s="1390">
        <f>AW52/AS52</f>
        <v>0.3924050632911392</v>
      </c>
      <c r="AY52" s="1387"/>
      <c r="AZ52" s="1387"/>
      <c r="BA52" s="1343"/>
      <c r="BB52" s="1343"/>
      <c r="BC52" s="1344">
        <v>79</v>
      </c>
      <c r="BD52" s="1211"/>
      <c r="BE52" s="1211"/>
      <c r="BF52" s="1211"/>
    </row>
    <row r="53" spans="1:58" s="1212" customFormat="1" ht="57.75" customHeight="1" thickBot="1">
      <c r="A53" s="1209"/>
      <c r="B53" s="1738"/>
      <c r="C53" s="1513" t="s">
        <v>437</v>
      </c>
      <c r="D53" s="1514"/>
      <c r="E53" s="1452"/>
      <c r="F53" s="1453"/>
      <c r="G53" s="1453"/>
      <c r="H53" s="1415"/>
      <c r="I53" s="1515"/>
      <c r="J53" s="1516"/>
      <c r="K53" s="1515"/>
      <c r="L53" s="1517"/>
      <c r="M53" s="1518"/>
      <c r="N53" s="1458"/>
      <c r="O53" s="1459"/>
      <c r="P53" s="1459"/>
      <c r="Q53" s="1415"/>
      <c r="R53" s="1459"/>
      <c r="S53" s="1463"/>
      <c r="T53" s="1459"/>
      <c r="U53" s="1517"/>
      <c r="V53" s="1514"/>
      <c r="W53" s="1458"/>
      <c r="X53" s="1459"/>
      <c r="Y53" s="1459"/>
      <c r="Z53" s="1415"/>
      <c r="AA53" s="1459"/>
      <c r="AB53" s="1463"/>
      <c r="AC53" s="1459"/>
      <c r="AD53" s="1456"/>
      <c r="AE53" s="1738"/>
      <c r="AF53" s="1519" t="s">
        <v>437</v>
      </c>
      <c r="AG53" s="1514"/>
      <c r="AH53" s="1458"/>
      <c r="AI53" s="1459"/>
      <c r="AJ53" s="1459"/>
      <c r="AK53" s="1415"/>
      <c r="AL53" s="1466"/>
      <c r="AM53" s="1463"/>
      <c r="AN53" s="1466"/>
      <c r="AO53" s="1517"/>
      <c r="AP53" s="1514"/>
      <c r="AQ53" s="1458"/>
      <c r="AR53" s="1459"/>
      <c r="AS53" s="1459"/>
      <c r="AT53" s="1415"/>
      <c r="AU53" s="1520"/>
      <c r="AV53" s="1521"/>
      <c r="AW53" s="1520"/>
      <c r="AX53" s="1522"/>
      <c r="AY53" s="1523"/>
      <c r="AZ53" s="1524"/>
      <c r="BA53" s="1525"/>
      <c r="BB53" s="1525"/>
      <c r="BC53" s="1526"/>
      <c r="BD53" s="1211"/>
      <c r="BE53" s="1211"/>
      <c r="BF53" s="1211"/>
    </row>
    <row r="54" spans="1:58" s="1212" customFormat="1" ht="57.75" customHeight="1">
      <c r="A54" s="1209"/>
      <c r="B54" s="1742" t="s">
        <v>438</v>
      </c>
      <c r="C54" s="1744" t="s">
        <v>438</v>
      </c>
      <c r="D54" s="1418"/>
      <c r="E54" s="1419"/>
      <c r="F54" s="1420"/>
      <c r="G54" s="1420"/>
      <c r="H54" s="1428"/>
      <c r="I54" s="1422"/>
      <c r="J54" s="1423"/>
      <c r="K54" s="1422"/>
      <c r="L54" s="1424"/>
      <c r="M54" s="1425"/>
      <c r="N54" s="1426"/>
      <c r="O54" s="1427"/>
      <c r="P54" s="1427"/>
      <c r="Q54" s="1428"/>
      <c r="R54" s="1427"/>
      <c r="S54" s="1429"/>
      <c r="T54" s="1427"/>
      <c r="U54" s="1430"/>
      <c r="V54" s="1431"/>
      <c r="W54" s="1426"/>
      <c r="X54" s="1427"/>
      <c r="Y54" s="1427"/>
      <c r="Z54" s="1428"/>
      <c r="AA54" s="1427"/>
      <c r="AB54" s="1429"/>
      <c r="AC54" s="1427"/>
      <c r="AD54" s="1430"/>
      <c r="AE54" s="1746" t="s">
        <v>438</v>
      </c>
      <c r="AF54" s="1748" t="s">
        <v>438</v>
      </c>
      <c r="AG54" s="1418"/>
      <c r="AH54" s="1426"/>
      <c r="AI54" s="1427"/>
      <c r="AJ54" s="1427"/>
      <c r="AK54" s="1428"/>
      <c r="AL54" s="1433"/>
      <c r="AM54" s="1434"/>
      <c r="AN54" s="1433"/>
      <c r="AO54" s="1424"/>
      <c r="AP54" s="1418" t="s">
        <v>439</v>
      </c>
      <c r="AQ54" s="1431" t="s">
        <v>440</v>
      </c>
      <c r="AR54" s="1527">
        <v>3798</v>
      </c>
      <c r="AS54" s="1527">
        <v>2334</v>
      </c>
      <c r="AT54" s="1428">
        <f>+AS54/+AR54*100</f>
        <v>61.45339652448657</v>
      </c>
      <c r="AU54" s="1436"/>
      <c r="AV54" s="1528"/>
      <c r="AW54" s="1436">
        <v>601</v>
      </c>
      <c r="AX54" s="1424">
        <f>AW54/AS54</f>
        <v>0.2574978577549272</v>
      </c>
      <c r="AY54" s="1439"/>
      <c r="AZ54" s="1420">
        <v>2272</v>
      </c>
      <c r="BA54" s="1420"/>
      <c r="BB54" s="1420"/>
      <c r="BC54" s="1529"/>
      <c r="BD54" s="1211"/>
      <c r="BE54" s="1211"/>
      <c r="BF54" s="1211"/>
    </row>
    <row r="55" spans="1:58" s="1212" customFormat="1" ht="57.75" customHeight="1" thickBot="1">
      <c r="A55" s="1209"/>
      <c r="B55" s="1743"/>
      <c r="C55" s="1745"/>
      <c r="D55" s="1530"/>
      <c r="E55" s="1531"/>
      <c r="F55" s="1532"/>
      <c r="G55" s="1532"/>
      <c r="H55" s="1533"/>
      <c r="I55" s="1534"/>
      <c r="J55" s="1535"/>
      <c r="K55" s="1534"/>
      <c r="L55" s="1536"/>
      <c r="M55" s="1537"/>
      <c r="N55" s="1538"/>
      <c r="O55" s="1539"/>
      <c r="P55" s="1539"/>
      <c r="Q55" s="1533"/>
      <c r="R55" s="1539"/>
      <c r="S55" s="1540"/>
      <c r="T55" s="1539"/>
      <c r="U55" s="1541"/>
      <c r="V55" s="1542"/>
      <c r="W55" s="1538"/>
      <c r="X55" s="1539"/>
      <c r="Y55" s="1539"/>
      <c r="Z55" s="1533"/>
      <c r="AA55" s="1539"/>
      <c r="AB55" s="1540"/>
      <c r="AC55" s="1539"/>
      <c r="AD55" s="1541"/>
      <c r="AE55" s="1747"/>
      <c r="AF55" s="1749"/>
      <c r="AG55" s="1530"/>
      <c r="AH55" s="1538"/>
      <c r="AI55" s="1539"/>
      <c r="AJ55" s="1539"/>
      <c r="AK55" s="1533"/>
      <c r="AL55" s="1543"/>
      <c r="AM55" s="1544"/>
      <c r="AN55" s="1543"/>
      <c r="AO55" s="1536"/>
      <c r="AP55" s="1545" t="s">
        <v>441</v>
      </c>
      <c r="AQ55" s="1538" t="s">
        <v>366</v>
      </c>
      <c r="AR55" s="1539" t="s">
        <v>366</v>
      </c>
      <c r="AS55" s="1539">
        <v>871</v>
      </c>
      <c r="AT55" s="1533"/>
      <c r="AU55" s="1546"/>
      <c r="AV55" s="1547"/>
      <c r="AW55" s="1546">
        <v>245</v>
      </c>
      <c r="AX55" s="1536">
        <f>AW55/AS55</f>
        <v>0.28128587830080365</v>
      </c>
      <c r="AY55" s="1548"/>
      <c r="AZ55" s="1532"/>
      <c r="BA55" s="1532"/>
      <c r="BB55" s="1532"/>
      <c r="BC55" s="1549">
        <v>185</v>
      </c>
      <c r="BD55" s="1211"/>
      <c r="BE55" s="1211"/>
      <c r="BF55" s="1211"/>
    </row>
    <row r="56" spans="1:58" s="1212" customFormat="1" ht="57.75" customHeight="1" thickBot="1">
      <c r="A56" s="1209"/>
      <c r="B56" s="1550" t="s">
        <v>442</v>
      </c>
      <c r="C56" s="1450" t="s">
        <v>442</v>
      </c>
      <c r="D56" s="1551"/>
      <c r="E56" s="1552"/>
      <c r="F56" s="1553"/>
      <c r="G56" s="1553"/>
      <c r="H56" s="1554"/>
      <c r="I56" s="1555"/>
      <c r="J56" s="1556"/>
      <c r="K56" s="1555"/>
      <c r="L56" s="1557"/>
      <c r="M56" s="1558"/>
      <c r="N56" s="1559"/>
      <c r="O56" s="1560"/>
      <c r="P56" s="1560"/>
      <c r="Q56" s="1554"/>
      <c r="R56" s="1560"/>
      <c r="S56" s="1561"/>
      <c r="T56" s="1560"/>
      <c r="U56" s="1562"/>
      <c r="V56" s="1563"/>
      <c r="W56" s="1559"/>
      <c r="X56" s="1560"/>
      <c r="Y56" s="1560"/>
      <c r="Z56" s="1554"/>
      <c r="AA56" s="1560"/>
      <c r="AB56" s="1564"/>
      <c r="AC56" s="1560"/>
      <c r="AD56" s="1557"/>
      <c r="AE56" s="1464" t="s">
        <v>442</v>
      </c>
      <c r="AF56" s="1465" t="s">
        <v>442</v>
      </c>
      <c r="AG56" s="1563"/>
      <c r="AH56" s="1559"/>
      <c r="AI56" s="1560"/>
      <c r="AJ56" s="1560"/>
      <c r="AK56" s="1554"/>
      <c r="AL56" s="1565"/>
      <c r="AM56" s="1564"/>
      <c r="AN56" s="1565"/>
      <c r="AO56" s="1557"/>
      <c r="AP56" s="1551" t="s">
        <v>443</v>
      </c>
      <c r="AQ56" s="1559" t="s">
        <v>365</v>
      </c>
      <c r="AR56" s="1560">
        <v>533</v>
      </c>
      <c r="AS56" s="1560">
        <v>158</v>
      </c>
      <c r="AT56" s="1554">
        <f>+AS56/+AR56*100</f>
        <v>29.643527204502814</v>
      </c>
      <c r="AU56" s="1566"/>
      <c r="AV56" s="1567"/>
      <c r="AW56" s="1566"/>
      <c r="AX56" s="1568"/>
      <c r="AY56" s="1315"/>
      <c r="AZ56" s="1553"/>
      <c r="BA56" s="1318"/>
      <c r="BB56" s="1318"/>
      <c r="BC56" s="1319">
        <v>156</v>
      </c>
      <c r="BD56" s="1211"/>
      <c r="BE56" s="1211"/>
      <c r="BF56" s="1211"/>
    </row>
    <row r="57" spans="2:56" ht="17.25">
      <c r="B57" s="1206"/>
      <c r="C57" s="1205"/>
      <c r="D57" s="1206"/>
      <c r="E57" s="1205"/>
      <c r="F57" s="1205"/>
      <c r="G57" s="1205"/>
      <c r="H57" s="1206"/>
      <c r="I57" s="1206"/>
      <c r="J57" s="1206"/>
      <c r="K57" s="1206"/>
      <c r="L57" s="1206"/>
      <c r="M57" s="1205"/>
      <c r="N57" s="1206"/>
      <c r="O57" s="1206"/>
      <c r="P57" s="1206"/>
      <c r="Q57" s="1206"/>
      <c r="R57" s="1206"/>
      <c r="S57" s="1206"/>
      <c r="T57" s="1206"/>
      <c r="U57" s="1206"/>
      <c r="V57" s="1206"/>
      <c r="W57" s="1206"/>
      <c r="X57" s="1206"/>
      <c r="Y57" s="1206"/>
      <c r="Z57" s="1206"/>
      <c r="AA57" s="1206"/>
      <c r="AB57" s="1206"/>
      <c r="AC57" s="1206"/>
      <c r="AD57" s="1206"/>
      <c r="AE57" s="1206"/>
      <c r="AF57" s="1205"/>
      <c r="AG57" s="1206"/>
      <c r="AH57" s="1206"/>
      <c r="AI57" s="1206"/>
      <c r="AJ57" s="1206"/>
      <c r="AK57" s="1206"/>
      <c r="AL57" s="1206"/>
      <c r="AM57" s="1206"/>
      <c r="AN57" s="1206"/>
      <c r="AO57" s="1206"/>
      <c r="AP57" s="1206"/>
      <c r="AQ57" s="1206"/>
      <c r="AR57" s="1206"/>
      <c r="AS57" s="1206"/>
      <c r="AT57" s="1206"/>
      <c r="AU57" s="1206"/>
      <c r="AV57" s="1206"/>
      <c r="AW57" s="1206"/>
      <c r="AX57" s="1206"/>
      <c r="AY57" s="1205"/>
      <c r="AZ57" s="1205"/>
      <c r="BA57" s="1205"/>
      <c r="BB57" s="1205"/>
      <c r="BC57" s="1205"/>
      <c r="BD57" s="1206"/>
    </row>
    <row r="58" spans="2:43" ht="13.5">
      <c r="B58" s="1569"/>
      <c r="C58" s="1570"/>
      <c r="D58" s="1569"/>
      <c r="E58" s="1570"/>
      <c r="M58" s="1570"/>
      <c r="N58" s="1569"/>
      <c r="V58" s="1569"/>
      <c r="W58" s="1569"/>
      <c r="AE58" s="1569"/>
      <c r="AF58" s="1570"/>
      <c r="AG58" s="1569"/>
      <c r="AH58" s="1569"/>
      <c r="AP58" s="1569"/>
      <c r="AQ58" s="1569"/>
    </row>
    <row r="59" spans="2:43" ht="13.5">
      <c r="B59" s="1569"/>
      <c r="C59" s="1570"/>
      <c r="D59" s="1569"/>
      <c r="E59" s="1570"/>
      <c r="M59" s="1570"/>
      <c r="N59" s="1569"/>
      <c r="V59" s="1569"/>
      <c r="W59" s="1569"/>
      <c r="AE59" s="1569"/>
      <c r="AF59" s="1570"/>
      <c r="AG59" s="1569"/>
      <c r="AH59" s="1569"/>
      <c r="AP59" s="1569"/>
      <c r="AQ59" s="1569"/>
    </row>
  </sheetData>
  <sheetProtection/>
  <mergeCells count="49">
    <mergeCell ref="W4:W5"/>
    <mergeCell ref="AG4:AG5"/>
    <mergeCell ref="AH4:AH5"/>
    <mergeCell ref="B3:B5"/>
    <mergeCell ref="D3:L3"/>
    <mergeCell ref="M3:U3"/>
    <mergeCell ref="V3:AD3"/>
    <mergeCell ref="AE3:AE5"/>
    <mergeCell ref="AG3:AO3"/>
    <mergeCell ref="AZ4:AZ5"/>
    <mergeCell ref="BA4:BA5"/>
    <mergeCell ref="BB4:BB5"/>
    <mergeCell ref="AP3:AX3"/>
    <mergeCell ref="AY3:BC3"/>
    <mergeCell ref="D4:D5"/>
    <mergeCell ref="E4:E5"/>
    <mergeCell ref="M4:M5"/>
    <mergeCell ref="N4:N5"/>
    <mergeCell ref="V4:V5"/>
    <mergeCell ref="BC4:BC5"/>
    <mergeCell ref="B6:B13"/>
    <mergeCell ref="C6:C7"/>
    <mergeCell ref="AE6:AE13"/>
    <mergeCell ref="AF6:AF7"/>
    <mergeCell ref="C12:C13"/>
    <mergeCell ref="AF12:AF13"/>
    <mergeCell ref="AP4:AP5"/>
    <mergeCell ref="AQ4:AQ5"/>
    <mergeCell ref="AY4:AY5"/>
    <mergeCell ref="B14:B19"/>
    <mergeCell ref="AE14:AE19"/>
    <mergeCell ref="C17:C19"/>
    <mergeCell ref="AF17:AF19"/>
    <mergeCell ref="B20:B26"/>
    <mergeCell ref="AE20:AE26"/>
    <mergeCell ref="B27:B29"/>
    <mergeCell ref="AE27:AE29"/>
    <mergeCell ref="B30:B39"/>
    <mergeCell ref="AE30:AE39"/>
    <mergeCell ref="C36:C37"/>
    <mergeCell ref="AF36:AF37"/>
    <mergeCell ref="B40:B53"/>
    <mergeCell ref="AE40:AE53"/>
    <mergeCell ref="C50:C52"/>
    <mergeCell ref="AF50:AF52"/>
    <mergeCell ref="B54:B55"/>
    <mergeCell ref="C54:C55"/>
    <mergeCell ref="AE54:AE55"/>
    <mergeCell ref="AF54:AF55"/>
  </mergeCells>
  <printOptions/>
  <pageMargins left="0.7" right="0.7" top="0.75" bottom="0.75" header="0.3" footer="0.3"/>
  <pageSetup fitToWidth="0" fitToHeight="1" horizontalDpi="600" verticalDpi="600" orientation="landscape" paperSize="9" scale="14" r:id="rId1"/>
  <colBreaks count="1" manualBreakCount="1">
    <brk id="30" max="65535" man="1"/>
  </colBreaks>
  <ignoredErrors>
    <ignoredError sqref="H8 H10:H44 L28:L39 Q25:Z49 Z24 Q50:AD50 Q11:V12 Z8:Z18 AD29:AD40 AT12:AY29 AT36:AX50 AT51:AX56 AX7:AX8 AK32:AO45 AK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MasakoR</dc:creator>
  <cp:keywords/>
  <dc:description/>
  <cp:lastModifiedBy>大阪府庁</cp:lastModifiedBy>
  <cp:lastPrinted>2014-10-28T00:47:39Z</cp:lastPrinted>
  <dcterms:created xsi:type="dcterms:W3CDTF">2013-07-11T07:56:01Z</dcterms:created>
  <dcterms:modified xsi:type="dcterms:W3CDTF">2014-10-28T00:49:22Z</dcterms:modified>
  <cp:category/>
  <cp:version/>
  <cp:contentType/>
  <cp:contentStatus/>
</cp:coreProperties>
</file>