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20 和泉市○【大浦】修正依頼中\"/>
    </mc:Choice>
  </mc:AlternateContent>
  <xr:revisionPtr revIDLastSave="0" documentId="13_ncr:1_{60EDE01F-FFFC-4909-8A6E-E1D20EF78857}" xr6:coauthVersionLast="47" xr6:coauthVersionMax="47" xr10:uidLastSave="{00000000-0000-0000-0000-000000000000}"/>
  <workbookProtection workbookAlgorithmName="SHA-512" workbookHashValue="OX67dhInFik9LfjCzFjzoNB24qYHRPcw8pPnczDicbkFubuhMoiJWzcTcvItKh5tjFIBxI1EZtPJzdvelAOZ9w==" workbookSaltValue="140/UtnQ7ezgreg+Mq1UxQ=="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B10" i="4" s="1"/>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F85" i="4"/>
  <c r="BB10" i="4"/>
  <c r="AT10" i="4"/>
  <c r="I10" i="4"/>
  <c r="BB8" i="4"/>
  <c r="AT8" i="4"/>
  <c r="AL8" i="4"/>
  <c r="AD8" i="4"/>
  <c r="W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<sst xmlns="http://schemas.openxmlformats.org/spreadsheetml/2006/main" count="228" uniqueCount="113">
  <si>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</si>
  <si>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</si>
  <si>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</si>
  <si>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</si>
  <si>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</si>
  <si>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</si>
  <si>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</si>
  <si>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</si>
  <si>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</si>
  <si>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</si>
  <si>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</si>
  <si>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</si>
  <si>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</si>
  <si>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</si>
  <si>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</si>
  <si>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</si>
  <si>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</si>
  <si>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</si>
  <si>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</si>
  <si>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</si>
  <si>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</si>
  <si>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</si>
  <si>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</si>
  <si>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</si>
  <si>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</si>
  <si>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</si>
  <si>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</si>
  <si>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</si>
  <si>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</si>
  <si>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</si>
  <si>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</si>
  <si>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</si>
  <si>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</si>
  <si>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</si>
  <si>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</si>
  <si>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</si>
  <si>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</si>
  <si>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</si>
  <si>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</si>
  <si>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</si>
  <si>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</si>
  <si>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</si>
  <si>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</si>
  <si>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</si>
  <si>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</si>
  <si>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</si>
  <si>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</si>
  <si>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</si>
  <si>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</si>
  <si>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</si>
  <si>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</si>
  <si>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</si>
  <si>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</si>
  <si>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</si>
  <si>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</si>
  <si>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</si>
  <si>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</si>
  <si>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</si>
  <si>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</si>
  <si>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</si>
  <si>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</si>
  <si>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</si>
  <si>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</si>
  <si>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</si>
  <si>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</si>
  <si>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</si>
  <si>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</si>
  <si>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</si>
  <si>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</si>
  <si>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</si>
  <si>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</si>
  <si>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</si>
  <si>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</si>
  <si>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</si>
  <si>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</si>
  <si>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</si>
  <si>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</si>
  <si>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</si>
  <si>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</si>
  <si>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</si>
  <si>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</si>
  <si>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</si>
  <si>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</si>
  <si>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</si>
  <si>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</si>
  <si>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</si>
  <si>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</si>
  <si>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</si>
  <si>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</si>
  <si>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</si>
  <si>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</si>
  <si>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</si>
  <si>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</si>
  <si>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</si>
  <si>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</si>
  <si>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</si>
  <si>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</si>
  <si>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</si>
  <si>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</si>
  <si>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</si>
  <si>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</si>
  <si>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</si>
  <si>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</si>
  <si>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</si>
  <si>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</si>
  <si>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</si>
  <si>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</si>
  <si>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</si>
  <si>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</si>
  <si>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</si>
  <si>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経営の健全性・効率性に関する各指標に関して、類似団体平均値と比べると、引き続き高い水準を維持していますが、老朽化の状況については、年々進んでいます。
　人口減少等により、収益が一層厳しくなることが想定され、また管路の更新速度を上げていくには多額の費用を要することから、現状の経営状態を維持することが今後難しくなると考えられます。
　将来にわたって安定的に事業を継続していくために、今後も経営戦略に基づき経営の効率化を推進するとともに、企業債の借入、資金運用等を行い、水道ビジョンに基づく管路、施設の更新工事を進めていきます。　　</t>
    <rPh sb="68" eb="69">
      <t>スス</t>
    </rPh>
    <rPh sb="81" eb="82">
      <t>トウ</t>
    </rPh>
    <rPh sb="218" eb="221">
      <t>キギョウサイ</t>
    </rPh>
    <rPh sb="222" eb="224">
      <t>カリイレ</t>
    </rPh>
    <rPh sb="225" eb="227">
      <t>シキン</t>
    </rPh>
    <rPh sb="227" eb="229">
      <t>ウンヨウ</t>
    </rPh>
    <rPh sb="229" eb="230">
      <t>トウ</t>
    </rPh>
    <rPh sb="231" eb="232">
      <t>オコナ</t>
    </rPh>
    <rPh sb="234" eb="236">
      <t>スイドウ</t>
    </rPh>
    <rPh sb="241" eb="242">
      <t>モト</t>
    </rPh>
    <rPh sb="247" eb="249">
      <t>シセツ</t>
    </rPh>
    <phoneticPr fontId="4"/>
  </si>
  <si>
    <t>　①経常収支比率は、給水収益、長期前受金戻入の増加及び減価償却費等の費用の減少により類似団体平均値（以下、平均値）を下回っていますが、単年度の収支が黒字であることを示す100％以上となっています。
　②累積欠損金は発生していません。
　③流動比率は、前年度から微減しているものの、年々増加しており、令和元年度で平均値を上回り、支払いに備えて現金等を十分に確保できています。
　④企業債残高対給水収益比率については、企業債の発行を抑制していることから、平均値よりも大幅に低く、負担軽減に努めています。
　⑤料金回収率は、平均値を上回り、給水収益で給水費用を賄うことができています。
　⑥給水原価については、動力費等費用の増加及び長期前受金戻入の減少により、昨年度と比較し高くなっていますが、平均値よりも下回っています。
　⑦施設利用率は平均値を上回っていますが、より適切な水準を維持できるよう努めます。
　⑧有収率は、前年度よりも若干改善していますが、引き続き良好な状況になるよう努めます。</t>
    <rPh sb="15" eb="19">
      <t>チョウキマエウ</t>
    </rPh>
    <rPh sb="19" eb="22">
      <t>キンレイニュウ</t>
    </rPh>
    <rPh sb="27" eb="32">
      <t>ゲンカショウキャクヒ</t>
    </rPh>
    <rPh sb="237" eb="241">
      <t>フタンケイゲン</t>
    </rPh>
    <rPh sb="242" eb="243">
      <t>ツト</t>
    </rPh>
    <rPh sb="302" eb="305">
      <t>ドウリョクヒ</t>
    </rPh>
    <rPh sb="305" eb="306">
      <t>トウ</t>
    </rPh>
    <rPh sb="306" eb="308">
      <t>ヒヨウ</t>
    </rPh>
    <rPh sb="309" eb="311">
      <t>ゾウカ</t>
    </rPh>
    <rPh sb="311" eb="312">
      <t>オヨ</t>
    </rPh>
    <rPh sb="331" eb="333">
      <t>ヒカク</t>
    </rPh>
    <rPh sb="334" eb="335">
      <t>タカ</t>
    </rPh>
    <rPh sb="385" eb="387">
      <t>スイジュン</t>
    </rPh>
    <rPh sb="388" eb="390">
      <t>イジ</t>
    </rPh>
    <rPh sb="395" eb="396">
      <t>ツト</t>
    </rPh>
    <rPh sb="425" eb="426">
      <t>ヒ</t>
    </rPh>
    <rPh sb="427" eb="428">
      <t>ツヅ</t>
    </rPh>
    <rPh sb="429" eb="431">
      <t>リョウコウ</t>
    </rPh>
    <rPh sb="432" eb="434">
      <t>ジョウキョウ</t>
    </rPh>
    <rPh sb="439" eb="440">
      <t>ツト</t>
    </rPh>
    <phoneticPr fontId="4"/>
  </si>
  <si>
    <t>　①有形固定資産減価償却率については、平均値を上回り、施設、管路の老朽化が進んでいます。
　②管路経年化率は、平均値を上回り、管路の老朽化が進んでいます。
　③管路更新率は、計画的に更新を進めていますが、平均更新率を下回り、更なる加速化が必要となっています。
（R2・R3の管路経年化率は、左表では2.76％・25.86％となっていますが、精査した結果、本来の値は27.42％・28.57％となります。）</t>
    <rPh sb="30" eb="32">
      <t>カンロ</t>
    </rPh>
    <rPh sb="102" eb="104">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</si>
</sst>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0.45</c:v>
                </c:pt>
                <c:pt idx="2">
                  <c:v>0.26</c:v>
                </c:pt>
                <c:pt idx="3">
                  <c:v>0.53</c:v>
                </c:pt>
                <c:pt idx="4">
                  <c:v>0.45</c:v>
                </c:pt>
              </c:numCache>
            </c:numRef>
          </c:val>
          <c:extLst>
            <c:ext xmlns:c16="http://schemas.microsoft.com/office/drawing/2014/chart" uri="{C3380CC4-5D6E-409C-BE32-E72D297353CC}">
              <c16:uniqueId val="{00000000-C19B-4A17-9EBE-C2C7A3B976C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C19B-4A17-9EBE-C2C7A3B976C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69.56</c:v>
                </c:pt>
                <c:pt idx="1">
                  <c:v>68.81</c:v>
                </c:pt>
                <c:pt idx="2">
                  <c:v>70.459999999999994</c:v>
                </c:pt>
                <c:pt idx="3">
                  <c:v>69</c:v>
                </c:pt>
                <c:pt idx="4">
                  <c:v>68.16</c:v>
                </c:pt>
              </c:numCache>
            </c:numRef>
          </c:val>
          <c:extLst>
            <c:ext xmlns:c16="http://schemas.microsoft.com/office/drawing/2014/chart" uri="{C3380CC4-5D6E-409C-BE32-E72D297353CC}">
              <c16:uniqueId val="{00000000-8661-4875-8722-10058EF6F6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8661-4875-8722-10058EF6F6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93.11</c:v>
                </c:pt>
                <c:pt idx="1">
                  <c:v>93.4</c:v>
                </c:pt>
                <c:pt idx="2">
                  <c:v>92.86</c:v>
                </c:pt>
                <c:pt idx="3">
                  <c:v>94.15</c:v>
                </c:pt>
                <c:pt idx="4">
                  <c:v>94.17</c:v>
                </c:pt>
              </c:numCache>
            </c:numRef>
          </c:val>
          <c:extLst>
            <c:ext xmlns:c16="http://schemas.microsoft.com/office/drawing/2014/chart" uri="{C3380CC4-5D6E-409C-BE32-E72D297353CC}">
              <c16:uniqueId val="{00000000-3D3D-4E74-B6E4-EA220C40A7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3D3D-4E74-B6E4-EA220C40A7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113.83</c:v>
                </c:pt>
                <c:pt idx="1">
                  <c:v>113.39</c:v>
                </c:pt>
                <c:pt idx="2">
                  <c:v>107.7</c:v>
                </c:pt>
                <c:pt idx="3">
                  <c:v>111.25</c:v>
                </c:pt>
                <c:pt idx="4">
                  <c:v>108.12</c:v>
                </c:pt>
              </c:numCache>
            </c:numRef>
          </c:val>
          <c:extLst>
            <c:ext xmlns:c16="http://schemas.microsoft.com/office/drawing/2014/chart" uri="{C3380CC4-5D6E-409C-BE32-E72D297353CC}">
              <c16:uniqueId val="{00000000-CE2A-4685-87DF-BB44B1E861A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CE2A-4685-87DF-BB44B1E861A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46.92</c:v>
                </c:pt>
                <c:pt idx="1">
                  <c:v>48.4</c:v>
                </c:pt>
                <c:pt idx="2">
                  <c:v>49.81</c:v>
                </c:pt>
                <c:pt idx="3">
                  <c:v>51.23</c:v>
                </c:pt>
                <c:pt idx="4">
                  <c:v>52.25</c:v>
                </c:pt>
              </c:numCache>
            </c:numRef>
          </c:val>
          <c:extLst>
            <c:ext xmlns:c16="http://schemas.microsoft.com/office/drawing/2014/chart" uri="{C3380CC4-5D6E-409C-BE32-E72D297353CC}">
              <c16:uniqueId val="{00000000-C7D3-48C0-BF91-7CFBE762250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C7D3-48C0-BF91-7CFBE762250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21.97</c:v>
                </c:pt>
                <c:pt idx="1">
                  <c:v>23.5</c:v>
                </c:pt>
                <c:pt idx="2">
                  <c:v>2.76</c:v>
                </c:pt>
                <c:pt idx="3">
                  <c:v>25.86</c:v>
                </c:pt>
                <c:pt idx="4">
                  <c:v>28.11</c:v>
                </c:pt>
              </c:numCache>
            </c:numRef>
          </c:val>
          <c:extLst>
            <c:ext xmlns:c16="http://schemas.microsoft.com/office/drawing/2014/chart" uri="{C3380CC4-5D6E-409C-BE32-E72D297353CC}">
              <c16:uniqueId val="{00000000-F916-47C1-AD67-0F9FB3EED8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F916-47C1-AD67-0F9FB3EED8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24-4830-9640-C0496651829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F224-4830-9640-C0496651829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306.47000000000003</c:v>
                </c:pt>
                <c:pt idx="1">
                  <c:v>366.14</c:v>
                </c:pt>
                <c:pt idx="2">
                  <c:v>379.09</c:v>
                </c:pt>
                <c:pt idx="3">
                  <c:v>409.19</c:v>
                </c:pt>
                <c:pt idx="4">
                  <c:v>405.66</c:v>
                </c:pt>
              </c:numCache>
            </c:numRef>
          </c:val>
          <c:extLst>
            <c:ext xmlns:c16="http://schemas.microsoft.com/office/drawing/2014/chart" uri="{C3380CC4-5D6E-409C-BE32-E72D297353CC}">
              <c16:uniqueId val="{00000000-E980-4646-BAA0-7545C62E58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E980-4646-BAA0-7545C62E58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102.44</c:v>
                </c:pt>
                <c:pt idx="1">
                  <c:v>94.07</c:v>
                </c:pt>
                <c:pt idx="2">
                  <c:v>92.7</c:v>
                </c:pt>
                <c:pt idx="3">
                  <c:v>75.040000000000006</c:v>
                </c:pt>
                <c:pt idx="4">
                  <c:v>65.48</c:v>
                </c:pt>
              </c:numCache>
            </c:numRef>
          </c:val>
          <c:extLst>
            <c:ext xmlns:c16="http://schemas.microsoft.com/office/drawing/2014/chart" uri="{C3380CC4-5D6E-409C-BE32-E72D297353CC}">
              <c16:uniqueId val="{00000000-BDCD-47A5-9822-C2FC864E98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BDCD-47A5-9822-C2FC864E98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109.01</c:v>
                </c:pt>
                <c:pt idx="1">
                  <c:v>108.34</c:v>
                </c:pt>
                <c:pt idx="2">
                  <c:v>96.54</c:v>
                </c:pt>
                <c:pt idx="3">
                  <c:v>106.02</c:v>
                </c:pt>
                <c:pt idx="4">
                  <c:v>101.38</c:v>
                </c:pt>
              </c:numCache>
            </c:numRef>
          </c:val>
          <c:extLst>
            <c:ext xmlns:c16="http://schemas.microsoft.com/office/drawing/2014/chart" uri="{C3380CC4-5D6E-409C-BE32-E72D297353CC}">
              <c16:uniqueId val="{00000000-2630-457A-94CE-0F5EB6D047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2630-457A-94CE-0F5EB6D047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134.34</c:v>
                </c:pt>
                <c:pt idx="1">
                  <c:v>134.68</c:v>
                </c:pt>
                <c:pt idx="2">
                  <c:v>135.74</c:v>
                </c:pt>
                <c:pt idx="3">
                  <c:v>135.97999999999999</c:v>
                </c:pt>
                <c:pt idx="4">
                  <c:v>142.75</c:v>
                </c:pt>
              </c:numCache>
            </c:numRef>
          </c:val>
          <c:extLst>
            <c:ext xmlns:c16="http://schemas.microsoft.com/office/drawing/2014/chart" uri="{C3380CC4-5D6E-409C-BE32-E72D297353CC}">
              <c16:uniqueId val="{00000000-B307-425B-9DFC-9F3EB8A4EB3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B307-425B-9DFC-9F3EB8A4EB3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大阪府　和泉市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183761</v>
      </c>
      <c r="AM8" s="66"/>
      <c r="AN8" s="66"/>
      <c r="AO8" s="66"/>
      <c r="AP8" s="66"/>
      <c r="AQ8" s="66"/>
      <c r="AR8" s="66"/>
      <c r="AS8" s="66"/>
      <c r="AT8" s="37">
        <f>データ!$S$6</f>
        <v>84.98</v>
      </c>
      <c r="AU8" s="38"/>
      <c r="AV8" s="38"/>
      <c r="AW8" s="38"/>
      <c r="AX8" s="38"/>
      <c r="AY8" s="38"/>
      <c r="AZ8" s="38"/>
      <c r="BA8" s="38"/>
      <c r="BB8" s="55">
        <f>データ!$T$6</f>
        <v>2162.4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90.57</v>
      </c>
      <c r="J10" s="38"/>
      <c r="K10" s="38"/>
      <c r="L10" s="38"/>
      <c r="M10" s="38"/>
      <c r="N10" s="38"/>
      <c r="O10" s="65"/>
      <c r="P10" s="55">
        <f>データ!$P$6</f>
        <v>98.51</v>
      </c>
      <c r="Q10" s="55"/>
      <c r="R10" s="55"/>
      <c r="S10" s="55"/>
      <c r="T10" s="55"/>
      <c r="U10" s="55"/>
      <c r="V10" s="55"/>
      <c r="W10" s="66">
        <f>データ!$Q$6</f>
        <v>2574</v>
      </c>
      <c r="X10" s="66"/>
      <c r="Y10" s="66"/>
      <c r="Z10" s="66"/>
      <c r="AA10" s="66"/>
      <c r="AB10" s="66"/>
      <c r="AC10" s="66"/>
      <c r="AD10" s="2"/>
      <c r="AE10" s="2"/>
      <c r="AF10" s="2"/>
      <c r="AG10" s="2"/>
      <c r="AH10" s="2"/>
      <c r="AI10" s="2"/>
      <c r="AJ10" s="2"/>
      <c r="AK10" s="2"/>
      <c r="AL10" s="66">
        <f>データ!$U$6</f>
        <v>180483</v>
      </c>
      <c r="AM10" s="66"/>
      <c r="AN10" s="66"/>
      <c r="AO10" s="66"/>
      <c r="AP10" s="66"/>
      <c r="AQ10" s="66"/>
      <c r="AR10" s="66"/>
      <c r="AS10" s="66"/>
      <c r="AT10" s="37">
        <f>データ!$V$6</f>
        <v>70.92</v>
      </c>
      <c r="AU10" s="38"/>
      <c r="AV10" s="38"/>
      <c r="AW10" s="38"/>
      <c r="AX10" s="38"/>
      <c r="AY10" s="38"/>
      <c r="AZ10" s="38"/>
      <c r="BA10" s="38"/>
      <c r="BB10" s="55">
        <f>データ!$W$6</f>
        <v>2544.88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91"/>
      <c r="BN47" s="91"/>
      <c r="BO47" s="91"/>
      <c r="BP47" s="91"/>
      <c r="BQ47" s="91"/>
      <c r="BR47" s="91"/>
      <c r="BS47" s="91"/>
      <c r="BT47" s="91"/>
      <c r="BU47" s="91"/>
      <c r="BV47" s="91"/>
      <c r="BW47" s="91"/>
      <c r="BX47" s="91"/>
      <c r="BY47" s="91"/>
      <c r="BZ47" s="9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90"/>
      <c r="BM60" s="91"/>
      <c r="BN60" s="91"/>
      <c r="BO60" s="91"/>
      <c r="BP60" s="91"/>
      <c r="BQ60" s="91"/>
      <c r="BR60" s="91"/>
      <c r="BS60" s="91"/>
      <c r="BT60" s="91"/>
      <c r="BU60" s="91"/>
      <c r="BV60" s="91"/>
      <c r="BW60" s="91"/>
      <c r="BX60" s="91"/>
      <c r="BY60" s="91"/>
      <c r="BZ60" s="9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90"/>
      <c r="BM61" s="91"/>
      <c r="BN61" s="91"/>
      <c r="BO61" s="91"/>
      <c r="BP61" s="91"/>
      <c r="BQ61" s="91"/>
      <c r="BR61" s="91"/>
      <c r="BS61" s="91"/>
      <c r="BT61" s="91"/>
      <c r="BU61" s="91"/>
      <c r="BV61" s="91"/>
      <c r="BW61" s="91"/>
      <c r="BX61" s="91"/>
      <c r="BY61" s="91"/>
      <c r="BZ61" s="9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zCPklfVWF5f67pubDBffWGIeYlTKetGArvBbe+mZNEVo+l1QC9Zm5c/nwoR611rwjIjKs+koaIq8wBoPFOOAw==" saltValue="YQh5/+D4S6CkfyL6GBxP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272191</v>
      </c>
      <c r="D6" s="20">
        <f t="shared" si="3"/>
        <v>46</v>
      </c>
      <c r="E6" s="20">
        <f t="shared" si="3"/>
        <v>1</v>
      </c>
      <c r="F6" s="20">
        <f t="shared" si="3"/>
        <v>0</v>
      </c>
      <c r="G6" s="20">
        <f t="shared" si="3"/>
        <v>1</v>
      </c>
      <c r="H6" s="20" t="str">
        <f t="shared" si="3"/>
        <v>大阪府　和泉市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90.57</v>
      </c>
      <c r="P6" s="21">
        <f t="shared" si="3"/>
        <v>98.51</v>
      </c>
      <c r="Q6" s="21">
        <f t="shared" si="3"/>
        <v>2574</v>
      </c>
      <c r="R6" s="21">
        <f t="shared" si="3"/>
        <v>183761</v>
      </c>
      <c r="S6" s="21">
        <f t="shared" si="3"/>
        <v>84.98</v>
      </c>
      <c r="T6" s="21">
        <f t="shared" si="3"/>
        <v>2162.4</v>
      </c>
      <c r="U6" s="21">
        <f t="shared" si="3"/>
        <v>180483</v>
      </c>
      <c r="V6" s="21">
        <f t="shared" si="3"/>
        <v>70.92</v>
      </c>
      <c r="W6" s="21">
        <f t="shared" si="3"/>
        <v>2544.88</v>
      </c>
      <c r="X6" s="22">
        <f>IF(X7="",NA(),X7)</f>
        <v>113.83</v>
      </c>
      <c r="Y6" s="22">
        <f t="shared" ref="Y6:AG6" si="4">IF(Y7="",NA(),Y7)</f>
        <v>113.39</v>
      </c>
      <c r="Z6" s="22">
        <f t="shared" si="4"/>
        <v>107.7</v>
      </c>
      <c r="AA6" s="22">
        <f t="shared" si="4"/>
        <v>111.25</v>
      </c>
      <c r="AB6" s="22">
        <f t="shared" si="4"/>
        <v>108.12</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306.47000000000003</v>
      </c>
      <c r="AU6" s="22">
        <f t="shared" ref="AU6:BC6" si="6">IF(AU7="",NA(),AU7)</f>
        <v>366.14</v>
      </c>
      <c r="AV6" s="22">
        <f t="shared" si="6"/>
        <v>379.09</v>
      </c>
      <c r="AW6" s="22">
        <f t="shared" si="6"/>
        <v>409.19</v>
      </c>
      <c r="AX6" s="22">
        <f t="shared" si="6"/>
        <v>405.66</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102.44</v>
      </c>
      <c r="BF6" s="22">
        <f t="shared" ref="BF6:BN6" si="7">IF(BF7="",NA(),BF7)</f>
        <v>94.07</v>
      </c>
      <c r="BG6" s="22">
        <f t="shared" si="7"/>
        <v>92.7</v>
      </c>
      <c r="BH6" s="22">
        <f t="shared" si="7"/>
        <v>75.040000000000006</v>
      </c>
      <c r="BI6" s="22">
        <f t="shared" si="7"/>
        <v>65.48</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109.01</v>
      </c>
      <c r="BQ6" s="22">
        <f t="shared" ref="BQ6:BY6" si="8">IF(BQ7="",NA(),BQ7)</f>
        <v>108.34</v>
      </c>
      <c r="BR6" s="22">
        <f t="shared" si="8"/>
        <v>96.54</v>
      </c>
      <c r="BS6" s="22">
        <f t="shared" si="8"/>
        <v>106.02</v>
      </c>
      <c r="BT6" s="22">
        <f t="shared" si="8"/>
        <v>101.38</v>
      </c>
      <c r="BU6" s="22">
        <f t="shared" si="8"/>
        <v>104.84</v>
      </c>
      <c r="BV6" s="22">
        <f t="shared" si="8"/>
        <v>106.11</v>
      </c>
      <c r="BW6" s="22">
        <f t="shared" si="8"/>
        <v>103.75</v>
      </c>
      <c r="BX6" s="22">
        <f t="shared" si="8"/>
        <v>105.3</v>
      </c>
      <c r="BY6" s="22">
        <f t="shared" si="8"/>
        <v>99.41</v>
      </c>
      <c r="BZ6" s="21" t="str">
        <f>IF(BZ7="","",IF(BZ7="-","【-】","【"&amp;SUBSTITUTE(TEXT(BZ7,"#,##0.00"),"-","△")&amp;"】"))</f>
        <v>【97.47】</v>
      </c>
      <c r="CA6" s="22">
        <f>IF(CA7="",NA(),CA7)</f>
        <v>134.34</v>
      </c>
      <c r="CB6" s="22">
        <f t="shared" ref="CB6:CJ6" si="9">IF(CB7="",NA(),CB7)</f>
        <v>134.68</v>
      </c>
      <c r="CC6" s="22">
        <f t="shared" si="9"/>
        <v>135.74</v>
      </c>
      <c r="CD6" s="22">
        <f t="shared" si="9"/>
        <v>135.97999999999999</v>
      </c>
      <c r="CE6" s="22">
        <f t="shared" si="9"/>
        <v>142.75</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69.56</v>
      </c>
      <c r="CM6" s="22">
        <f t="shared" ref="CM6:CU6" si="10">IF(CM7="",NA(),CM7)</f>
        <v>68.81</v>
      </c>
      <c r="CN6" s="22">
        <f t="shared" si="10"/>
        <v>70.459999999999994</v>
      </c>
      <c r="CO6" s="22">
        <f t="shared" si="10"/>
        <v>69</v>
      </c>
      <c r="CP6" s="22">
        <f t="shared" si="10"/>
        <v>68.16</v>
      </c>
      <c r="CQ6" s="22">
        <f t="shared" si="10"/>
        <v>62.32</v>
      </c>
      <c r="CR6" s="22">
        <f t="shared" si="10"/>
        <v>61.71</v>
      </c>
      <c r="CS6" s="22">
        <f t="shared" si="10"/>
        <v>63.12</v>
      </c>
      <c r="CT6" s="22">
        <f t="shared" si="10"/>
        <v>62.57</v>
      </c>
      <c r="CU6" s="22">
        <f t="shared" si="10"/>
        <v>61.56</v>
      </c>
      <c r="CV6" s="21" t="str">
        <f>IF(CV7="","",IF(CV7="-","【-】","【"&amp;SUBSTITUTE(TEXT(CV7,"#,##0.00"),"-","△")&amp;"】"))</f>
        <v>【59.97】</v>
      </c>
      <c r="CW6" s="22">
        <f>IF(CW7="",NA(),CW7)</f>
        <v>93.11</v>
      </c>
      <c r="CX6" s="22">
        <f t="shared" ref="CX6:DF6" si="11">IF(CX7="",NA(),CX7)</f>
        <v>93.4</v>
      </c>
      <c r="CY6" s="22">
        <f t="shared" si="11"/>
        <v>92.86</v>
      </c>
      <c r="CZ6" s="22">
        <f t="shared" si="11"/>
        <v>94.15</v>
      </c>
      <c r="DA6" s="22">
        <f t="shared" si="11"/>
        <v>94.17</v>
      </c>
      <c r="DB6" s="22">
        <f t="shared" si="11"/>
        <v>90.19</v>
      </c>
      <c r="DC6" s="22">
        <f t="shared" si="11"/>
        <v>90.03</v>
      </c>
      <c r="DD6" s="22">
        <f t="shared" si="11"/>
        <v>90.09</v>
      </c>
      <c r="DE6" s="22">
        <f t="shared" si="11"/>
        <v>90.21</v>
      </c>
      <c r="DF6" s="22">
        <f t="shared" si="11"/>
        <v>90.11</v>
      </c>
      <c r="DG6" s="21" t="str">
        <f>IF(DG7="","",IF(DG7="-","【-】","【"&amp;SUBSTITUTE(TEXT(DG7,"#,##0.00"),"-","△")&amp;"】"))</f>
        <v>【89.76】</v>
      </c>
      <c r="DH6" s="22">
        <f>IF(DH7="",NA(),DH7)</f>
        <v>46.92</v>
      </c>
      <c r="DI6" s="22">
        <f t="shared" ref="DI6:DQ6" si="12">IF(DI7="",NA(),DI7)</f>
        <v>48.4</v>
      </c>
      <c r="DJ6" s="22">
        <f t="shared" si="12"/>
        <v>49.81</v>
      </c>
      <c r="DK6" s="22">
        <f t="shared" si="12"/>
        <v>51.23</v>
      </c>
      <c r="DL6" s="22">
        <f t="shared" si="12"/>
        <v>52.25</v>
      </c>
      <c r="DM6" s="22">
        <f t="shared" si="12"/>
        <v>48.86</v>
      </c>
      <c r="DN6" s="22">
        <f t="shared" si="12"/>
        <v>49.6</v>
      </c>
      <c r="DO6" s="22">
        <f t="shared" si="12"/>
        <v>50.31</v>
      </c>
      <c r="DP6" s="22">
        <f t="shared" si="12"/>
        <v>50.74</v>
      </c>
      <c r="DQ6" s="22">
        <f t="shared" si="12"/>
        <v>51.49</v>
      </c>
      <c r="DR6" s="21" t="str">
        <f>IF(DR7="","",IF(DR7="-","【-】","【"&amp;SUBSTITUTE(TEXT(DR7,"#,##0.00"),"-","△")&amp;"】"))</f>
        <v>【51.51】</v>
      </c>
      <c r="DS6" s="22">
        <f>IF(DS7="",NA(),DS7)</f>
        <v>21.97</v>
      </c>
      <c r="DT6" s="22">
        <f t="shared" ref="DT6:EB6" si="13">IF(DT7="",NA(),DT7)</f>
        <v>23.5</v>
      </c>
      <c r="DU6" s="22">
        <f t="shared" si="13"/>
        <v>2.76</v>
      </c>
      <c r="DV6" s="22">
        <f t="shared" si="13"/>
        <v>25.86</v>
      </c>
      <c r="DW6" s="22">
        <f t="shared" si="13"/>
        <v>28.11</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0.45</v>
      </c>
      <c r="EE6" s="22">
        <f t="shared" ref="EE6:EM6" si="14">IF(EE7="",NA(),EE7)</f>
        <v>0.45</v>
      </c>
      <c r="EF6" s="22">
        <f t="shared" si="14"/>
        <v>0.26</v>
      </c>
      <c r="EG6" s="22">
        <f t="shared" si="14"/>
        <v>0.53</v>
      </c>
      <c r="EH6" s="22">
        <f t="shared" si="14"/>
        <v>0.45</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272191</v>
      </c>
      <c r="D7" s="24">
        <v>46</v>
      </c>
      <c r="E7" s="24">
        <v>1</v>
      </c>
      <c r="F7" s="24">
        <v>0</v>
      </c>
      <c r="G7" s="24">
        <v>1</v>
      </c>
      <c r="H7" s="24" t="s">
        <v>93</v>
      </c>
      <c r="I7" s="24" t="s">
        <v>94</v>
      </c>
      <c r="J7" s="24" t="s">
        <v>95</v>
      </c>
      <c r="K7" s="24" t="s">
        <v>96</v>
      </c>
      <c r="L7" s="24" t="s">
        <v>97</v>
      </c>
      <c r="M7" s="24" t="s">
        <v>98</v>
      </c>
      <c r="N7" s="25" t="s">
        <v>99</v>
      </c>
      <c r="O7" s="25">
        <v>90.57</v>
      </c>
      <c r="P7" s="25">
        <v>98.51</v>
      </c>
      <c r="Q7" s="25">
        <v>2574</v>
      </c>
      <c r="R7" s="25">
        <v>183761</v>
      </c>
      <c r="S7" s="25">
        <v>84.98</v>
      </c>
      <c r="T7" s="25">
        <v>2162.4</v>
      </c>
      <c r="U7" s="25">
        <v>180483</v>
      </c>
      <c r="V7" s="25">
        <v>70.92</v>
      </c>
      <c r="W7" s="25">
        <v>2544.88</v>
      </c>
      <c r="X7" s="25">
        <v>113.83</v>
      </c>
      <c r="Y7" s="25">
        <v>113.39</v>
      </c>
      <c r="Z7" s="25">
        <v>107.7</v>
      </c>
      <c r="AA7" s="25">
        <v>111.25</v>
      </c>
      <c r="AB7" s="25">
        <v>108.12</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306.47000000000003</v>
      </c>
      <c r="AU7" s="25">
        <v>366.14</v>
      </c>
      <c r="AV7" s="25">
        <v>379.09</v>
      </c>
      <c r="AW7" s="25">
        <v>409.19</v>
      </c>
      <c r="AX7" s="25">
        <v>405.66</v>
      </c>
      <c r="AY7" s="25">
        <v>318.89</v>
      </c>
      <c r="AZ7" s="25">
        <v>309.10000000000002</v>
      </c>
      <c r="BA7" s="25">
        <v>306.08</v>
      </c>
      <c r="BB7" s="25">
        <v>306.14999999999998</v>
      </c>
      <c r="BC7" s="25">
        <v>297.54000000000002</v>
      </c>
      <c r="BD7" s="25">
        <v>252.29</v>
      </c>
      <c r="BE7" s="25">
        <v>102.44</v>
      </c>
      <c r="BF7" s="25">
        <v>94.07</v>
      </c>
      <c r="BG7" s="25">
        <v>92.7</v>
      </c>
      <c r="BH7" s="25">
        <v>75.040000000000006</v>
      </c>
      <c r="BI7" s="25">
        <v>65.48</v>
      </c>
      <c r="BJ7" s="25">
        <v>290.07</v>
      </c>
      <c r="BK7" s="25">
        <v>290.42</v>
      </c>
      <c r="BL7" s="25">
        <v>294.66000000000003</v>
      </c>
      <c r="BM7" s="25">
        <v>285.27</v>
      </c>
      <c r="BN7" s="25">
        <v>294.73</v>
      </c>
      <c r="BO7" s="25">
        <v>268.07</v>
      </c>
      <c r="BP7" s="25">
        <v>109.01</v>
      </c>
      <c r="BQ7" s="25">
        <v>108.34</v>
      </c>
      <c r="BR7" s="25">
        <v>96.54</v>
      </c>
      <c r="BS7" s="25">
        <v>106.02</v>
      </c>
      <c r="BT7" s="25">
        <v>101.38</v>
      </c>
      <c r="BU7" s="25">
        <v>104.84</v>
      </c>
      <c r="BV7" s="25">
        <v>106.11</v>
      </c>
      <c r="BW7" s="25">
        <v>103.75</v>
      </c>
      <c r="BX7" s="25">
        <v>105.3</v>
      </c>
      <c r="BY7" s="25">
        <v>99.41</v>
      </c>
      <c r="BZ7" s="25">
        <v>97.47</v>
      </c>
      <c r="CA7" s="25">
        <v>134.34</v>
      </c>
      <c r="CB7" s="25">
        <v>134.68</v>
      </c>
      <c r="CC7" s="25">
        <v>135.74</v>
      </c>
      <c r="CD7" s="25">
        <v>135.97999999999999</v>
      </c>
      <c r="CE7" s="25">
        <v>142.75</v>
      </c>
      <c r="CF7" s="25">
        <v>161.82</v>
      </c>
      <c r="CG7" s="25">
        <v>161.03</v>
      </c>
      <c r="CH7" s="25">
        <v>159.93</v>
      </c>
      <c r="CI7" s="25">
        <v>162.77000000000001</v>
      </c>
      <c r="CJ7" s="25">
        <v>170.87</v>
      </c>
      <c r="CK7" s="25">
        <v>174.75</v>
      </c>
      <c r="CL7" s="25">
        <v>69.56</v>
      </c>
      <c r="CM7" s="25">
        <v>68.81</v>
      </c>
      <c r="CN7" s="25">
        <v>70.459999999999994</v>
      </c>
      <c r="CO7" s="25">
        <v>69</v>
      </c>
      <c r="CP7" s="25">
        <v>68.16</v>
      </c>
      <c r="CQ7" s="25">
        <v>62.32</v>
      </c>
      <c r="CR7" s="25">
        <v>61.71</v>
      </c>
      <c r="CS7" s="25">
        <v>63.12</v>
      </c>
      <c r="CT7" s="25">
        <v>62.57</v>
      </c>
      <c r="CU7" s="25">
        <v>61.56</v>
      </c>
      <c r="CV7" s="25">
        <v>59.97</v>
      </c>
      <c r="CW7" s="25">
        <v>93.11</v>
      </c>
      <c r="CX7" s="25">
        <v>93.4</v>
      </c>
      <c r="CY7" s="25">
        <v>92.86</v>
      </c>
      <c r="CZ7" s="25">
        <v>94.15</v>
      </c>
      <c r="DA7" s="25">
        <v>94.17</v>
      </c>
      <c r="DB7" s="25">
        <v>90.19</v>
      </c>
      <c r="DC7" s="25">
        <v>90.03</v>
      </c>
      <c r="DD7" s="25">
        <v>90.09</v>
      </c>
      <c r="DE7" s="25">
        <v>90.21</v>
      </c>
      <c r="DF7" s="25">
        <v>90.11</v>
      </c>
      <c r="DG7" s="25">
        <v>89.76</v>
      </c>
      <c r="DH7" s="25">
        <v>46.92</v>
      </c>
      <c r="DI7" s="25">
        <v>48.4</v>
      </c>
      <c r="DJ7" s="25">
        <v>49.81</v>
      </c>
      <c r="DK7" s="25">
        <v>51.23</v>
      </c>
      <c r="DL7" s="25">
        <v>52.25</v>
      </c>
      <c r="DM7" s="25">
        <v>48.86</v>
      </c>
      <c r="DN7" s="25">
        <v>49.6</v>
      </c>
      <c r="DO7" s="25">
        <v>50.31</v>
      </c>
      <c r="DP7" s="25">
        <v>50.74</v>
      </c>
      <c r="DQ7" s="25">
        <v>51.49</v>
      </c>
      <c r="DR7" s="25">
        <v>51.51</v>
      </c>
      <c r="DS7" s="25">
        <v>21.97</v>
      </c>
      <c r="DT7" s="25">
        <v>23.5</v>
      </c>
      <c r="DU7" s="25">
        <v>2.76</v>
      </c>
      <c r="DV7" s="25">
        <v>25.86</v>
      </c>
      <c r="DW7" s="25">
        <v>28.11</v>
      </c>
      <c r="DX7" s="25">
        <v>18.510000000000002</v>
      </c>
      <c r="DY7" s="25">
        <v>20.49</v>
      </c>
      <c r="DZ7" s="25">
        <v>21.34</v>
      </c>
      <c r="EA7" s="25">
        <v>23.27</v>
      </c>
      <c r="EB7" s="25">
        <v>25.18</v>
      </c>
      <c r="EC7" s="25">
        <v>23.75</v>
      </c>
      <c r="ED7" s="25">
        <v>0.45</v>
      </c>
      <c r="EE7" s="25">
        <v>0.45</v>
      </c>
      <c r="EF7" s="25">
        <v>0.26</v>
      </c>
      <c r="EG7" s="25">
        <v>0.53</v>
      </c>
      <c r="EH7" s="25">
        <v>0.45</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2024-02-07T00:07:08Z</cp:lastPrinted>
  <dcterms:created xsi:type="dcterms:W3CDTF">2023-12-05T00:57:11Z</dcterms:created>
  <dcterms:modified xsi:type="dcterms:W3CDTF">2024-02-16T06:28:18Z</dcterms:modified>
  <cp:category/>
</cp:coreProperties>
</file>