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G0000sv0ns101\d11757$\doc\財政\04公営企業\01.決算統計\R5年度（R4決算）\22_経営比較分析表\08_アップロード　大浦作業中\02_アップロードデータ（分析表）\01-2_アップ前準備\"/>
    </mc:Choice>
  </mc:AlternateContent>
  <xr:revisionPtr revIDLastSave="0" documentId="13_ncr:1_{7DB2D5EF-5605-41BF-BB78-F966A1E738AF}" xr6:coauthVersionLast="47" xr6:coauthVersionMax="47" xr10:uidLastSave="{00000000-0000-0000-0000-000000000000}"/>
  <workbookProtection workbookAlgorithmName="SHA-512" workbookHashValue="QHV6rxrA3zm7pDkF4wxzbPPmsUGu7cG7pKgheAv1uPHfRvi/4/3+qJR8t7JmlRdOjzL6HW2wuet3FnbgXl2scQ==" workbookSaltValue="C4S6e3waEZyWfOcbCN23Ag==" workbookSpinCount="100000" lockStructure="1"/>
  <bookViews>
    <workbookView xWindow="-108" yWindow="-108" windowWidth="23256" windowHeight="1416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AL10" i="4" s="1"/>
  <c r="T6" i="5"/>
  <c r="S6" i="5"/>
  <c r="R6" i="5"/>
  <c r="AL8" i="4" s="1"/>
  <c r="Q6" i="5"/>
  <c r="W10" i="4" s="1"/>
  <c r="P6" i="5"/>
  <c r="O6" i="5"/>
  <c r="I10" i="4" s="1"/>
  <c r="N6" i="5"/>
  <c r="M6" i="5"/>
  <c r="AD8" i="4" s="1"/>
  <c r="L6" i="5"/>
  <c r="W8" i="4" s="1"/>
  <c r="K6" i="5"/>
  <c r="P8" i="4" s="1"/>
  <c r="J6" i="5"/>
  <c r="I8" i="4" s="1"/>
  <c r="I6" i="5"/>
  <c r="B8" i="4" s="1"/>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I85" i="4"/>
  <c r="G85" i="4"/>
  <c r="F85" i="4"/>
  <c r="E85" i="4"/>
  <c r="BB10" i="4"/>
  <c r="P10" i="4"/>
  <c r="B10" i="4"/>
  <c r="BB8" i="4"/>
  <c r="AT8" i="4"/>
  <c r="B6"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<sst xmlns="http://schemas.openxmlformats.org/spreadsheetml/2006/main" count="228" uniqueCount="115">
  <si>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</si>
  <si>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</si>
  <si>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</si>
  <si>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</si>
  <si>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</si>
  <si>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</si>
  <si>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</si>
  <si>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</si>
  <si>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</si>
  <si>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</si>
  <si>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</si>
  <si>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</si>
  <si>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</si>
  <si>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</si>
  <si>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</si>
  <si>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</si>
  <si>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</si>
  <si>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</si>
  <si>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</si>
  <si>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</si>
  <si>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</si>
  <si>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</si>
  <si>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</si>
  <si>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</si>
  <si>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</si>
  <si>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</si>
  <si>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</si>
  <si>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</si>
  <si>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</si>
  <si>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</si>
  <si>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</si>
  <si>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</si>
  <si>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</si>
  <si>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</si>
  <si>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</si>
  <si>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</si>
  <si>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</si>
  <si>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</si>
  <si>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</si>
  <si>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</si>
  <si>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</si>
  <si>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</si>
  <si>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</si>
  <si>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</si>
  <si>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</si>
  <si>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</si>
  <si>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</si>
  <si>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</si>
  <si>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</si>
  <si>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</si>
  <si>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</si>
  <si>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</si>
  <si>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</si>
  <si>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</si>
  <si>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</si>
  <si>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</si>
  <si>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</si>
  <si>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</si>
  <si>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</si>
  <si>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</si>
  <si>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</si>
  <si>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</si>
  <si>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</si>
  <si>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</si>
  <si>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</si>
  <si>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</si>
  <si>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</si>
  <si>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</si>
  <si>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</si>
  <si>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</si>
  <si>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</si>
  <si>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</si>
  <si>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</si>
  <si>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</si>
  <si>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</si>
  <si>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</si>
  <si>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</si>
  <si>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</si>
  <si>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</si>
  <si>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</si>
  <si>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</si>
  <si>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</si>
  <si>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</si>
  <si>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</si>
  <si>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</si>
  <si>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</si>
  <si>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</si>
  <si>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</si>
  <si>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</si>
  <si>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</si>
  <si>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</si>
  <si>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</si>
  <si>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</si>
  <si>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貝塚市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</si>
  <si>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</si>
  <si>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</si>
  <si>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</si>
  <si>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</si>
  <si>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</si>
  <si>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</si>
  <si>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</si>
  <si>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</si>
  <si>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</si>
  <si>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</si>
  <si>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</si>
  <si>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</si>
  <si>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</si>
  <si>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</si>
  <si>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</si>
  <si>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</si>
  <si>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</si>
  <si>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</si>
  <si>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令和2年5月から実施してきた新型コロナウイルス感染症支援策としての水道料金の基本料金の減額措置が、令和4年4月に終了したことから、令和3年度に比較して、料金回収率は10ポイント以上増加したが、類似団体平均値を8ポイントほど下回っている。減額措置の終了に伴い、経常収支比率も、前年度より5ポイント以上上昇したが、水道料金の減額に対する一般会計からの繰入がなかった結果、経常収支比率は100％を下回り、類似団体平均値を約10ポイント下回った。
　こういった状況の中で、自己水と大阪広域水道企業団からの受水のバランスを保ちながら施設の有効活用に努めており、施設利用率及び有収率は、類似団体平均値に比べて高い水準を保っている。</t>
    <phoneticPr fontId="4"/>
  </si>
  <si>
    <t>　施設の更新等の必要度合いを示す有形固定資産減価償却率は、以前は類似団体平均値を上回っていたが、平成27年度から平成30年度にかけて実施した浄水場の更新事業の結果、類似団体平均値を下回っている。
　管路については、管路経年化率は、類似団体平均値に比べ、上昇傾向は緩やかであるが、今後も法定耐用年数を経過するものが増加するため上昇傾向が予測される。令和元年度に作成した施設整備計画に基づき、優先順位等を勘案しながら布設替工事を計画的に進めており、令和4年度の管路更新率は、令和3年度より上昇し、2年連続で類似団体平均値を上回った。</t>
    <phoneticPr fontId="4"/>
  </si>
  <si>
    <t>　令和2年5月から実施してきた新型コロナウイルス感染症支援策としての水道料金の基本料金の減額措置が、令和4年4月に終了したことから、給水収益は令和2年度・令和3年度に比べ大幅に増加したものの、令和4年度は令和3年度に続き2年連続の赤字決算となった。今後も給水収益の減少傾向は継続する見込みであり、厳しい経営状況が見込まれるが、新型コロナウイルス感染症の影響等を見極めながら、収支均衡に向けた議論を進める必要がある。
　施設については、危機管理面において有効で経営的に有利な自己水を維持し、管路についても最新の材料を導入するなど老朽化対策等を実施していく。
　今後は、アセットマネジメントを活用しつつ、水道ビジョンや経営戦略に基づき、適正な料金水準・料金体系等のあり方の検討や計画的な施設の更新に取り組んでいく予定である。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</si>
</sst>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b/>
      <sz val="12"/>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6" fillId="0" borderId="6" xfId="0" applyFont="1" applyBorder="1" applyAlignment="1">
      <alignment horizontal="left" vertical="center"/>
    </xf>
    <xf numFmtId="0" fontId="16" fillId="0" borderId="7" xfId="0" applyFont="1" applyBorder="1" applyAlignment="1">
      <alignment horizontal="left" vertical="center"/>
    </xf>
    <xf numFmtId="0" fontId="16" fillId="0" borderId="8" xfId="0" applyFont="1" applyBorder="1" applyAlignment="1">
      <alignment horizontal="left" vertical="center"/>
    </xf>
    <xf numFmtId="0" fontId="16" fillId="0" borderId="9" xfId="0" applyFont="1" applyBorder="1" applyAlignment="1">
      <alignment horizontal="left" vertical="center"/>
    </xf>
    <xf numFmtId="0" fontId="16" fillId="0" borderId="0" xfId="0" applyFont="1" applyAlignment="1">
      <alignment horizontal="left" vertical="center"/>
    </xf>
    <xf numFmtId="0" fontId="16"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5" fillId="0" borderId="9"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7" fillId="0" borderId="9" xfId="0" applyFont="1" applyBorder="1" applyAlignment="1" applyProtection="1">
      <alignment horizontal="left" vertical="top" wrapText="1"/>
      <protection locked="0"/>
    </xf>
    <xf numFmtId="0" fontId="17" fillId="0" borderId="0" xfId="0" applyFont="1" applyAlignment="1" applyProtection="1">
      <alignment horizontal="left" vertical="top" wrapText="1"/>
      <protection locked="0"/>
    </xf>
    <xf numFmtId="0" fontId="17" fillId="0" borderId="10" xfId="0" applyFont="1" applyBorder="1" applyAlignment="1" applyProtection="1">
      <alignment horizontal="left" vertical="top" wrapText="1"/>
      <protection locked="0"/>
    </xf>
    <xf numFmtId="0" fontId="17" fillId="0" borderId="11" xfId="0" applyFont="1" applyBorder="1" applyAlignment="1" applyProtection="1">
      <alignment horizontal="left" vertical="top" wrapText="1"/>
      <protection locked="0"/>
    </xf>
    <xf numFmtId="0" fontId="17" fillId="0" borderId="1" xfId="0" applyFont="1" applyBorder="1" applyAlignment="1" applyProtection="1">
      <alignment horizontal="left" vertical="top" wrapText="1"/>
      <protection locked="0"/>
    </xf>
    <xf numFmtId="0" fontId="17"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0.66</c:v>
                </c:pt>
                <c:pt idx="1">
                  <c:v>0.76</c:v>
                </c:pt>
                <c:pt idx="2">
                  <c:v>0.44</c:v>
                </c:pt>
                <c:pt idx="3">
                  <c:v>0.83</c:v>
                </c:pt>
                <c:pt idx="4">
                  <c:v>1.01</c:v>
                </c:pt>
              </c:numCache>
            </c:numRef>
          </c:val>
          <c:extLst>
            <c:ext xmlns:c16="http://schemas.microsoft.com/office/drawing/2014/chart" uri="{C3380CC4-5D6E-409C-BE32-E72D297353CC}">
              <c16:uniqueId val="{00000000-6C82-46A9-A337-8DB05C9D82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6C82-46A9-A337-8DB05C9D82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73.92</c:v>
                </c:pt>
                <c:pt idx="1">
                  <c:v>73.86</c:v>
                </c:pt>
                <c:pt idx="2">
                  <c:v>74.05</c:v>
                </c:pt>
                <c:pt idx="3">
                  <c:v>73.3</c:v>
                </c:pt>
                <c:pt idx="4">
                  <c:v>71.959999999999994</c:v>
                </c:pt>
              </c:numCache>
            </c:numRef>
          </c:val>
          <c:extLst>
            <c:ext xmlns:c16="http://schemas.microsoft.com/office/drawing/2014/chart" uri="{C3380CC4-5D6E-409C-BE32-E72D297353CC}">
              <c16:uniqueId val="{00000000-77D6-4F39-83EC-BD4B533D3142}"/>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77D6-4F39-83EC-BD4B533D3142}"/>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96.37</c:v>
                </c:pt>
                <c:pt idx="1">
                  <c:v>95.65</c:v>
                </c:pt>
                <c:pt idx="2">
                  <c:v>95.69</c:v>
                </c:pt>
                <c:pt idx="3">
                  <c:v>95.97</c:v>
                </c:pt>
                <c:pt idx="4">
                  <c:v>96.3</c:v>
                </c:pt>
              </c:numCache>
            </c:numRef>
          </c:val>
          <c:extLst>
            <c:ext xmlns:c16="http://schemas.microsoft.com/office/drawing/2014/chart" uri="{C3380CC4-5D6E-409C-BE32-E72D297353CC}">
              <c16:uniqueId val="{00000000-3B8A-4EAB-B140-4072C6C2EC39}"/>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3B8A-4EAB-B140-4072C6C2EC39}"/>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101.34</c:v>
                </c:pt>
                <c:pt idx="1">
                  <c:v>102.39</c:v>
                </c:pt>
                <c:pt idx="2">
                  <c:v>101.78</c:v>
                </c:pt>
                <c:pt idx="3">
                  <c:v>92.67</c:v>
                </c:pt>
                <c:pt idx="4">
                  <c:v>98.3</c:v>
                </c:pt>
              </c:numCache>
            </c:numRef>
          </c:val>
          <c:extLst>
            <c:ext xmlns:c16="http://schemas.microsoft.com/office/drawing/2014/chart" uri="{C3380CC4-5D6E-409C-BE32-E72D297353CC}">
              <c16:uniqueId val="{00000000-3399-4880-940B-F7C950D40BC7}"/>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399-4880-940B-F7C950D40BC7}"/>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43.87</c:v>
                </c:pt>
                <c:pt idx="1">
                  <c:v>45.14</c:v>
                </c:pt>
                <c:pt idx="2">
                  <c:v>45.88</c:v>
                </c:pt>
                <c:pt idx="3">
                  <c:v>46.55</c:v>
                </c:pt>
                <c:pt idx="4">
                  <c:v>48.12</c:v>
                </c:pt>
              </c:numCache>
            </c:numRef>
          </c:val>
          <c:extLst>
            <c:ext xmlns:c16="http://schemas.microsoft.com/office/drawing/2014/chart" uri="{C3380CC4-5D6E-409C-BE32-E72D297353CC}">
              <c16:uniqueId val="{00000000-CD0A-4AAB-9EEB-7B3F70CC64E0}"/>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CD0A-4AAB-9EEB-7B3F70CC64E0}"/>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22.82</c:v>
                </c:pt>
                <c:pt idx="1">
                  <c:v>22.93</c:v>
                </c:pt>
                <c:pt idx="2">
                  <c:v>23.14</c:v>
                </c:pt>
                <c:pt idx="3">
                  <c:v>22.63</c:v>
                </c:pt>
                <c:pt idx="4">
                  <c:v>22.32</c:v>
                </c:pt>
              </c:numCache>
            </c:numRef>
          </c:val>
          <c:extLst>
            <c:ext xmlns:c16="http://schemas.microsoft.com/office/drawing/2014/chart" uri="{C3380CC4-5D6E-409C-BE32-E72D297353CC}">
              <c16:uniqueId val="{00000000-3B2C-422C-BB49-CDBF7A75D1B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3B2C-422C-BB49-CDBF7A75D1B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BDA-445D-A40D-35E76E009969}"/>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1BDA-445D-A40D-35E76E009969}"/>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477.03</c:v>
                </c:pt>
                <c:pt idx="1">
                  <c:v>511.78</c:v>
                </c:pt>
                <c:pt idx="2">
                  <c:v>450.58</c:v>
                </c:pt>
                <c:pt idx="3">
                  <c:v>495.33</c:v>
                </c:pt>
                <c:pt idx="4">
                  <c:v>469.13</c:v>
                </c:pt>
              </c:numCache>
            </c:numRef>
          </c:val>
          <c:extLst>
            <c:ext xmlns:c16="http://schemas.microsoft.com/office/drawing/2014/chart" uri="{C3380CC4-5D6E-409C-BE32-E72D297353CC}">
              <c16:uniqueId val="{00000000-516B-4674-9652-044431A6AB77}"/>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516B-4674-9652-044431A6AB77}"/>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277.02999999999997</c:v>
                </c:pt>
                <c:pt idx="1">
                  <c:v>277.05</c:v>
                </c:pt>
                <c:pt idx="2">
                  <c:v>339.79</c:v>
                </c:pt>
                <c:pt idx="3">
                  <c:v>341.95</c:v>
                </c:pt>
                <c:pt idx="4">
                  <c:v>288.61</c:v>
                </c:pt>
              </c:numCache>
            </c:numRef>
          </c:val>
          <c:extLst>
            <c:ext xmlns:c16="http://schemas.microsoft.com/office/drawing/2014/chart" uri="{C3380CC4-5D6E-409C-BE32-E72D297353CC}">
              <c16:uniqueId val="{00000000-9B4D-4B90-9A5B-462ABE793CF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B4D-4B90-9A5B-462ABE793CF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94.32</c:v>
                </c:pt>
                <c:pt idx="1">
                  <c:v>96.16</c:v>
                </c:pt>
                <c:pt idx="2">
                  <c:v>79.8</c:v>
                </c:pt>
                <c:pt idx="3">
                  <c:v>78.819999999999993</c:v>
                </c:pt>
                <c:pt idx="4">
                  <c:v>89.43</c:v>
                </c:pt>
              </c:numCache>
            </c:numRef>
          </c:val>
          <c:extLst>
            <c:ext xmlns:c16="http://schemas.microsoft.com/office/drawing/2014/chart" uri="{C3380CC4-5D6E-409C-BE32-E72D297353CC}">
              <c16:uniqueId val="{00000000-02E5-41B4-A225-669EC8AD3786}"/>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02E5-41B4-A225-669EC8AD3786}"/>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158.97</c:v>
                </c:pt>
                <c:pt idx="1">
                  <c:v>156.04</c:v>
                </c:pt>
                <c:pt idx="2">
                  <c:v>158.69999999999999</c:v>
                </c:pt>
                <c:pt idx="3">
                  <c:v>159.9</c:v>
                </c:pt>
                <c:pt idx="4">
                  <c:v>164.93</c:v>
                </c:pt>
              </c:numCache>
            </c:numRef>
          </c:val>
          <c:extLst>
            <c:ext xmlns:c16="http://schemas.microsoft.com/office/drawing/2014/chart" uri="{C3380CC4-5D6E-409C-BE32-E72D297353CC}">
              <c16:uniqueId val="{00000000-66DD-4ED5-A050-82BA90812676}"/>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66DD-4ED5-A050-82BA90812676}"/>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C1" zoomScaleNormal="100" workbookViewId="0">
      <selection activeCell="BL66" sqref="BL66:BZ82"/>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5" t="s">
        <v>0</v>
      </c>
      <c r="C2" s="85"/>
      <c r="D2" s="85"/>
      <c r="E2" s="85"/>
      <c r="F2" s="85"/>
      <c r="G2" s="85"/>
      <c r="H2" s="85"/>
      <c r="I2" s="85"/>
      <c r="J2" s="85"/>
      <c r="K2" s="85"/>
      <c r="L2" s="85"/>
      <c r="M2" s="85"/>
      <c r="N2" s="85"/>
      <c r="O2" s="85"/>
      <c r="P2" s="85"/>
      <c r="Q2" s="85"/>
      <c r="R2" s="85"/>
      <c r="S2" s="85"/>
      <c r="T2" s="85"/>
      <c r="U2" s="85"/>
      <c r="V2" s="85"/>
      <c r="W2" s="85"/>
      <c r="X2" s="85"/>
      <c r="Y2" s="85"/>
      <c r="Z2" s="85"/>
      <c r="AA2" s="85"/>
      <c r="AB2" s="85"/>
      <c r="AC2" s="85"/>
      <c r="AD2" s="85"/>
      <c r="AE2" s="85"/>
      <c r="AF2" s="85"/>
      <c r="AG2" s="85"/>
      <c r="AH2" s="85"/>
      <c r="AI2" s="85"/>
      <c r="AJ2" s="85"/>
      <c r="AK2" s="85"/>
      <c r="AL2" s="85"/>
      <c r="AM2" s="85"/>
      <c r="AN2" s="85"/>
      <c r="AO2" s="85"/>
      <c r="AP2" s="85"/>
      <c r="AQ2" s="85"/>
      <c r="AR2" s="85"/>
      <c r="AS2" s="85"/>
      <c r="AT2" s="85"/>
      <c r="AU2" s="85"/>
      <c r="AV2" s="85"/>
      <c r="AW2" s="85"/>
      <c r="AX2" s="85"/>
      <c r="AY2" s="85"/>
      <c r="AZ2" s="85"/>
      <c r="BA2" s="85"/>
      <c r="BB2" s="85"/>
      <c r="BC2" s="85"/>
      <c r="BD2" s="85"/>
      <c r="BE2" s="85"/>
      <c r="BF2" s="85"/>
      <c r="BG2" s="85"/>
      <c r="BH2" s="85"/>
      <c r="BI2" s="85"/>
      <c r="BJ2" s="85"/>
      <c r="BK2" s="85"/>
      <c r="BL2" s="85"/>
      <c r="BM2" s="85"/>
      <c r="BN2" s="85"/>
      <c r="BO2" s="85"/>
      <c r="BP2" s="85"/>
      <c r="BQ2" s="85"/>
      <c r="BR2" s="85"/>
      <c r="BS2" s="85"/>
      <c r="BT2" s="85"/>
      <c r="BU2" s="85"/>
      <c r="BV2" s="85"/>
      <c r="BW2" s="85"/>
      <c r="BX2" s="85"/>
      <c r="BY2" s="85"/>
      <c r="BZ2" s="85"/>
    </row>
    <row r="3" spans="1:78" ht="9.75" customHeight="1" x14ac:dyDescent="0.2">
      <c r="A3" s="2"/>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row>
    <row r="4" spans="1:78" ht="9.75" customHeight="1" x14ac:dyDescent="0.2">
      <c r="A4" s="2"/>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5"/>
      <c r="AP4" s="85"/>
      <c r="AQ4" s="85"/>
      <c r="AR4" s="85"/>
      <c r="AS4" s="85"/>
      <c r="AT4" s="85"/>
      <c r="AU4" s="85"/>
      <c r="AV4" s="85"/>
      <c r="AW4" s="85"/>
      <c r="AX4" s="85"/>
      <c r="AY4" s="85"/>
      <c r="AZ4" s="85"/>
      <c r="BA4" s="85"/>
      <c r="BB4" s="85"/>
      <c r="BC4" s="85"/>
      <c r="BD4" s="85"/>
      <c r="BE4" s="85"/>
      <c r="BF4" s="85"/>
      <c r="BG4" s="85"/>
      <c r="BH4" s="85"/>
      <c r="BI4" s="85"/>
      <c r="BJ4" s="85"/>
      <c r="BK4" s="85"/>
      <c r="BL4" s="85"/>
      <c r="BM4" s="85"/>
      <c r="BN4" s="85"/>
      <c r="BO4" s="85"/>
      <c r="BP4" s="85"/>
      <c r="BQ4" s="85"/>
      <c r="BR4" s="85"/>
      <c r="BS4" s="85"/>
      <c r="BT4" s="85"/>
      <c r="BU4" s="85"/>
      <c r="BV4" s="85"/>
      <c r="BW4" s="85"/>
      <c r="BX4" s="85"/>
      <c r="BY4" s="85"/>
      <c r="BZ4" s="85"/>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6" t="str">
        <f>データ!H6</f>
        <v>大阪府　貝塚市</v>
      </c>
      <c r="C6" s="86"/>
      <c r="D6" s="86"/>
      <c r="E6" s="86"/>
      <c r="F6" s="86"/>
      <c r="G6" s="86"/>
      <c r="H6" s="86"/>
      <c r="I6" s="86"/>
      <c r="J6" s="86"/>
      <c r="K6" s="86"/>
      <c r="L6" s="86"/>
      <c r="M6" s="86"/>
      <c r="N6" s="86"/>
      <c r="O6" s="86"/>
      <c r="P6" s="86"/>
      <c r="Q6" s="86"/>
      <c r="R6" s="86"/>
      <c r="S6" s="86"/>
      <c r="T6" s="86"/>
      <c r="U6" s="86"/>
      <c r="V6" s="86"/>
      <c r="W6" s="86"/>
      <c r="X6" s="86"/>
      <c r="Y6" s="86"/>
      <c r="Z6" s="86"/>
      <c r="AA6" s="86"/>
      <c r="AB6" s="86"/>
      <c r="AC6" s="86"/>
      <c r="AD6" s="87"/>
      <c r="AE6" s="87"/>
      <c r="AF6" s="87"/>
      <c r="AG6" s="8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5" t="s">
        <v>1</v>
      </c>
      <c r="C7" s="46"/>
      <c r="D7" s="46"/>
      <c r="E7" s="46"/>
      <c r="F7" s="46"/>
      <c r="G7" s="46"/>
      <c r="H7" s="46"/>
      <c r="I7" s="45" t="s">
        <v>2</v>
      </c>
      <c r="J7" s="46"/>
      <c r="K7" s="46"/>
      <c r="L7" s="46"/>
      <c r="M7" s="46"/>
      <c r="N7" s="46"/>
      <c r="O7" s="76"/>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88" t="s">
        <v>9</v>
      </c>
      <c r="BM7" s="89"/>
      <c r="BN7" s="89"/>
      <c r="BO7" s="89"/>
      <c r="BP7" s="89"/>
      <c r="BQ7" s="89"/>
      <c r="BR7" s="89"/>
      <c r="BS7" s="89"/>
      <c r="BT7" s="89"/>
      <c r="BU7" s="89"/>
      <c r="BV7" s="89"/>
      <c r="BW7" s="89"/>
      <c r="BX7" s="89"/>
      <c r="BY7" s="90"/>
    </row>
    <row r="8" spans="1:78" ht="18.75" customHeight="1" x14ac:dyDescent="0.2">
      <c r="A8" s="2"/>
      <c r="B8" s="81" t="str">
        <f>データ!$I$6</f>
        <v>法適用</v>
      </c>
      <c r="C8" s="82"/>
      <c r="D8" s="82"/>
      <c r="E8" s="82"/>
      <c r="F8" s="82"/>
      <c r="G8" s="82"/>
      <c r="H8" s="82"/>
      <c r="I8" s="81" t="str">
        <f>データ!$J$6</f>
        <v>水道事業</v>
      </c>
      <c r="J8" s="82"/>
      <c r="K8" s="82"/>
      <c r="L8" s="82"/>
      <c r="M8" s="82"/>
      <c r="N8" s="82"/>
      <c r="O8" s="83"/>
      <c r="P8" s="84" t="str">
        <f>データ!$K$6</f>
        <v>末端給水事業</v>
      </c>
      <c r="Q8" s="84"/>
      <c r="R8" s="84"/>
      <c r="S8" s="84"/>
      <c r="T8" s="84"/>
      <c r="U8" s="84"/>
      <c r="V8" s="84"/>
      <c r="W8" s="84" t="str">
        <f>データ!$L$6</f>
        <v>A4</v>
      </c>
      <c r="X8" s="84"/>
      <c r="Y8" s="84"/>
      <c r="Z8" s="84"/>
      <c r="AA8" s="84"/>
      <c r="AB8" s="84"/>
      <c r="AC8" s="84"/>
      <c r="AD8" s="84" t="str">
        <f>データ!$M$6</f>
        <v>非設置</v>
      </c>
      <c r="AE8" s="84"/>
      <c r="AF8" s="84"/>
      <c r="AG8" s="84"/>
      <c r="AH8" s="84"/>
      <c r="AI8" s="84"/>
      <c r="AJ8" s="84"/>
      <c r="AK8" s="2"/>
      <c r="AL8" s="75">
        <f>データ!$R$6</f>
        <v>83156</v>
      </c>
      <c r="AM8" s="75"/>
      <c r="AN8" s="75"/>
      <c r="AO8" s="75"/>
      <c r="AP8" s="75"/>
      <c r="AQ8" s="75"/>
      <c r="AR8" s="75"/>
      <c r="AS8" s="75"/>
      <c r="AT8" s="37">
        <f>データ!$S$6</f>
        <v>43.93</v>
      </c>
      <c r="AU8" s="38"/>
      <c r="AV8" s="38"/>
      <c r="AW8" s="38"/>
      <c r="AX8" s="38"/>
      <c r="AY8" s="38"/>
      <c r="AZ8" s="38"/>
      <c r="BA8" s="38"/>
      <c r="BB8" s="58">
        <f>データ!$T$6</f>
        <v>1892.92</v>
      </c>
      <c r="BC8" s="58"/>
      <c r="BD8" s="58"/>
      <c r="BE8" s="58"/>
      <c r="BF8" s="58"/>
      <c r="BG8" s="58"/>
      <c r="BH8" s="58"/>
      <c r="BI8" s="58"/>
      <c r="BJ8" s="3"/>
      <c r="BK8" s="3"/>
      <c r="BL8" s="77" t="s">
        <v>10</v>
      </c>
      <c r="BM8" s="78"/>
      <c r="BN8" s="79" t="s">
        <v>11</v>
      </c>
      <c r="BO8" s="79"/>
      <c r="BP8" s="79"/>
      <c r="BQ8" s="79"/>
      <c r="BR8" s="79"/>
      <c r="BS8" s="79"/>
      <c r="BT8" s="79"/>
      <c r="BU8" s="79"/>
      <c r="BV8" s="79"/>
      <c r="BW8" s="79"/>
      <c r="BX8" s="79"/>
      <c r="BY8" s="80"/>
    </row>
    <row r="9" spans="1:78" ht="18.75" customHeight="1" x14ac:dyDescent="0.2">
      <c r="A9" s="2"/>
      <c r="B9" s="45" t="s">
        <v>12</v>
      </c>
      <c r="C9" s="46"/>
      <c r="D9" s="46"/>
      <c r="E9" s="46"/>
      <c r="F9" s="46"/>
      <c r="G9" s="46"/>
      <c r="H9" s="46"/>
      <c r="I9" s="45" t="s">
        <v>13</v>
      </c>
      <c r="J9" s="46"/>
      <c r="K9" s="46"/>
      <c r="L9" s="46"/>
      <c r="M9" s="46"/>
      <c r="N9" s="46"/>
      <c r="O9" s="76"/>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2">
      <c r="A10" s="2"/>
      <c r="B10" s="37" t="str">
        <f>データ!$N$6</f>
        <v>-</v>
      </c>
      <c r="C10" s="38"/>
      <c r="D10" s="38"/>
      <c r="E10" s="38"/>
      <c r="F10" s="38"/>
      <c r="G10" s="38"/>
      <c r="H10" s="38"/>
      <c r="I10" s="37">
        <f>データ!$O$6</f>
        <v>72.56</v>
      </c>
      <c r="J10" s="38"/>
      <c r="K10" s="38"/>
      <c r="L10" s="38"/>
      <c r="M10" s="38"/>
      <c r="N10" s="38"/>
      <c r="O10" s="74"/>
      <c r="P10" s="58">
        <f>データ!$P$6</f>
        <v>100</v>
      </c>
      <c r="Q10" s="58"/>
      <c r="R10" s="58"/>
      <c r="S10" s="58"/>
      <c r="T10" s="58"/>
      <c r="U10" s="58"/>
      <c r="V10" s="58"/>
      <c r="W10" s="75">
        <f>データ!$Q$6</f>
        <v>2409</v>
      </c>
      <c r="X10" s="75"/>
      <c r="Y10" s="75"/>
      <c r="Z10" s="75"/>
      <c r="AA10" s="75"/>
      <c r="AB10" s="75"/>
      <c r="AC10" s="75"/>
      <c r="AD10" s="2"/>
      <c r="AE10" s="2"/>
      <c r="AF10" s="2"/>
      <c r="AG10" s="2"/>
      <c r="AH10" s="2"/>
      <c r="AI10" s="2"/>
      <c r="AJ10" s="2"/>
      <c r="AK10" s="2"/>
      <c r="AL10" s="75">
        <f>データ!$U$6</f>
        <v>82962</v>
      </c>
      <c r="AM10" s="75"/>
      <c r="AN10" s="75"/>
      <c r="AO10" s="75"/>
      <c r="AP10" s="75"/>
      <c r="AQ10" s="75"/>
      <c r="AR10" s="75"/>
      <c r="AS10" s="75"/>
      <c r="AT10" s="37">
        <f>データ!$V$6</f>
        <v>25.9</v>
      </c>
      <c r="AU10" s="38"/>
      <c r="AV10" s="38"/>
      <c r="AW10" s="38"/>
      <c r="AX10" s="38"/>
      <c r="AY10" s="38"/>
      <c r="AZ10" s="38"/>
      <c r="BA10" s="38"/>
      <c r="BB10" s="58">
        <f>データ!$W$6</f>
        <v>3203.17</v>
      </c>
      <c r="BC10" s="58"/>
      <c r="BD10" s="58"/>
      <c r="BE10" s="58"/>
      <c r="BF10" s="58"/>
      <c r="BG10" s="58"/>
      <c r="BH10" s="58"/>
      <c r="BI10" s="58"/>
      <c r="BJ10" s="2"/>
      <c r="BK10" s="2"/>
      <c r="BL10" s="59" t="s">
        <v>21</v>
      </c>
      <c r="BM10" s="60"/>
      <c r="BN10" s="61" t="s">
        <v>22</v>
      </c>
      <c r="BO10" s="61"/>
      <c r="BP10" s="61"/>
      <c r="BQ10" s="61"/>
      <c r="BR10" s="61"/>
      <c r="BS10" s="61"/>
      <c r="BT10" s="61"/>
      <c r="BU10" s="61"/>
      <c r="BV10" s="61"/>
      <c r="BW10" s="61"/>
      <c r="BX10" s="61"/>
      <c r="BY10" s="62"/>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23</v>
      </c>
      <c r="BM11" s="63"/>
      <c r="BN11" s="63"/>
      <c r="BO11" s="63"/>
      <c r="BP11" s="63"/>
      <c r="BQ11" s="63"/>
      <c r="BR11" s="63"/>
      <c r="BS11" s="63"/>
      <c r="BT11" s="63"/>
      <c r="BU11" s="63"/>
      <c r="BV11" s="63"/>
      <c r="BW11" s="63"/>
      <c r="BX11" s="63"/>
      <c r="BY11" s="63"/>
      <c r="BZ11" s="63"/>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x14ac:dyDescent="0.2">
      <c r="A14" s="2"/>
      <c r="B14" s="65" t="s">
        <v>24</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68" t="s">
        <v>25</v>
      </c>
      <c r="BM14" s="69"/>
      <c r="BN14" s="69"/>
      <c r="BO14" s="69"/>
      <c r="BP14" s="69"/>
      <c r="BQ14" s="69"/>
      <c r="BR14" s="69"/>
      <c r="BS14" s="69"/>
      <c r="BT14" s="69"/>
      <c r="BU14" s="69"/>
      <c r="BV14" s="69"/>
      <c r="BW14" s="69"/>
      <c r="BX14" s="69"/>
      <c r="BY14" s="69"/>
      <c r="BZ14" s="70"/>
    </row>
    <row r="15" spans="1:78" ht="13.5" customHeight="1" x14ac:dyDescent="0.2">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71"/>
      <c r="BM15" s="72"/>
      <c r="BN15" s="72"/>
      <c r="BO15" s="72"/>
      <c r="BP15" s="72"/>
      <c r="BQ15" s="72"/>
      <c r="BR15" s="72"/>
      <c r="BS15" s="72"/>
      <c r="BT15" s="72"/>
      <c r="BU15" s="72"/>
      <c r="BV15" s="72"/>
      <c r="BW15" s="72"/>
      <c r="BX15" s="72"/>
      <c r="BY15" s="72"/>
      <c r="BZ15" s="73"/>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2">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2">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2" t="s">
        <v>114</v>
      </c>
      <c r="BM66" s="53"/>
      <c r="BN66" s="53"/>
      <c r="BO66" s="53"/>
      <c r="BP66" s="53"/>
      <c r="BQ66" s="53"/>
      <c r="BR66" s="53"/>
      <c r="BS66" s="53"/>
      <c r="BT66" s="53"/>
      <c r="BU66" s="53"/>
      <c r="BV66" s="53"/>
      <c r="BW66" s="53"/>
      <c r="BX66" s="53"/>
      <c r="BY66" s="53"/>
      <c r="BZ66" s="54"/>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2"/>
      <c r="BM67" s="53"/>
      <c r="BN67" s="53"/>
      <c r="BO67" s="53"/>
      <c r="BP67" s="53"/>
      <c r="BQ67" s="53"/>
      <c r="BR67" s="53"/>
      <c r="BS67" s="53"/>
      <c r="BT67" s="53"/>
      <c r="BU67" s="53"/>
      <c r="BV67" s="53"/>
      <c r="BW67" s="53"/>
      <c r="BX67" s="53"/>
      <c r="BY67" s="53"/>
      <c r="BZ67" s="54"/>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2"/>
      <c r="BM68" s="53"/>
      <c r="BN68" s="53"/>
      <c r="BO68" s="53"/>
      <c r="BP68" s="53"/>
      <c r="BQ68" s="53"/>
      <c r="BR68" s="53"/>
      <c r="BS68" s="53"/>
      <c r="BT68" s="53"/>
      <c r="BU68" s="53"/>
      <c r="BV68" s="53"/>
      <c r="BW68" s="53"/>
      <c r="BX68" s="53"/>
      <c r="BY68" s="53"/>
      <c r="BZ68" s="54"/>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2"/>
      <c r="BM69" s="53"/>
      <c r="BN69" s="53"/>
      <c r="BO69" s="53"/>
      <c r="BP69" s="53"/>
      <c r="BQ69" s="53"/>
      <c r="BR69" s="53"/>
      <c r="BS69" s="53"/>
      <c r="BT69" s="53"/>
      <c r="BU69" s="53"/>
      <c r="BV69" s="53"/>
      <c r="BW69" s="53"/>
      <c r="BX69" s="53"/>
      <c r="BY69" s="53"/>
      <c r="BZ69" s="54"/>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2"/>
      <c r="BM70" s="53"/>
      <c r="BN70" s="53"/>
      <c r="BO70" s="53"/>
      <c r="BP70" s="53"/>
      <c r="BQ70" s="53"/>
      <c r="BR70" s="53"/>
      <c r="BS70" s="53"/>
      <c r="BT70" s="53"/>
      <c r="BU70" s="53"/>
      <c r="BV70" s="53"/>
      <c r="BW70" s="53"/>
      <c r="BX70" s="53"/>
      <c r="BY70" s="53"/>
      <c r="BZ70" s="54"/>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2"/>
      <c r="BM71" s="53"/>
      <c r="BN71" s="53"/>
      <c r="BO71" s="53"/>
      <c r="BP71" s="53"/>
      <c r="BQ71" s="53"/>
      <c r="BR71" s="53"/>
      <c r="BS71" s="53"/>
      <c r="BT71" s="53"/>
      <c r="BU71" s="53"/>
      <c r="BV71" s="53"/>
      <c r="BW71" s="53"/>
      <c r="BX71" s="53"/>
      <c r="BY71" s="53"/>
      <c r="BZ71" s="54"/>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2"/>
      <c r="BM72" s="53"/>
      <c r="BN72" s="53"/>
      <c r="BO72" s="53"/>
      <c r="BP72" s="53"/>
      <c r="BQ72" s="53"/>
      <c r="BR72" s="53"/>
      <c r="BS72" s="53"/>
      <c r="BT72" s="53"/>
      <c r="BU72" s="53"/>
      <c r="BV72" s="53"/>
      <c r="BW72" s="53"/>
      <c r="BX72" s="53"/>
      <c r="BY72" s="53"/>
      <c r="BZ72" s="54"/>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2"/>
      <c r="BM73" s="53"/>
      <c r="BN73" s="53"/>
      <c r="BO73" s="53"/>
      <c r="BP73" s="53"/>
      <c r="BQ73" s="53"/>
      <c r="BR73" s="53"/>
      <c r="BS73" s="53"/>
      <c r="BT73" s="53"/>
      <c r="BU73" s="53"/>
      <c r="BV73" s="53"/>
      <c r="BW73" s="53"/>
      <c r="BX73" s="53"/>
      <c r="BY73" s="53"/>
      <c r="BZ73" s="54"/>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2"/>
      <c r="BM74" s="53"/>
      <c r="BN74" s="53"/>
      <c r="BO74" s="53"/>
      <c r="BP74" s="53"/>
      <c r="BQ74" s="53"/>
      <c r="BR74" s="53"/>
      <c r="BS74" s="53"/>
      <c r="BT74" s="53"/>
      <c r="BU74" s="53"/>
      <c r="BV74" s="53"/>
      <c r="BW74" s="53"/>
      <c r="BX74" s="53"/>
      <c r="BY74" s="53"/>
      <c r="BZ74" s="54"/>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2"/>
      <c r="BM75" s="53"/>
      <c r="BN75" s="53"/>
      <c r="BO75" s="53"/>
      <c r="BP75" s="53"/>
      <c r="BQ75" s="53"/>
      <c r="BR75" s="53"/>
      <c r="BS75" s="53"/>
      <c r="BT75" s="53"/>
      <c r="BU75" s="53"/>
      <c r="BV75" s="53"/>
      <c r="BW75" s="53"/>
      <c r="BX75" s="53"/>
      <c r="BY75" s="53"/>
      <c r="BZ75" s="54"/>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2"/>
      <c r="BM76" s="53"/>
      <c r="BN76" s="53"/>
      <c r="BO76" s="53"/>
      <c r="BP76" s="53"/>
      <c r="BQ76" s="53"/>
      <c r="BR76" s="53"/>
      <c r="BS76" s="53"/>
      <c r="BT76" s="53"/>
      <c r="BU76" s="53"/>
      <c r="BV76" s="53"/>
      <c r="BW76" s="53"/>
      <c r="BX76" s="53"/>
      <c r="BY76" s="53"/>
      <c r="BZ76" s="54"/>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2"/>
      <c r="BM77" s="53"/>
      <c r="BN77" s="53"/>
      <c r="BO77" s="53"/>
      <c r="BP77" s="53"/>
      <c r="BQ77" s="53"/>
      <c r="BR77" s="53"/>
      <c r="BS77" s="53"/>
      <c r="BT77" s="53"/>
      <c r="BU77" s="53"/>
      <c r="BV77" s="53"/>
      <c r="BW77" s="53"/>
      <c r="BX77" s="53"/>
      <c r="BY77" s="53"/>
      <c r="BZ77" s="54"/>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2"/>
      <c r="BM78" s="53"/>
      <c r="BN78" s="53"/>
      <c r="BO78" s="53"/>
      <c r="BP78" s="53"/>
      <c r="BQ78" s="53"/>
      <c r="BR78" s="53"/>
      <c r="BS78" s="53"/>
      <c r="BT78" s="53"/>
      <c r="BU78" s="53"/>
      <c r="BV78" s="53"/>
      <c r="BW78" s="53"/>
      <c r="BX78" s="53"/>
      <c r="BY78" s="53"/>
      <c r="BZ78" s="54"/>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2"/>
      <c r="BM79" s="53"/>
      <c r="BN79" s="53"/>
      <c r="BO79" s="53"/>
      <c r="BP79" s="53"/>
      <c r="BQ79" s="53"/>
      <c r="BR79" s="53"/>
      <c r="BS79" s="53"/>
      <c r="BT79" s="53"/>
      <c r="BU79" s="53"/>
      <c r="BV79" s="53"/>
      <c r="BW79" s="53"/>
      <c r="BX79" s="53"/>
      <c r="BY79" s="53"/>
      <c r="BZ79" s="54"/>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2"/>
      <c r="BM80" s="53"/>
      <c r="BN80" s="53"/>
      <c r="BO80" s="53"/>
      <c r="BP80" s="53"/>
      <c r="BQ80" s="53"/>
      <c r="BR80" s="53"/>
      <c r="BS80" s="53"/>
      <c r="BT80" s="53"/>
      <c r="BU80" s="53"/>
      <c r="BV80" s="53"/>
      <c r="BW80" s="53"/>
      <c r="BX80" s="53"/>
      <c r="BY80" s="53"/>
      <c r="BZ80" s="54"/>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2"/>
      <c r="BM81" s="53"/>
      <c r="BN81" s="53"/>
      <c r="BO81" s="53"/>
      <c r="BP81" s="53"/>
      <c r="BQ81" s="53"/>
      <c r="BR81" s="53"/>
      <c r="BS81" s="53"/>
      <c r="BT81" s="53"/>
      <c r="BU81" s="53"/>
      <c r="BV81" s="53"/>
      <c r="BW81" s="53"/>
      <c r="BX81" s="53"/>
      <c r="BY81" s="53"/>
      <c r="BZ81" s="54"/>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5"/>
      <c r="BM82" s="56"/>
      <c r="BN82" s="56"/>
      <c r="BO82" s="56"/>
      <c r="BP82" s="56"/>
      <c r="BQ82" s="56"/>
      <c r="BR82" s="56"/>
      <c r="BS82" s="56"/>
      <c r="BT82" s="56"/>
      <c r="BU82" s="56"/>
      <c r="BV82" s="56"/>
      <c r="BW82" s="56"/>
      <c r="BX82" s="56"/>
      <c r="BY82" s="56"/>
      <c r="BZ82" s="57"/>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7yL2rI3dbfOH0zvsKtyGmjX6u+i9erZt8a0Av/TJ1GYjfB2SVWMna8YUb1s/THBgmrkHXocFzCGdODG7VUPWkA==" saltValue="AYS/yKFLQo++krwsfDhYhw=="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2" x14ac:dyDescent="0.2"/>
  <cols>
    <col min="2" max="144" width="11.8867187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92" t="s">
        <v>50</v>
      </c>
      <c r="I3" s="93"/>
      <c r="J3" s="93"/>
      <c r="K3" s="93"/>
      <c r="L3" s="93"/>
      <c r="M3" s="93"/>
      <c r="N3" s="93"/>
      <c r="O3" s="93"/>
      <c r="P3" s="93"/>
      <c r="Q3" s="93"/>
      <c r="R3" s="93"/>
      <c r="S3" s="93"/>
      <c r="T3" s="93"/>
      <c r="U3" s="93"/>
      <c r="V3" s="93"/>
      <c r="W3" s="94"/>
      <c r="X3" s="98" t="s">
        <v>51</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52</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x14ac:dyDescent="0.2">
      <c r="A4" s="15" t="s">
        <v>53</v>
      </c>
      <c r="B4" s="17"/>
      <c r="C4" s="17"/>
      <c r="D4" s="17"/>
      <c r="E4" s="17"/>
      <c r="F4" s="17"/>
      <c r="G4" s="17"/>
      <c r="H4" s="95"/>
      <c r="I4" s="96"/>
      <c r="J4" s="96"/>
      <c r="K4" s="96"/>
      <c r="L4" s="96"/>
      <c r="M4" s="96"/>
      <c r="N4" s="96"/>
      <c r="O4" s="96"/>
      <c r="P4" s="96"/>
      <c r="Q4" s="96"/>
      <c r="R4" s="96"/>
      <c r="S4" s="96"/>
      <c r="T4" s="96"/>
      <c r="U4" s="96"/>
      <c r="V4" s="96"/>
      <c r="W4" s="97"/>
      <c r="X4" s="91" t="s">
        <v>54</v>
      </c>
      <c r="Y4" s="91"/>
      <c r="Z4" s="91"/>
      <c r="AA4" s="91"/>
      <c r="AB4" s="91"/>
      <c r="AC4" s="91"/>
      <c r="AD4" s="91"/>
      <c r="AE4" s="91"/>
      <c r="AF4" s="91"/>
      <c r="AG4" s="91"/>
      <c r="AH4" s="91"/>
      <c r="AI4" s="91" t="s">
        <v>55</v>
      </c>
      <c r="AJ4" s="91"/>
      <c r="AK4" s="91"/>
      <c r="AL4" s="91"/>
      <c r="AM4" s="91"/>
      <c r="AN4" s="91"/>
      <c r="AO4" s="91"/>
      <c r="AP4" s="91"/>
      <c r="AQ4" s="91"/>
      <c r="AR4" s="91"/>
      <c r="AS4" s="91"/>
      <c r="AT4" s="91" t="s">
        <v>56</v>
      </c>
      <c r="AU4" s="91"/>
      <c r="AV4" s="91"/>
      <c r="AW4" s="91"/>
      <c r="AX4" s="91"/>
      <c r="AY4" s="91"/>
      <c r="AZ4" s="91"/>
      <c r="BA4" s="91"/>
      <c r="BB4" s="91"/>
      <c r="BC4" s="91"/>
      <c r="BD4" s="91"/>
      <c r="BE4" s="91" t="s">
        <v>57</v>
      </c>
      <c r="BF4" s="91"/>
      <c r="BG4" s="91"/>
      <c r="BH4" s="91"/>
      <c r="BI4" s="91"/>
      <c r="BJ4" s="91"/>
      <c r="BK4" s="91"/>
      <c r="BL4" s="91"/>
      <c r="BM4" s="91"/>
      <c r="BN4" s="91"/>
      <c r="BO4" s="91"/>
      <c r="BP4" s="91" t="s">
        <v>58</v>
      </c>
      <c r="BQ4" s="91"/>
      <c r="BR4" s="91"/>
      <c r="BS4" s="91"/>
      <c r="BT4" s="91"/>
      <c r="BU4" s="91"/>
      <c r="BV4" s="91"/>
      <c r="BW4" s="91"/>
      <c r="BX4" s="91"/>
      <c r="BY4" s="91"/>
      <c r="BZ4" s="91"/>
      <c r="CA4" s="91" t="s">
        <v>59</v>
      </c>
      <c r="CB4" s="91"/>
      <c r="CC4" s="91"/>
      <c r="CD4" s="91"/>
      <c r="CE4" s="91"/>
      <c r="CF4" s="91"/>
      <c r="CG4" s="91"/>
      <c r="CH4" s="91"/>
      <c r="CI4" s="91"/>
      <c r="CJ4" s="91"/>
      <c r="CK4" s="91"/>
      <c r="CL4" s="91" t="s">
        <v>60</v>
      </c>
      <c r="CM4" s="91"/>
      <c r="CN4" s="91"/>
      <c r="CO4" s="91"/>
      <c r="CP4" s="91"/>
      <c r="CQ4" s="91"/>
      <c r="CR4" s="91"/>
      <c r="CS4" s="91"/>
      <c r="CT4" s="91"/>
      <c r="CU4" s="91"/>
      <c r="CV4" s="91"/>
      <c r="CW4" s="91" t="s">
        <v>61</v>
      </c>
      <c r="CX4" s="91"/>
      <c r="CY4" s="91"/>
      <c r="CZ4" s="91"/>
      <c r="DA4" s="91"/>
      <c r="DB4" s="91"/>
      <c r="DC4" s="91"/>
      <c r="DD4" s="91"/>
      <c r="DE4" s="91"/>
      <c r="DF4" s="91"/>
      <c r="DG4" s="91"/>
      <c r="DH4" s="91" t="s">
        <v>62</v>
      </c>
      <c r="DI4" s="91"/>
      <c r="DJ4" s="91"/>
      <c r="DK4" s="91"/>
      <c r="DL4" s="91"/>
      <c r="DM4" s="91"/>
      <c r="DN4" s="91"/>
      <c r="DO4" s="91"/>
      <c r="DP4" s="91"/>
      <c r="DQ4" s="91"/>
      <c r="DR4" s="91"/>
      <c r="DS4" s="91" t="s">
        <v>63</v>
      </c>
      <c r="DT4" s="91"/>
      <c r="DU4" s="91"/>
      <c r="DV4" s="91"/>
      <c r="DW4" s="91"/>
      <c r="DX4" s="91"/>
      <c r="DY4" s="91"/>
      <c r="DZ4" s="91"/>
      <c r="EA4" s="91"/>
      <c r="EB4" s="91"/>
      <c r="EC4" s="91"/>
      <c r="ED4" s="91" t="s">
        <v>64</v>
      </c>
      <c r="EE4" s="91"/>
      <c r="EF4" s="91"/>
      <c r="EG4" s="91"/>
      <c r="EH4" s="91"/>
      <c r="EI4" s="91"/>
      <c r="EJ4" s="91"/>
      <c r="EK4" s="91"/>
      <c r="EL4" s="91"/>
      <c r="EM4" s="91"/>
      <c r="EN4" s="91"/>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2022</v>
      </c>
      <c r="C6" s="20">
        <f t="shared" ref="C6:W6" si="3">C7</f>
        <v>272086</v>
      </c>
      <c r="D6" s="20">
        <f t="shared" si="3"/>
        <v>46</v>
      </c>
      <c r="E6" s="20">
        <f t="shared" si="3"/>
        <v>1</v>
      </c>
      <c r="F6" s="20">
        <f t="shared" si="3"/>
        <v>0</v>
      </c>
      <c r="G6" s="20">
        <f t="shared" si="3"/>
        <v>1</v>
      </c>
      <c r="H6" s="20" t="str">
        <f t="shared" si="3"/>
        <v>大阪府　貝塚市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72.56</v>
      </c>
      <c r="P6" s="21">
        <f t="shared" si="3"/>
        <v>100</v>
      </c>
      <c r="Q6" s="21">
        <f t="shared" si="3"/>
        <v>2409</v>
      </c>
      <c r="R6" s="21">
        <f t="shared" si="3"/>
        <v>83156</v>
      </c>
      <c r="S6" s="21">
        <f t="shared" si="3"/>
        <v>43.93</v>
      </c>
      <c r="T6" s="21">
        <f t="shared" si="3"/>
        <v>1892.92</v>
      </c>
      <c r="U6" s="21">
        <f t="shared" si="3"/>
        <v>82962</v>
      </c>
      <c r="V6" s="21">
        <f t="shared" si="3"/>
        <v>25.9</v>
      </c>
      <c r="W6" s="21">
        <f t="shared" si="3"/>
        <v>3203.17</v>
      </c>
      <c r="X6" s="22">
        <f>IF(X7="",NA(),X7)</f>
        <v>101.34</v>
      </c>
      <c r="Y6" s="22">
        <f t="shared" ref="Y6:AG6" si="4">IF(Y7="",NA(),Y7)</f>
        <v>102.39</v>
      </c>
      <c r="Z6" s="22">
        <f t="shared" si="4"/>
        <v>101.78</v>
      </c>
      <c r="AA6" s="22">
        <f t="shared" si="4"/>
        <v>92.67</v>
      </c>
      <c r="AB6" s="22">
        <f t="shared" si="4"/>
        <v>98.3</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477.03</v>
      </c>
      <c r="AU6" s="22">
        <f t="shared" ref="AU6:BC6" si="6">IF(AU7="",NA(),AU7)</f>
        <v>511.78</v>
      </c>
      <c r="AV6" s="22">
        <f t="shared" si="6"/>
        <v>450.58</v>
      </c>
      <c r="AW6" s="22">
        <f t="shared" si="6"/>
        <v>495.33</v>
      </c>
      <c r="AX6" s="22">
        <f t="shared" si="6"/>
        <v>469.13</v>
      </c>
      <c r="AY6" s="22">
        <f t="shared" si="6"/>
        <v>349.83</v>
      </c>
      <c r="AZ6" s="22">
        <f t="shared" si="6"/>
        <v>360.86</v>
      </c>
      <c r="BA6" s="22">
        <f t="shared" si="6"/>
        <v>350.79</v>
      </c>
      <c r="BB6" s="22">
        <f t="shared" si="6"/>
        <v>354.57</v>
      </c>
      <c r="BC6" s="22">
        <f t="shared" si="6"/>
        <v>357.74</v>
      </c>
      <c r="BD6" s="21" t="str">
        <f>IF(BD7="","",IF(BD7="-","【-】","【"&amp;SUBSTITUTE(TEXT(BD7,"#,##0.00"),"-","△")&amp;"】"))</f>
        <v>【252.29】</v>
      </c>
      <c r="BE6" s="22">
        <f>IF(BE7="",NA(),BE7)</f>
        <v>277.02999999999997</v>
      </c>
      <c r="BF6" s="22">
        <f t="shared" ref="BF6:BN6" si="7">IF(BF7="",NA(),BF7)</f>
        <v>277.05</v>
      </c>
      <c r="BG6" s="22">
        <f t="shared" si="7"/>
        <v>339.79</v>
      </c>
      <c r="BH6" s="22">
        <f t="shared" si="7"/>
        <v>341.95</v>
      </c>
      <c r="BI6" s="22">
        <f t="shared" si="7"/>
        <v>288.61</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94.32</v>
      </c>
      <c r="BQ6" s="22">
        <f t="shared" ref="BQ6:BY6" si="8">IF(BQ7="",NA(),BQ7)</f>
        <v>96.16</v>
      </c>
      <c r="BR6" s="22">
        <f t="shared" si="8"/>
        <v>79.8</v>
      </c>
      <c r="BS6" s="22">
        <f t="shared" si="8"/>
        <v>78.819999999999993</v>
      </c>
      <c r="BT6" s="22">
        <f t="shared" si="8"/>
        <v>89.43</v>
      </c>
      <c r="BU6" s="22">
        <f t="shared" si="8"/>
        <v>103.54</v>
      </c>
      <c r="BV6" s="22">
        <f t="shared" si="8"/>
        <v>103.32</v>
      </c>
      <c r="BW6" s="22">
        <f t="shared" si="8"/>
        <v>100.85</v>
      </c>
      <c r="BX6" s="22">
        <f t="shared" si="8"/>
        <v>103.79</v>
      </c>
      <c r="BY6" s="22">
        <f t="shared" si="8"/>
        <v>98.3</v>
      </c>
      <c r="BZ6" s="21" t="str">
        <f>IF(BZ7="","",IF(BZ7="-","【-】","【"&amp;SUBSTITUTE(TEXT(BZ7,"#,##0.00"),"-","△")&amp;"】"))</f>
        <v>【97.47】</v>
      </c>
      <c r="CA6" s="22">
        <f>IF(CA7="",NA(),CA7)</f>
        <v>158.97</v>
      </c>
      <c r="CB6" s="22">
        <f t="shared" ref="CB6:CJ6" si="9">IF(CB7="",NA(),CB7)</f>
        <v>156.04</v>
      </c>
      <c r="CC6" s="22">
        <f t="shared" si="9"/>
        <v>158.69999999999999</v>
      </c>
      <c r="CD6" s="22">
        <f t="shared" si="9"/>
        <v>159.9</v>
      </c>
      <c r="CE6" s="22">
        <f t="shared" si="9"/>
        <v>164.93</v>
      </c>
      <c r="CF6" s="22">
        <f t="shared" si="9"/>
        <v>167.46</v>
      </c>
      <c r="CG6" s="22">
        <f t="shared" si="9"/>
        <v>168.56</v>
      </c>
      <c r="CH6" s="22">
        <f t="shared" si="9"/>
        <v>167.1</v>
      </c>
      <c r="CI6" s="22">
        <f t="shared" si="9"/>
        <v>167.86</v>
      </c>
      <c r="CJ6" s="22">
        <f t="shared" si="9"/>
        <v>173.68</v>
      </c>
      <c r="CK6" s="21" t="str">
        <f>IF(CK7="","",IF(CK7="-","【-】","【"&amp;SUBSTITUTE(TEXT(CK7,"#,##0.00"),"-","△")&amp;"】"))</f>
        <v>【174.75】</v>
      </c>
      <c r="CL6" s="22">
        <f>IF(CL7="",NA(),CL7)</f>
        <v>73.92</v>
      </c>
      <c r="CM6" s="22">
        <f t="shared" ref="CM6:CU6" si="10">IF(CM7="",NA(),CM7)</f>
        <v>73.86</v>
      </c>
      <c r="CN6" s="22">
        <f t="shared" si="10"/>
        <v>74.05</v>
      </c>
      <c r="CO6" s="22">
        <f t="shared" si="10"/>
        <v>73.3</v>
      </c>
      <c r="CP6" s="22">
        <f t="shared" si="10"/>
        <v>71.959999999999994</v>
      </c>
      <c r="CQ6" s="22">
        <f t="shared" si="10"/>
        <v>59.46</v>
      </c>
      <c r="CR6" s="22">
        <f t="shared" si="10"/>
        <v>59.51</v>
      </c>
      <c r="CS6" s="22">
        <f t="shared" si="10"/>
        <v>59.91</v>
      </c>
      <c r="CT6" s="22">
        <f t="shared" si="10"/>
        <v>59.4</v>
      </c>
      <c r="CU6" s="22">
        <f t="shared" si="10"/>
        <v>59.24</v>
      </c>
      <c r="CV6" s="21" t="str">
        <f>IF(CV7="","",IF(CV7="-","【-】","【"&amp;SUBSTITUTE(TEXT(CV7,"#,##0.00"),"-","△")&amp;"】"))</f>
        <v>【59.97】</v>
      </c>
      <c r="CW6" s="22">
        <f>IF(CW7="",NA(),CW7)</f>
        <v>96.37</v>
      </c>
      <c r="CX6" s="22">
        <f t="shared" ref="CX6:DF6" si="11">IF(CX7="",NA(),CX7)</f>
        <v>95.65</v>
      </c>
      <c r="CY6" s="22">
        <f t="shared" si="11"/>
        <v>95.69</v>
      </c>
      <c r="CZ6" s="22">
        <f t="shared" si="11"/>
        <v>95.97</v>
      </c>
      <c r="DA6" s="22">
        <f t="shared" si="11"/>
        <v>96.3</v>
      </c>
      <c r="DB6" s="22">
        <f t="shared" si="11"/>
        <v>87.41</v>
      </c>
      <c r="DC6" s="22">
        <f t="shared" si="11"/>
        <v>87.08</v>
      </c>
      <c r="DD6" s="22">
        <f t="shared" si="11"/>
        <v>87.26</v>
      </c>
      <c r="DE6" s="22">
        <f t="shared" si="11"/>
        <v>87.57</v>
      </c>
      <c r="DF6" s="22">
        <f t="shared" si="11"/>
        <v>87.26</v>
      </c>
      <c r="DG6" s="21" t="str">
        <f>IF(DG7="","",IF(DG7="-","【-】","【"&amp;SUBSTITUTE(TEXT(DG7,"#,##0.00"),"-","△")&amp;"】"))</f>
        <v>【89.76】</v>
      </c>
      <c r="DH6" s="22">
        <f>IF(DH7="",NA(),DH7)</f>
        <v>43.87</v>
      </c>
      <c r="DI6" s="22">
        <f t="shared" ref="DI6:DQ6" si="12">IF(DI7="",NA(),DI7)</f>
        <v>45.14</v>
      </c>
      <c r="DJ6" s="22">
        <f t="shared" si="12"/>
        <v>45.88</v>
      </c>
      <c r="DK6" s="22">
        <f t="shared" si="12"/>
        <v>46.55</v>
      </c>
      <c r="DL6" s="22">
        <f t="shared" si="12"/>
        <v>48.12</v>
      </c>
      <c r="DM6" s="22">
        <f t="shared" si="12"/>
        <v>47.62</v>
      </c>
      <c r="DN6" s="22">
        <f t="shared" si="12"/>
        <v>48.55</v>
      </c>
      <c r="DO6" s="22">
        <f t="shared" si="12"/>
        <v>49.2</v>
      </c>
      <c r="DP6" s="22">
        <f t="shared" si="12"/>
        <v>50.01</v>
      </c>
      <c r="DQ6" s="22">
        <f t="shared" si="12"/>
        <v>50.99</v>
      </c>
      <c r="DR6" s="21" t="str">
        <f>IF(DR7="","",IF(DR7="-","【-】","【"&amp;SUBSTITUTE(TEXT(DR7,"#,##0.00"),"-","△")&amp;"】"))</f>
        <v>【51.51】</v>
      </c>
      <c r="DS6" s="22">
        <f>IF(DS7="",NA(),DS7)</f>
        <v>22.82</v>
      </c>
      <c r="DT6" s="22">
        <f t="shared" ref="DT6:EB6" si="13">IF(DT7="",NA(),DT7)</f>
        <v>22.93</v>
      </c>
      <c r="DU6" s="22">
        <f t="shared" si="13"/>
        <v>23.14</v>
      </c>
      <c r="DV6" s="22">
        <f t="shared" si="13"/>
        <v>22.63</v>
      </c>
      <c r="DW6" s="22">
        <f t="shared" si="13"/>
        <v>22.32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0.66</v>
      </c>
      <c r="EE6" s="22">
        <f t="shared" ref="EE6:EM6" si="14">IF(EE7="",NA(),EE7)</f>
        <v>0.76</v>
      </c>
      <c r="EF6" s="22">
        <f t="shared" si="14"/>
        <v>0.44</v>
      </c>
      <c r="EG6" s="22">
        <f t="shared" si="14"/>
        <v>0.83</v>
      </c>
      <c r="EH6" s="22">
        <f t="shared" si="14"/>
        <v>1.01</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2">
      <c r="A7" s="15"/>
      <c r="B7" s="24">
        <v>2022</v>
      </c>
      <c r="C7" s="24">
        <v>272086</v>
      </c>
      <c r="D7" s="24">
        <v>46</v>
      </c>
      <c r="E7" s="24">
        <v>1</v>
      </c>
      <c r="F7" s="24">
        <v>0</v>
      </c>
      <c r="G7" s="24">
        <v>1</v>
      </c>
      <c r="H7" s="24" t="s">
        <v>93</v>
      </c>
      <c r="I7" s="24" t="s">
        <v>94</v>
      </c>
      <c r="J7" s="24" t="s">
        <v>95</v>
      </c>
      <c r="K7" s="24" t="s">
        <v>96</v>
      </c>
      <c r="L7" s="24" t="s">
        <v>97</v>
      </c>
      <c r="M7" s="24" t="s">
        <v>98</v>
      </c>
      <c r="N7" s="25" t="s">
        <v>99</v>
      </c>
      <c r="O7" s="25">
        <v>72.56</v>
      </c>
      <c r="P7" s="25">
        <v>100</v>
      </c>
      <c r="Q7" s="25">
        <v>2409</v>
      </c>
      <c r="R7" s="25">
        <v>83156</v>
      </c>
      <c r="S7" s="25">
        <v>43.93</v>
      </c>
      <c r="T7" s="25">
        <v>1892.92</v>
      </c>
      <c r="U7" s="25">
        <v>82962</v>
      </c>
      <c r="V7" s="25">
        <v>25.9</v>
      </c>
      <c r="W7" s="25">
        <v>3203.17</v>
      </c>
      <c r="X7" s="25">
        <v>101.34</v>
      </c>
      <c r="Y7" s="25">
        <v>102.39</v>
      </c>
      <c r="Z7" s="25">
        <v>101.78</v>
      </c>
      <c r="AA7" s="25">
        <v>92.67</v>
      </c>
      <c r="AB7" s="25">
        <v>98.3</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477.03</v>
      </c>
      <c r="AU7" s="25">
        <v>511.78</v>
      </c>
      <c r="AV7" s="25">
        <v>450.58</v>
      </c>
      <c r="AW7" s="25">
        <v>495.33</v>
      </c>
      <c r="AX7" s="25">
        <v>469.13</v>
      </c>
      <c r="AY7" s="25">
        <v>349.83</v>
      </c>
      <c r="AZ7" s="25">
        <v>360.86</v>
      </c>
      <c r="BA7" s="25">
        <v>350.79</v>
      </c>
      <c r="BB7" s="25">
        <v>354.57</v>
      </c>
      <c r="BC7" s="25">
        <v>357.74</v>
      </c>
      <c r="BD7" s="25">
        <v>252.29</v>
      </c>
      <c r="BE7" s="25">
        <v>277.02999999999997</v>
      </c>
      <c r="BF7" s="25">
        <v>277.05</v>
      </c>
      <c r="BG7" s="25">
        <v>339.79</v>
      </c>
      <c r="BH7" s="25">
        <v>341.95</v>
      </c>
      <c r="BI7" s="25">
        <v>288.61</v>
      </c>
      <c r="BJ7" s="25">
        <v>314.87</v>
      </c>
      <c r="BK7" s="25">
        <v>309.27999999999997</v>
      </c>
      <c r="BL7" s="25">
        <v>322.92</v>
      </c>
      <c r="BM7" s="25">
        <v>303.45999999999998</v>
      </c>
      <c r="BN7" s="25">
        <v>307.27999999999997</v>
      </c>
      <c r="BO7" s="25">
        <v>268.07</v>
      </c>
      <c r="BP7" s="25">
        <v>94.32</v>
      </c>
      <c r="BQ7" s="25">
        <v>96.16</v>
      </c>
      <c r="BR7" s="25">
        <v>79.8</v>
      </c>
      <c r="BS7" s="25">
        <v>78.819999999999993</v>
      </c>
      <c r="BT7" s="25">
        <v>89.43</v>
      </c>
      <c r="BU7" s="25">
        <v>103.54</v>
      </c>
      <c r="BV7" s="25">
        <v>103.32</v>
      </c>
      <c r="BW7" s="25">
        <v>100.85</v>
      </c>
      <c r="BX7" s="25">
        <v>103.79</v>
      </c>
      <c r="BY7" s="25">
        <v>98.3</v>
      </c>
      <c r="BZ7" s="25">
        <v>97.47</v>
      </c>
      <c r="CA7" s="25">
        <v>158.97</v>
      </c>
      <c r="CB7" s="25">
        <v>156.04</v>
      </c>
      <c r="CC7" s="25">
        <v>158.69999999999999</v>
      </c>
      <c r="CD7" s="25">
        <v>159.9</v>
      </c>
      <c r="CE7" s="25">
        <v>164.93</v>
      </c>
      <c r="CF7" s="25">
        <v>167.46</v>
      </c>
      <c r="CG7" s="25">
        <v>168.56</v>
      </c>
      <c r="CH7" s="25">
        <v>167.1</v>
      </c>
      <c r="CI7" s="25">
        <v>167.86</v>
      </c>
      <c r="CJ7" s="25">
        <v>173.68</v>
      </c>
      <c r="CK7" s="25">
        <v>174.75</v>
      </c>
      <c r="CL7" s="25">
        <v>73.92</v>
      </c>
      <c r="CM7" s="25">
        <v>73.86</v>
      </c>
      <c r="CN7" s="25">
        <v>74.05</v>
      </c>
      <c r="CO7" s="25">
        <v>73.3</v>
      </c>
      <c r="CP7" s="25">
        <v>71.959999999999994</v>
      </c>
      <c r="CQ7" s="25">
        <v>59.46</v>
      </c>
      <c r="CR7" s="25">
        <v>59.51</v>
      </c>
      <c r="CS7" s="25">
        <v>59.91</v>
      </c>
      <c r="CT7" s="25">
        <v>59.4</v>
      </c>
      <c r="CU7" s="25">
        <v>59.24</v>
      </c>
      <c r="CV7" s="25">
        <v>59.97</v>
      </c>
      <c r="CW7" s="25">
        <v>96.37</v>
      </c>
      <c r="CX7" s="25">
        <v>95.65</v>
      </c>
      <c r="CY7" s="25">
        <v>95.69</v>
      </c>
      <c r="CZ7" s="25">
        <v>95.97</v>
      </c>
      <c r="DA7" s="25">
        <v>96.3</v>
      </c>
      <c r="DB7" s="25">
        <v>87.41</v>
      </c>
      <c r="DC7" s="25">
        <v>87.08</v>
      </c>
      <c r="DD7" s="25">
        <v>87.26</v>
      </c>
      <c r="DE7" s="25">
        <v>87.57</v>
      </c>
      <c r="DF7" s="25">
        <v>87.26</v>
      </c>
      <c r="DG7" s="25">
        <v>89.76</v>
      </c>
      <c r="DH7" s="25">
        <v>43.87</v>
      </c>
      <c r="DI7" s="25">
        <v>45.14</v>
      </c>
      <c r="DJ7" s="25">
        <v>45.88</v>
      </c>
      <c r="DK7" s="25">
        <v>46.55</v>
      </c>
      <c r="DL7" s="25">
        <v>48.12</v>
      </c>
      <c r="DM7" s="25">
        <v>47.62</v>
      </c>
      <c r="DN7" s="25">
        <v>48.55</v>
      </c>
      <c r="DO7" s="25">
        <v>49.2</v>
      </c>
      <c r="DP7" s="25">
        <v>50.01</v>
      </c>
      <c r="DQ7" s="25">
        <v>50.99</v>
      </c>
      <c r="DR7" s="25">
        <v>51.51</v>
      </c>
      <c r="DS7" s="25">
        <v>22.82</v>
      </c>
      <c r="DT7" s="25">
        <v>22.93</v>
      </c>
      <c r="DU7" s="25">
        <v>23.14</v>
      </c>
      <c r="DV7" s="25">
        <v>22.63</v>
      </c>
      <c r="DW7" s="25">
        <v>22.32</v>
      </c>
      <c r="DX7" s="25">
        <v>16.27</v>
      </c>
      <c r="DY7" s="25">
        <v>17.11</v>
      </c>
      <c r="DZ7" s="25">
        <v>18.329999999999998</v>
      </c>
      <c r="EA7" s="25">
        <v>20.27</v>
      </c>
      <c r="EB7" s="25">
        <v>21.69</v>
      </c>
      <c r="EC7" s="25">
        <v>23.75</v>
      </c>
      <c r="ED7" s="25">
        <v>0.66</v>
      </c>
      <c r="EE7" s="25">
        <v>0.76</v>
      </c>
      <c r="EF7" s="25">
        <v>0.44</v>
      </c>
      <c r="EG7" s="25">
        <v>0.83</v>
      </c>
      <c r="EH7" s="25">
        <v>1.01</v>
      </c>
      <c r="EI7" s="25">
        <v>0.63</v>
      </c>
      <c r="EJ7" s="25">
        <v>0.63</v>
      </c>
      <c r="EK7" s="25">
        <v>0.6</v>
      </c>
      <c r="EL7" s="25">
        <v>0.56000000000000005</v>
      </c>
      <c r="EM7" s="25">
        <v>0.6</v>
      </c>
      <c r="EN7" s="25">
        <v>0.67</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2">
      <c r="B11">
        <v>4</v>
      </c>
      <c r="C11">
        <v>3</v>
      </c>
      <c r="D11">
        <v>2</v>
      </c>
      <c r="E11">
        <v>1</v>
      </c>
      <c r="F11">
        <v>0</v>
      </c>
      <c r="G11" t="s">
        <v>105</v>
      </c>
    </row>
    <row r="12" spans="1:144" x14ac:dyDescent="0.2">
      <c r="B12">
        <v>1</v>
      </c>
      <c r="C12">
        <v>1</v>
      </c>
      <c r="D12">
        <v>2</v>
      </c>
      <c r="E12">
        <v>3</v>
      </c>
      <c r="F12">
        <v>4</v>
      </c>
      <c r="G12" t="s">
        <v>106</v>
      </c>
    </row>
    <row r="13" spans="1:144" x14ac:dyDescent="0.2">
      <c r="B13" t="s">
        <v>107</v>
      </c>
      <c r="C13" t="s">
        <v>108</v>
      </c>
      <c r="D13" t="s">
        <v>109</v>
      </c>
      <c r="E13" t="s">
        <v>108</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大浦　郁実</cp:lastModifiedBy>
  <cp:lastPrinted>2024-02-21T01:26:16Z</cp:lastPrinted>
  <dcterms:created xsi:type="dcterms:W3CDTF">2023-12-05T00:57:03Z</dcterms:created>
  <dcterms:modified xsi:type="dcterms:W3CDTF">2024-02-21T01:26:16Z</dcterms:modified>
  <cp:category/>
</cp:coreProperties>
</file>