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4（R3決算）\25_ホームページ掲載用（２回目）\"/>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<sst xmlns="http://schemas.openxmlformats.org/spreadsheetml/2006/main" count="1124" uniqueCount="611">
  <si>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</si>
  <si>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</si>
  <si>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</si>
  <si>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</si>
  <si>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</si>
  <si>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</si>
  <si>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</si>
  <si>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</si>
  <si>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</si>
  <si>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</si>
  <si>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</si>
  <si>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</si>
  <si>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</si>
  <si>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</si>
  <si>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</si>
  <si>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</si>
  <si>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</si>
  <si>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</si>
  <si>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</si>
  <si>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</si>
  <si>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</si>
  <si>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</si>
  <si>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</si>
  <si>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</si>
  <si>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</si>
  <si>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</si>
  <si>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</si>
  <si>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</si>
  <si>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</si>
  <si>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</si>
  <si>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</si>
  <si>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</si>
  <si>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</si>
  <si>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</si>
  <si>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</si>
  <si>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</si>
  <si>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</si>
  <si>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</si>
  <si>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</si>
  <si>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</si>
  <si>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</si>
  <si>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</si>
  <si>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</si>
  <si>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</si>
  <si>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</si>
  <si>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</si>
  <si>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</si>
  <si>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</si>
  <si>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</si>
  <si>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</si>
  <si>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</si>
  <si>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</si>
  <si>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</si>
  <si>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</si>
  <si>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</si>
  <si>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</si>
  <si>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</si>
  <si>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</si>
  <si>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</si>
  <si>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</si>
  <si>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</si>
  <si>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</si>
  <si>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</si>
  <si>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</si>
  <si>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</si>
  <si>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</si>
  <si>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</si>
  <si>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</si>
  <si>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</si>
  <si>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</si>
  <si>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</si>
  <si>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</si>
  <si>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</si>
  <si>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</si>
  <si>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</si>
  <si>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</si>
  <si>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</si>
  <si>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</si>
  <si>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</si>
  <si>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</si>
  <si>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</si>
  <si>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</si>
  <si>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</si>
  <si>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</si>
  <si>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</si>
  <si>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</si>
  <si>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</si>
  <si>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</si>
  <si>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</si>
  <si>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</si>
  <si>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</si>
  <si>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</si>
  <si>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</si>
  <si>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</si>
  <si>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</si>
  <si>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</si>
  <si>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</si>
  <si>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</si>
  <si>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藤井寺市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</si>
  <si>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</si>
  <si>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</si>
  <si>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</si>
  <si>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</si>
  <si>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</si>
  <si>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</si>
  <si>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</si>
  <si>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</si>
  <si>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</si>
  <si>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</si>
  <si>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</si>
  <si>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</si>
  <si>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</si>
  <si>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</si>
  <si>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</si>
  <si>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</si>
  <si>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</si>
  <si>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</si>
  <si>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</si>
  <si>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</si>
  <si>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</si>
  <si>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</si>
  <si>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</si>
  <si>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</si>
  <si>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</si>
  <si>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</si>
  <si>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</si>
  <si>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</si>
  <si>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</si>
  <si>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</si>
  <si>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</si>
  <si>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</si>
  <si>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</si>
  <si>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</si>
  <si>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</si>
  <si>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</si>
  <si>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</si>
  <si>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</si>
  <si>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</si>
  <si>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</si>
  <si>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</si>
  <si>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</si>
  <si>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</si>
  <si>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</si>
  <si>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</si>
  <si>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</si>
  <si>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</si>
  <si>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</si>
  <si>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</si>
  <si>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</si>
  <si>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</si>
  <si>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</si>
  <si>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</si>
  <si>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</si>
  <si>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</si>
  <si>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</si>
  <si>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</si>
  <si>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</si>
  <si>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</si>
  <si>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</si>
  <si>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</si>
  <si>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</si>
  <si>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</si>
  <si>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</si>
  <si>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</si>
  <si>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</si>
  <si>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</si>
  <si>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</si>
  <si>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</si>
  <si>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</si>
  <si>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</si>
  <si>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</si>
  <si>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</si>
  <si>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</si>
  <si>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</si>
  <si>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</si>
  <si>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</si>
  <si>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</si>
  <si>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</si>
  <si>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</si>
  <si>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</si>
  <si>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</si>
  <si>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</si>
  <si>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</si>
  <si>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</si>
  <si>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</si>
  <si>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</si>
  <si>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</si>
  <si>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</si>
  <si>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</si>
  <si>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</si>
  <si>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</si>
  <si>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</si>
  <si>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</si>
  <si>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</si>
  <si>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</si>
  <si>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</si>
  <si>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</si>
  <si>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</si>
  <si>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</si>
  <si>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</si>
  <si>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</si>
  <si>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</si>
  <si>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</si>
  <si>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</si>
  <si>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</si>
  <si>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</si>
  <si>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</si>
  <si>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</si>
  <si>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</si>
  <si>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</si>
  <si>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</si>
  <si>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</si>
  <si>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</si>
  <si>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</si>
  <si>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大阪府藤井寺市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</si>
  <si>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</si>
  <si>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</si>
  <si>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</si>
  <si>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</si>
  <si>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</si>
  <si>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</si>
  <si>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</si>
  <si>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</si>
  <si>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</si>
  <si>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</si>
  <si>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</si>
  <si>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</si>
  <si>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</si>
  <si>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</si>
  <si>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</si>
  <si>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</si>
  <si>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</si>
  <si>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</si>
  <si>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</si>
  <si>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</si>
  <si>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</si>
  <si>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</si>
  <si>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</si>
  <si>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</si>
  <si>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</si>
  <si>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</si>
  <si>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</si>
  <si>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</si>
  <si>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</si>
  <si>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</si>
  <si>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</si>
  <si>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</si>
  <si>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</si>
  <si>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</si>
  <si>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</si>
  <si>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</si>
  <si>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</si>
  <si>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</si>
  <si>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</si>
  <si>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</si>
  <si>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</si>
  <si>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</si>
  <si>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</si>
  <si>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</si>
  <si>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</si>
  <si>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</si>
  <si>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</si>
  <si>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</si>
  <si>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</si>
  <si>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</si>
  <si>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</si>
  <si>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</si>
  <si>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</si>
  <si>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</si>
  <si>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</si>
  <si>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</si>
  <si>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</si>
  <si>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</si>
  <si>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</si>
  <si>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</si>
  <si>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</si>
  <si>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</si>
  <si>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</si>
  <si>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</si>
  <si>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</si>
  <si>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</si>
  <si>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</si>
  <si>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</si>
  <si>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</si>
  <si>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</si>
  <si>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</si>
  <si>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</si>
  <si>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</si>
  <si>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</si>
  <si>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</si>
  <si>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</si>
  <si>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</si>
  <si>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</si>
  <si>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</si>
  <si>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</si>
  <si>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</si>
  <si>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</si>
  <si>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</si>
  <si>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</si>
  <si>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</si>
  <si>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</si>
  <si>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</si>
  <si>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</si>
  <si>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</si>
  <si>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</si>
  <si>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</si>
  <si>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</si>
  <si>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</si>
  <si>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</si>
  <si>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</si>
  <si>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</si>
  <si>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</si>
  <si>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</si>
  <si>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</si>
  <si>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</si>
  <si>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</si>
  <si>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</si>
  <si>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</si>
  <si>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</si>
  <si>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</si>
  <si>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</si>
  <si>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</si>
  <si>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</si>
  <si>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</si>
  <si>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</si>
  <si>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</si>
  <si>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</si>
  <si>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</si>
  <si>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</si>
  <si>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</si>
  <si>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</si>
  <si>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</si>
  <si>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</si>
  <si>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</si>
  <si>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</si>
  <si>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</si>
  <si>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</si>
  <si>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</si>
  <si>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</si>
  <si>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</si>
  <si>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</si>
  <si>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</si>
  <si>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</si>
  <si>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</si>
  <si>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</si>
  <si>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</si>
  <si>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</si>
  <si>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</si>
  <si>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</si>
  <si>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</si>
  <si>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</si>
  <si>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</si>
  <si>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</si>
  <si>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</si>
  <si>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</si>
  <si>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</si>
  <si>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</si>
  <si>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</si>
  <si>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</si>
  <si>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</si>
  <si>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</si>
  <si>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</si>
  <si>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</si>
  <si>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</si>
  <si>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</si>
  <si>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</si>
  <si>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</si>
  <si>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</si>
  <si>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大阪府藤井寺市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</si>
  <si>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</si>
  <si>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</si>
  <si>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</si>
  <si>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</si>
  <si>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</si>
  <si>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</si>
  <si>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</si>
  <si>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</si>
  <si>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</si>
  <si>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</si>
  <si>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</si>
  <si>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</si>
  <si>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</si>
  <si>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</si>
  <si>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</si>
  <si>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</si>
  <si>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</si>
  <si>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</si>
  <si>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</si>
  <si>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</si>
  <si>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</si>
  <si>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</si>
  <si>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</si>
  <si>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</si>
  <si>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</si>
  <si>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</si>
  <si>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</si>
  <si>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</si>
  <si>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</si>
  <si>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</si>
  <si>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</si>
  <si>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</si>
  <si>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</si>
  <si>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</si>
  <si>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</si>
  <si>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</si>
  <si>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駐車場特別会計</t>
    <phoneticPr fontId="5"/>
  </si>
  <si>
    <t>病院事業会計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</si>
  <si>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</si>
  <si>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</si>
  <si>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</si>
  <si>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</si>
  <si>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</si>
  <si>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</si>
  <si>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</si>
  <si>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</si>
  <si>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</si>
  <si>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</si>
  <si>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</si>
  <si>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</si>
  <si>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</si>
  <si>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</si>
  <si>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</si>
  <si>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</si>
  <si>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</si>
  <si>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</si>
  <si>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</si>
  <si>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</si>
  <si>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</si>
  <si>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</si>
  <si>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</si>
  <si>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</si>
  <si>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</si>
  <si>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</si>
  <si>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</si>
  <si>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</si>
  <si>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</si>
  <si>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</si>
  <si>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</si>
  <si>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</si>
  <si>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</si>
  <si>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</si>
  <si>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</si>
  <si>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</si>
  <si>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</si>
  <si>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</si>
  <si>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</si>
  <si>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</si>
  <si>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</si>
  <si>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</si>
  <si>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</si>
  <si>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</si>
  <si>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</si>
  <si>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</si>
  <si>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</si>
  <si>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</si>
  <si>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</si>
  <si>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</si>
  <si>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</si>
  <si>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</si>
  <si>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</si>
  <si>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</si>
  <si>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</si>
  <si>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</si>
  <si>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</si>
  <si>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</si>
  <si>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</si>
  <si>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</si>
  <si>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</si>
  <si>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</si>
  <si>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</si>
  <si>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</si>
  <si>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</si>
  <si>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</si>
  <si>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</si>
  <si>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</si>
  <si>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</si>
  <si>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</si>
  <si>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</si>
  <si>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</si>
  <si>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</si>
  <si>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</si>
  <si>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</si>
  <si>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</si>
  <si>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</si>
  <si>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</si>
  <si>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</si>
  <si>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</si>
  <si>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</si>
  <si>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</si>
  <si>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</si>
  <si>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</si>
  <si>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</si>
  <si>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</si>
  <si>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</si>
  <si>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</si>
  <si>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</si>
  <si>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</si>
  <si>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</si>
  <si>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</si>
  <si>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</si>
  <si>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</si>
  <si>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</si>
  <si>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</si>
  <si>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</si>
  <si>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</si>
  <si>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</si>
  <si>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</si>
  <si>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</si>
  <si>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</si>
  <si>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</si>
  <si>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</si>
  <si>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</si>
  <si>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</si>
  <si>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</si>
  <si>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</si>
  <si>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</si>
  <si>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</si>
  <si>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</si>
  <si>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</si>
  <si>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</si>
  <si>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</si>
  <si>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</si>
  <si>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</si>
  <si>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</si>
  <si>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</si>
  <si>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</si>
  <si>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</si>
  <si>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</si>
  <si>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</si>
  <si>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</si>
  <si>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</si>
  <si>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</si>
  <si>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</si>
  <si>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</si>
  <si>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</si>
  <si>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</si>
  <si>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</si>
  <si>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</si>
  <si>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</si>
  <si>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</si>
  <si>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</si>
  <si>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</si>
  <si>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</si>
  <si>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</si>
  <si>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</si>
  <si>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</si>
  <si>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</si>
  <si>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</si>
  <si>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</si>
  <si>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</si>
  <si>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</si>
  <si>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</si>
  <si>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</si>
  <si>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</si>
  <si>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</si>
  <si>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</si>
  <si>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</si>
  <si>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</si>
  <si>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</si>
  <si>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</si>
  <si>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0.71</t>
  </si>
  <si>
    <t>▲ 3.84</t>
  </si>
  <si>
    <t>病院事業会計</t>
  </si>
  <si>
    <t>国民健康保険特別会計</t>
  </si>
  <si>
    <t>一般会計</t>
  </si>
  <si>
    <t>公共下水道事業会計</t>
  </si>
  <si>
    <t>介護保険特別会計</t>
  </si>
  <si>
    <t>後期高齢者医療特別会計</t>
  </si>
  <si>
    <t>駐車場特別会計</t>
  </si>
  <si>
    <t>▲ 0.02</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</si>
  <si>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</si>
  <si>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</si>
  <si>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</si>
  <si>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</si>
  <si>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</si>
  <si>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</si>
  <si>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</si>
  <si>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</si>
  <si>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</si>
  <si>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藤井寺市柏原市学校給食組合</t>
    <rPh sb="0" eb="4">
      <t>フジイデラシ</t>
    </rPh>
    <rPh sb="4" eb="7">
      <t>カシワラシ</t>
    </rPh>
    <rPh sb="7" eb="9">
      <t>ガッコウ</t>
    </rPh>
    <rPh sb="9" eb="11">
      <t>キュウショク</t>
    </rPh>
    <rPh sb="11" eb="13">
      <t>クミアイ</t>
    </rPh>
    <phoneticPr fontId="2"/>
  </si>
  <si>
    <t>柏原羽曳野藤井寺消防組合</t>
    <rPh sb="0" eb="2">
      <t>カシワラ</t>
    </rPh>
    <rPh sb="2" eb="5">
      <t>ハビキノ</t>
    </rPh>
    <rPh sb="5" eb="8">
      <t>フジイデラ</t>
    </rPh>
    <rPh sb="8" eb="10">
      <t>ショウボウ</t>
    </rPh>
    <rPh sb="10" eb="12">
      <t>クミアイ</t>
    </rPh>
    <phoneticPr fontId="2"/>
  </si>
  <si>
    <t>柏羽藤環境事業組合</t>
    <rPh sb="0" eb="1">
      <t>カシワ</t>
    </rPh>
    <rPh sb="1" eb="2">
      <t>ハネ</t>
    </rPh>
    <rPh sb="2" eb="3">
      <t>フジ</t>
    </rPh>
    <rPh sb="3" eb="5">
      <t>カンキョウ</t>
    </rPh>
    <rPh sb="5" eb="7">
      <t>ジギョウ</t>
    </rPh>
    <rPh sb="7" eb="9">
      <t>クミアイ</t>
    </rPh>
    <phoneticPr fontId="2"/>
  </si>
  <si>
    <t>大和川右岸水防事務組合</t>
    <rPh sb="0" eb="2">
      <t>ヤマト</t>
    </rPh>
    <rPh sb="2" eb="3">
      <t>ガワ</t>
    </rPh>
    <rPh sb="3" eb="5">
      <t>ウガン</t>
    </rPh>
    <rPh sb="5" eb="7">
      <t>スイボウ</t>
    </rPh>
    <rPh sb="7" eb="9">
      <t>ジム</t>
    </rPh>
    <rPh sb="9" eb="11">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</si>
  <si>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</si>
  <si>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</si>
  <si>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</si>
  <si>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4">
      <t>スイ</t>
    </rPh>
    <rPh sb="14" eb="15">
      <t>ドウ</t>
    </rPh>
    <rPh sb="15" eb="17">
      <t>ジギョウ</t>
    </rPh>
    <rPh sb="17" eb="19">
      <t>カイケイ</t>
    </rPh>
    <phoneticPr fontId="2"/>
  </si>
  <si>
    <t>藤井寺水道事業会計</t>
    <rPh sb="0" eb="3">
      <t>フジイデラ</t>
    </rPh>
    <rPh sb="3" eb="5">
      <t>スイドウ</t>
    </rPh>
    <rPh sb="5" eb="7">
      <t>ジギョウ</t>
    </rPh>
    <rPh sb="7" eb="9">
      <t>カイケイ</t>
    </rPh>
    <phoneticPr fontId="2"/>
  </si>
  <si>
    <t>-</t>
    <phoneticPr fontId="2"/>
  </si>
  <si>
    <t>-</t>
    <phoneticPr fontId="2"/>
  </si>
  <si>
    <t>藤井寺市地域サービス公社</t>
    <rPh sb="0" eb="4">
      <t>フジイデラシ</t>
    </rPh>
    <rPh sb="4" eb="6">
      <t>チイキ</t>
    </rPh>
    <rPh sb="10" eb="12">
      <t>コウシャ</t>
    </rPh>
    <phoneticPr fontId="2"/>
  </si>
  <si>
    <t>藤井寺市勤労者互助会</t>
    <rPh sb="0" eb="4">
      <t>フジイデラシ</t>
    </rPh>
    <rPh sb="4" eb="6">
      <t>キンロウ</t>
    </rPh>
    <rPh sb="6" eb="7">
      <t>シャ</t>
    </rPh>
    <rPh sb="7" eb="10">
      <t>ゴジョカイ</t>
    </rPh>
    <phoneticPr fontId="2"/>
  </si>
  <si>
    <t>-</t>
    <phoneticPr fontId="2"/>
  </si>
  <si>
    <t>公共施設整備基金</t>
    <rPh sb="0" eb="2">
      <t>コウキョウ</t>
    </rPh>
    <rPh sb="2" eb="4">
      <t>シセツ</t>
    </rPh>
    <rPh sb="4" eb="6">
      <t>セイビ</t>
    </rPh>
    <rPh sb="6" eb="8">
      <t>キキン</t>
    </rPh>
    <phoneticPr fontId="5"/>
  </si>
  <si>
    <t>ふるさとまちづくり応援基金</t>
    <rPh sb="9" eb="11">
      <t>オウエン</t>
    </rPh>
    <rPh sb="11" eb="13">
      <t>キキン</t>
    </rPh>
    <phoneticPr fontId="5"/>
  </si>
  <si>
    <t>市民病院施設整備基金</t>
    <rPh sb="0" eb="2">
      <t>シミン</t>
    </rPh>
    <rPh sb="2" eb="4">
      <t>ビョウイン</t>
    </rPh>
    <rPh sb="4" eb="6">
      <t>シセツ</t>
    </rPh>
    <rPh sb="6" eb="8">
      <t>セイビ</t>
    </rPh>
    <rPh sb="8" eb="10">
      <t>キキン</t>
    </rPh>
    <phoneticPr fontId="5"/>
  </si>
  <si>
    <t>古代資料整備基金</t>
    <rPh sb="0" eb="2">
      <t>コダイ</t>
    </rPh>
    <rPh sb="2" eb="4">
      <t>シリョウ</t>
    </rPh>
    <rPh sb="4" eb="8">
      <t>セイビキキン</t>
    </rPh>
    <phoneticPr fontId="5"/>
  </si>
  <si>
    <t>森林環境譲与税基金</t>
    <rPh sb="0" eb="4">
      <t>シンリンカンキョウ</t>
    </rPh>
    <rPh sb="4" eb="6">
      <t>ジョウヨ</t>
    </rPh>
    <rPh sb="6" eb="7">
      <t>ゼイ</t>
    </rPh>
    <rPh sb="7" eb="9">
      <t>キキン</t>
    </rPh>
    <phoneticPr fontId="5"/>
  </si>
  <si>
    <t>-</t>
    <phoneticPr fontId="2"/>
  </si>
  <si>
    <t>※8：職員の状況については、令和3年地方公務員給与実態調査に基づいている。</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</si>
  <si>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</si>
  <si>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</si>
  <si>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残高が減少したことにより、将来負担比率は低下している。一方で、有形固定資産減価償却率は類似団体よりも高く、図書館や体育館をはじめ、公共施設の老朽化が進んでいるため、上昇傾向にある。施設の耐震化や老朽化への対応等により、一定の地方債の発行が見込まれるが、今後も事業の精査等を通じて発行残高の抑制をしつつ、公共施設等総合管理計画に基づき施設の老朽化対策も適切に進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</si>
  <si>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</si>
  <si>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</si>
  <si>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</si>
  <si>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</si>
  <si>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</si>
  <si>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</si>
  <si>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地方債残高が減少したことにより低下したが、依然として高い数値で推移している。一方、実質公債費比率は過去に借り入れた学校教育施設等整備事業債の償還開始により元利償還金が増加したため若干悪化したものの、類似団体と比較して低い水準を保っている。しかしながら、過去に借入した市債の償還がさらに増加することに伴い、実質公債費比率が上昇していくことが考えられるため、これまで以上に新規借入を抑制しながら公債費の適正化に取り組んで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</si>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</sst>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E931-42C8-B71F-E05803C2419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48788</c:v>
                </c:pt>
                <c:pt idx="1">
                  <c:v>12143</c:v>
                </c:pt>
                <c:pt idx="2">
                  <c:v>28489</c:v>
                </c:pt>
                <c:pt idx="3">
                  <c:v>11589</c:v>
                </c:pt>
                <c:pt idx="4">
                  <c:v>5167</c:v>
                </c:pt>
              </c:numCache>
            </c:numRef>
          </c:val>
          <c:smooth val="0"/>
          <c:extLst>
            <c:ext xmlns:c16="http://schemas.microsoft.com/office/drawing/2014/chart" uri="{C3380CC4-5D6E-409C-BE32-E72D297353CC}">
              <c16:uniqueId val="{00000001-E931-42C8-B71F-E05803C2419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0.11</c:v>
                </c:pt>
                <c:pt idx="1">
                  <c:v>2.21</c:v>
                </c:pt>
                <c:pt idx="2">
                  <c:v>0.12</c:v>
                </c:pt>
                <c:pt idx="3">
                  <c:v>0.44</c:v>
                </c:pt>
                <c:pt idx="4">
                  <c:v>2.78</c:v>
                </c:pt>
              </c:numCache>
            </c:numRef>
          </c:val>
          <c:extLst>
            <c:ext xmlns:c16="http://schemas.microsoft.com/office/drawing/2014/chart" uri="{C3380CC4-5D6E-409C-BE32-E72D297353CC}">
              <c16:uniqueId val="{00000000-1E3B-4141-BDD4-060C133DF7A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11.14</c:v>
                </c:pt>
                <c:pt idx="1">
                  <c:v>11.15</c:v>
                </c:pt>
                <c:pt idx="2">
                  <c:v>10.87</c:v>
                </c:pt>
                <c:pt idx="3">
                  <c:v>10.57</c:v>
                </c:pt>
                <c:pt idx="4">
                  <c:v>10.31</c:v>
                </c:pt>
              </c:numCache>
            </c:numRef>
          </c:val>
          <c:extLst>
            <c:ext xmlns:c16="http://schemas.microsoft.com/office/drawing/2014/chart" uri="{C3380CC4-5D6E-409C-BE32-E72D297353CC}">
              <c16:uniqueId val="{00000001-1E3B-4141-BDD4-060C133DF7A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-0.71</c:v>
                </c:pt>
                <c:pt idx="1">
                  <c:v>2.13</c:v>
                </c:pt>
                <c:pt idx="2">
                  <c:v>-3.84</c:v>
                </c:pt>
                <c:pt idx="3">
                  <c:v>0.32</c:v>
                </c:pt>
                <c:pt idx="4">
                  <c:v>2.38</c:v>
                </c:pt>
              </c:numCache>
            </c:numRef>
          </c:val>
          <c:smooth val="0"/>
          <c:extLst>
            <c:ext xmlns:c16="http://schemas.microsoft.com/office/drawing/2014/chart" uri="{C3380CC4-5D6E-409C-BE32-E72D297353CC}">
              <c16:uniqueId val="{00000002-1E3B-4141-BDD4-060C133DF7A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8.9700000000000006</c:v>
                </c:pt>
                <c:pt idx="2">
                  <c:v>#N/A</c:v>
                </c:pt>
                <c:pt idx="3">
                  <c:v>11.21</c:v>
                </c:pt>
                <c:pt idx="4">
                  <c:v>#N/A</c:v>
                </c:pt>
                <c:pt idx="5">
                  <c:v>10.63</c:v>
                </c:pt>
                <c:pt idx="6">
                  <c:v>#N/A</c:v>
                </c:pt>
                <c:pt idx="7">
                  <c:v>9.2100000000000009</c:v>
                </c:pt>
                <c:pt idx="8">
                  <c:v>0</c:v>
                </c:pt>
                <c:pt idx="9">
                  <c:v>0</c:v>
                </c:pt>
              </c:numCache>
            </c:numRef>
          </c:val>
          <c:extLst>
            <c:ext xmlns:c16="http://schemas.microsoft.com/office/drawing/2014/chart" uri="{C3380CC4-5D6E-409C-BE32-E72D297353CC}">
              <c16:uniqueId val="{00000000-B8B6-4987-B04D-BE16ECD9A3C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8B6-4987-B04D-BE16ECD9A3C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8B6-4987-B04D-BE16ECD9A3CF}"/>
            </c:ext>
          </c:extLst>
        </c:ser>
        <c:ser>
          <c:idx val="3"/>
          <c:order val="3"/>
          <c:tx>
            <c:strRef>
              <c:f>データシート!$A$30</c:f>
              <c:strCache>
                <c:ptCount val="1"/>
                <c:pt idx="0">
                  <c:v>駐車場特別会計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0.02</c:v>
                </c:pt>
                <c:pt idx="1">
                  <c:v>#N/A</c:v>
                </c:pt>
                <c:pt idx="2">
                  <c:v>#N/A</c:v>
                </c:pt>
                <c:pt idx="3">
                  <c:v>0.04</c:v>
                </c:pt>
                <c:pt idx="4">
                  <c:v>#N/A</c:v>
                </c:pt>
                <c:pt idx="5">
                  <c:v>0.12</c:v>
                </c:pt>
                <c:pt idx="6">
                  <c:v>#N/A</c:v>
                </c:pt>
                <c:pt idx="7">
                  <c:v>7.0000000000000007E-2</c:v>
                </c:pt>
                <c:pt idx="8">
                  <c:v>#N/A</c:v>
                </c:pt>
                <c:pt idx="9">
                  <c:v>0</c:v>
                </c:pt>
              </c:numCache>
            </c:numRef>
          </c:val>
          <c:extLst>
            <c:ext xmlns:c16="http://schemas.microsoft.com/office/drawing/2014/chart" uri="{C3380CC4-5D6E-409C-BE32-E72D297353CC}">
              <c16:uniqueId val="{00000003-B8B6-4987-B04D-BE16ECD9A3C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0.21</c:v>
                </c:pt>
                <c:pt idx="2">
                  <c:v>#N/A</c:v>
                </c:pt>
                <c:pt idx="3">
                  <c:v>0.23</c:v>
                </c:pt>
                <c:pt idx="4">
                  <c:v>#N/A</c:v>
                </c:pt>
                <c:pt idx="5">
                  <c:v>0.05</c:v>
                </c:pt>
                <c:pt idx="6">
                  <c:v>#N/A</c:v>
                </c:pt>
                <c:pt idx="7">
                  <c:v>0.25</c:v>
                </c:pt>
                <c:pt idx="8">
                  <c:v>#N/A</c:v>
                </c:pt>
                <c:pt idx="9">
                  <c:v>0.25</c:v>
                </c:pt>
              </c:numCache>
            </c:numRef>
          </c:val>
          <c:extLst>
            <c:ext xmlns:c16="http://schemas.microsoft.com/office/drawing/2014/chart" uri="{C3380CC4-5D6E-409C-BE32-E72D297353CC}">
              <c16:uniqueId val="{00000004-B8B6-4987-B04D-BE16ECD9A3CF}"/>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c:v>
                </c:pt>
                <c:pt idx="2">
                  <c:v>#N/A</c:v>
                </c:pt>
                <c:pt idx="3">
                  <c:v>0.28999999999999998</c:v>
                </c:pt>
                <c:pt idx="4">
                  <c:v>#N/A</c:v>
                </c:pt>
                <c:pt idx="5">
                  <c:v>0.55000000000000004</c:v>
                </c:pt>
                <c:pt idx="6">
                  <c:v>#N/A</c:v>
                </c:pt>
                <c:pt idx="7">
                  <c:v>0.82</c:v>
                </c:pt>
                <c:pt idx="8">
                  <c:v>#N/A</c:v>
                </c:pt>
                <c:pt idx="9">
                  <c:v>1.52</c:v>
                </c:pt>
              </c:numCache>
            </c:numRef>
          </c:val>
          <c:extLst>
            <c:ext xmlns:c16="http://schemas.microsoft.com/office/drawing/2014/chart" uri="{C3380CC4-5D6E-409C-BE32-E72D297353CC}">
              <c16:uniqueId val="{00000005-B8B6-4987-B04D-BE16ECD9A3CF}"/>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#N/A</c:v>
                </c:pt>
                <c:pt idx="5">
                  <c:v>0.15</c:v>
                </c:pt>
                <c:pt idx="6">
                  <c:v>#N/A</c:v>
                </c:pt>
                <c:pt idx="7">
                  <c:v>0.54</c:v>
                </c:pt>
                <c:pt idx="8">
                  <c:v>#N/A</c:v>
                </c:pt>
                <c:pt idx="9">
                  <c:v>1.85</c:v>
                </c:pt>
              </c:numCache>
            </c:numRef>
          </c:val>
          <c:extLst>
            <c:ext xmlns:c16="http://schemas.microsoft.com/office/drawing/2014/chart" uri="{C3380CC4-5D6E-409C-BE32-E72D297353CC}">
              <c16:uniqueId val="{00000006-B8B6-4987-B04D-BE16ECD9A3C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0.11</c:v>
                </c:pt>
                <c:pt idx="2">
                  <c:v>#N/A</c:v>
                </c:pt>
                <c:pt idx="3">
                  <c:v>2.2000000000000002</c:v>
                </c:pt>
                <c:pt idx="4">
                  <c:v>#N/A</c:v>
                </c:pt>
                <c:pt idx="5">
                  <c:v>0.12</c:v>
                </c:pt>
                <c:pt idx="6">
                  <c:v>#N/A</c:v>
                </c:pt>
                <c:pt idx="7">
                  <c:v>0.43</c:v>
                </c:pt>
                <c:pt idx="8">
                  <c:v>#N/A</c:v>
                </c:pt>
                <c:pt idx="9">
                  <c:v>2.78</c:v>
                </c:pt>
              </c:numCache>
            </c:numRef>
          </c:val>
          <c:extLst>
            <c:ext xmlns:c16="http://schemas.microsoft.com/office/drawing/2014/chart" uri="{C3380CC4-5D6E-409C-BE32-E72D297353CC}">
              <c16:uniqueId val="{00000007-B8B6-4987-B04D-BE16ECD9A3CF}"/>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1.7</c:v>
                </c:pt>
                <c:pt idx="2">
                  <c:v>#N/A</c:v>
                </c:pt>
                <c:pt idx="3">
                  <c:v>2.17</c:v>
                </c:pt>
                <c:pt idx="4">
                  <c:v>#N/A</c:v>
                </c:pt>
                <c:pt idx="5">
                  <c:v>3.39</c:v>
                </c:pt>
                <c:pt idx="6">
                  <c:v>#N/A</c:v>
                </c:pt>
                <c:pt idx="7">
                  <c:v>4.18</c:v>
                </c:pt>
                <c:pt idx="8">
                  <c:v>#N/A</c:v>
                </c:pt>
                <c:pt idx="9">
                  <c:v>3.09</c:v>
                </c:pt>
              </c:numCache>
            </c:numRef>
          </c:val>
          <c:extLst>
            <c:ext xmlns:c16="http://schemas.microsoft.com/office/drawing/2014/chart" uri="{C3380CC4-5D6E-409C-BE32-E72D297353CC}">
              <c16:uniqueId val="{00000008-B8B6-4987-B04D-BE16ECD9A3CF}"/>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5.99</c:v>
                </c:pt>
                <c:pt idx="2">
                  <c:v>#N/A</c:v>
                </c:pt>
                <c:pt idx="3">
                  <c:v>5.24</c:v>
                </c:pt>
                <c:pt idx="4">
                  <c:v>#N/A</c:v>
                </c:pt>
                <c:pt idx="5">
                  <c:v>4.54</c:v>
                </c:pt>
                <c:pt idx="6">
                  <c:v>#N/A</c:v>
                </c:pt>
                <c:pt idx="7">
                  <c:v>4.96</c:v>
                </c:pt>
                <c:pt idx="8">
                  <c:v>#N/A</c:v>
                </c:pt>
                <c:pt idx="9">
                  <c:v>5.34</c:v>
                </c:pt>
              </c:numCache>
            </c:numRef>
          </c:val>
          <c:extLst>
            <c:ext xmlns:c16="http://schemas.microsoft.com/office/drawing/2014/chart" uri="{C3380CC4-5D6E-409C-BE32-E72D297353CC}">
              <c16:uniqueId val="{00000009-B8B6-4987-B04D-BE16ECD9A3C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2456</c:v>
                </c:pt>
                <c:pt idx="5">
                  <c:v>2509</c:v>
                </c:pt>
                <c:pt idx="8">
                  <c:v>2470</c:v>
                </c:pt>
                <c:pt idx="11">
                  <c:v>2480</c:v>
                </c:pt>
                <c:pt idx="14">
                  <c:v>2450</c:v>
                </c:pt>
              </c:numCache>
            </c:numRef>
          </c:val>
          <c:extLst>
            <c:ext xmlns:c16="http://schemas.microsoft.com/office/drawing/2014/chart" uri="{C3380CC4-5D6E-409C-BE32-E72D297353CC}">
              <c16:uniqueId val="{00000000-FCE8-4B2B-9339-897251D5454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1</c:v>
                </c:pt>
                <c:pt idx="9">
                  <c:v>1</c:v>
                </c:pt>
                <c:pt idx="12">
                  <c:v>0</c:v>
                </c:pt>
              </c:numCache>
            </c:numRef>
          </c:val>
          <c:extLst>
            <c:ext xmlns:c16="http://schemas.microsoft.com/office/drawing/2014/chart" uri="{C3380CC4-5D6E-409C-BE32-E72D297353CC}">
              <c16:uniqueId val="{00000001-FCE8-4B2B-9339-897251D5454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86</c:v>
                </c:pt>
                <c:pt idx="9">
                  <c:v>1</c:v>
                </c:pt>
                <c:pt idx="12">
                  <c:v>1</c:v>
                </c:pt>
              </c:numCache>
            </c:numRef>
          </c:val>
          <c:extLst>
            <c:ext xmlns:c16="http://schemas.microsoft.com/office/drawing/2014/chart" uri="{C3380CC4-5D6E-409C-BE32-E72D297353CC}">
              <c16:uniqueId val="{00000002-FCE8-4B2B-9339-897251D5454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262</c:v>
                </c:pt>
                <c:pt idx="3">
                  <c:v>171</c:v>
                </c:pt>
                <c:pt idx="6">
                  <c:v>110</c:v>
                </c:pt>
                <c:pt idx="9">
                  <c:v>96</c:v>
                </c:pt>
                <c:pt idx="12">
                  <c:v>112</c:v>
                </c:pt>
              </c:numCache>
            </c:numRef>
          </c:val>
          <c:extLst>
            <c:ext xmlns:c16="http://schemas.microsoft.com/office/drawing/2014/chart" uri="{C3380CC4-5D6E-409C-BE32-E72D297353CC}">
              <c16:uniqueId val="{00000003-FCE8-4B2B-9339-897251D5454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1104</c:v>
                </c:pt>
                <c:pt idx="3">
                  <c:v>1114</c:v>
                </c:pt>
                <c:pt idx="6">
                  <c:v>1141</c:v>
                </c:pt>
                <c:pt idx="9">
                  <c:v>1073</c:v>
                </c:pt>
                <c:pt idx="12">
                  <c:v>1024</c:v>
                </c:pt>
              </c:numCache>
            </c:numRef>
          </c:val>
          <c:extLst>
            <c:ext xmlns:c16="http://schemas.microsoft.com/office/drawing/2014/chart" uri="{C3380CC4-5D6E-409C-BE32-E72D297353CC}">
              <c16:uniqueId val="{00000004-FCE8-4B2B-9339-897251D5454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CE8-4B2B-9339-897251D5454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CE8-4B2B-9339-897251D5454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1302</c:v>
                </c:pt>
                <c:pt idx="3">
                  <c:v>1327</c:v>
                </c:pt>
                <c:pt idx="6">
                  <c:v>1355</c:v>
                </c:pt>
                <c:pt idx="9">
                  <c:v>1466</c:v>
                </c:pt>
                <c:pt idx="12">
                  <c:v>1685</c:v>
                </c:pt>
              </c:numCache>
            </c:numRef>
          </c:val>
          <c:extLst>
            <c:ext xmlns:c16="http://schemas.microsoft.com/office/drawing/2014/chart" uri="{C3380CC4-5D6E-409C-BE32-E72D297353CC}">
              <c16:uniqueId val="{00000007-FCE8-4B2B-9339-897251D5454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212</c:v>
                </c:pt>
                <c:pt idx="2">
                  <c:v>#N/A</c:v>
                </c:pt>
                <c:pt idx="3">
                  <c:v>#N/A</c:v>
                </c:pt>
                <c:pt idx="4">
                  <c:v>103</c:v>
                </c:pt>
                <c:pt idx="5">
                  <c:v>#N/A</c:v>
                </c:pt>
                <c:pt idx="6">
                  <c:v>#N/A</c:v>
                </c:pt>
                <c:pt idx="7">
                  <c:v>223</c:v>
                </c:pt>
                <c:pt idx="8">
                  <c:v>#N/A</c:v>
                </c:pt>
                <c:pt idx="9">
                  <c:v>#N/A</c:v>
                </c:pt>
                <c:pt idx="10">
                  <c:v>157</c:v>
                </c:pt>
                <c:pt idx="11">
                  <c:v>#N/A</c:v>
                </c:pt>
                <c:pt idx="12">
                  <c:v>#N/A</c:v>
                </c:pt>
                <c:pt idx="13">
                  <c:v>372</c:v>
                </c:pt>
                <c:pt idx="14">
                  <c:v>#N/A</c:v>
                </c:pt>
              </c:numCache>
            </c:numRef>
          </c:val>
          <c:smooth val="0"/>
          <c:extLst>
            <c:ext xmlns:c16="http://schemas.microsoft.com/office/drawing/2014/chart" uri="{C3380CC4-5D6E-409C-BE32-E72D297353CC}">
              <c16:uniqueId val="{00000008-FCE8-4B2B-9339-897251D5454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23050</c:v>
                </c:pt>
                <c:pt idx="5">
                  <c:v>23005</c:v>
                </c:pt>
                <c:pt idx="8">
                  <c:v>22826</c:v>
                </c:pt>
                <c:pt idx="11">
                  <c:v>22123</c:v>
                </c:pt>
                <c:pt idx="14">
                  <c:v>21497</c:v>
                </c:pt>
              </c:numCache>
            </c:numRef>
          </c:val>
          <c:extLst>
            <c:ext xmlns:c16="http://schemas.microsoft.com/office/drawing/2014/chart" uri="{C3380CC4-5D6E-409C-BE32-E72D297353CC}">
              <c16:uniqueId val="{00000000-9749-41F3-920C-12EEF9E138F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6687</c:v>
                </c:pt>
                <c:pt idx="5">
                  <c:v>8047</c:v>
                </c:pt>
                <c:pt idx="8">
                  <c:v>4332</c:v>
                </c:pt>
                <c:pt idx="11">
                  <c:v>4353</c:v>
                </c:pt>
                <c:pt idx="14">
                  <c:v>3702</c:v>
                </c:pt>
              </c:numCache>
            </c:numRef>
          </c:val>
          <c:extLst>
            <c:ext xmlns:c16="http://schemas.microsoft.com/office/drawing/2014/chart" uri="{C3380CC4-5D6E-409C-BE32-E72D297353CC}">
              <c16:uniqueId val="{00000001-9749-41F3-920C-12EEF9E138F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2407</c:v>
                </c:pt>
                <c:pt idx="5">
                  <c:v>2737</c:v>
                </c:pt>
                <c:pt idx="8">
                  <c:v>2737</c:v>
                </c:pt>
                <c:pt idx="11">
                  <c:v>2830</c:v>
                </c:pt>
                <c:pt idx="14">
                  <c:v>3699</c:v>
                </c:pt>
              </c:numCache>
            </c:numRef>
          </c:val>
          <c:extLst>
            <c:ext xmlns:c16="http://schemas.microsoft.com/office/drawing/2014/chart" uri="{C3380CC4-5D6E-409C-BE32-E72D297353CC}">
              <c16:uniqueId val="{00000002-9749-41F3-920C-12EEF9E138F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749-41F3-920C-12EEF9E138F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749-41F3-920C-12EEF9E138F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749-41F3-920C-12EEF9E138F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3220</c:v>
                </c:pt>
                <c:pt idx="3">
                  <c:v>3061</c:v>
                </c:pt>
                <c:pt idx="6">
                  <c:v>2943</c:v>
                </c:pt>
                <c:pt idx="9">
                  <c:v>2932</c:v>
                </c:pt>
                <c:pt idx="12">
                  <c:v>2929</c:v>
                </c:pt>
              </c:numCache>
            </c:numRef>
          </c:val>
          <c:extLst>
            <c:ext xmlns:c16="http://schemas.microsoft.com/office/drawing/2014/chart" uri="{C3380CC4-5D6E-409C-BE32-E72D297353CC}">
              <c16:uniqueId val="{00000006-9749-41F3-920C-12EEF9E138F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621</c:v>
                </c:pt>
                <c:pt idx="3">
                  <c:v>680</c:v>
                </c:pt>
                <c:pt idx="6">
                  <c:v>738</c:v>
                </c:pt>
                <c:pt idx="9">
                  <c:v>781</c:v>
                </c:pt>
                <c:pt idx="12">
                  <c:v>796</c:v>
                </c:pt>
              </c:numCache>
            </c:numRef>
          </c:val>
          <c:extLst>
            <c:ext xmlns:c16="http://schemas.microsoft.com/office/drawing/2014/chart" uri="{C3380CC4-5D6E-409C-BE32-E72D297353CC}">
              <c16:uniqueId val="{00000007-9749-41F3-920C-12EEF9E138F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15260</c:v>
                </c:pt>
                <c:pt idx="3">
                  <c:v>16105</c:v>
                </c:pt>
                <c:pt idx="6">
                  <c:v>15786</c:v>
                </c:pt>
                <c:pt idx="9">
                  <c:v>15295</c:v>
                </c:pt>
                <c:pt idx="12">
                  <c:v>13680</c:v>
                </c:pt>
              </c:numCache>
            </c:numRef>
          </c:val>
          <c:extLst>
            <c:ext xmlns:c16="http://schemas.microsoft.com/office/drawing/2014/chart" uri="{C3380CC4-5D6E-409C-BE32-E72D297353CC}">
              <c16:uniqueId val="{00000008-9749-41F3-920C-12EEF9E138F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86</c:v>
                </c:pt>
                <c:pt idx="9">
                  <c:v>4</c:v>
                </c:pt>
                <c:pt idx="12">
                  <c:v>4</c:v>
                </c:pt>
              </c:numCache>
            </c:numRef>
          </c:val>
          <c:extLst>
            <c:ext xmlns:c16="http://schemas.microsoft.com/office/drawing/2014/chart" uri="{C3380CC4-5D6E-409C-BE32-E72D297353CC}">
              <c16:uniqueId val="{00000009-9749-41F3-920C-12EEF9E138F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18353</c:v>
                </c:pt>
                <c:pt idx="3">
                  <c:v>18686</c:v>
                </c:pt>
                <c:pt idx="6">
                  <c:v>19393</c:v>
                </c:pt>
                <c:pt idx="9">
                  <c:v>19237</c:v>
                </c:pt>
                <c:pt idx="12">
                  <c:v>18736</c:v>
                </c:pt>
              </c:numCache>
            </c:numRef>
          </c:val>
          <c:extLst>
            <c:ext xmlns:c16="http://schemas.microsoft.com/office/drawing/2014/chart" uri="{C3380CC4-5D6E-409C-BE32-E72D297353CC}">
              <c16:uniqueId val="{0000000A-9749-41F3-920C-12EEF9E138F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5309</c:v>
                </c:pt>
                <c:pt idx="2">
                  <c:v>#N/A</c:v>
                </c:pt>
                <c:pt idx="3">
                  <c:v>#N/A</c:v>
                </c:pt>
                <c:pt idx="4">
                  <c:v>4744</c:v>
                </c:pt>
                <c:pt idx="5">
                  <c:v>#N/A</c:v>
                </c:pt>
                <c:pt idx="6">
                  <c:v>#N/A</c:v>
                </c:pt>
                <c:pt idx="7">
                  <c:v>9051</c:v>
                </c:pt>
                <c:pt idx="8">
                  <c:v>#N/A</c:v>
                </c:pt>
                <c:pt idx="9">
                  <c:v>#N/A</c:v>
                </c:pt>
                <c:pt idx="10">
                  <c:v>8943</c:v>
                </c:pt>
                <c:pt idx="11">
                  <c:v>#N/A</c:v>
                </c:pt>
                <c:pt idx="12">
                  <c:v>#N/A</c:v>
                </c:pt>
                <c:pt idx="13">
                  <c:v>7246</c:v>
                </c:pt>
                <c:pt idx="14">
                  <c:v>#N/A</c:v>
                </c:pt>
              </c:numCache>
            </c:numRef>
          </c:val>
          <c:smooth val="0"/>
          <c:extLst>
            <c:ext xmlns:c16="http://schemas.microsoft.com/office/drawing/2014/chart" uri="{C3380CC4-5D6E-409C-BE32-E72D297353CC}">
              <c16:uniqueId val="{0000000B-9749-41F3-920C-12EEF9E138F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1493</c:v>
                </c:pt>
                <c:pt idx="1">
                  <c:v>1504</c:v>
                </c:pt>
                <c:pt idx="2">
                  <c:v>1545</c:v>
                </c:pt>
              </c:numCache>
            </c:numRef>
          </c:val>
          <c:extLst>
            <c:ext xmlns:c16="http://schemas.microsoft.com/office/drawing/2014/chart" uri="{C3380CC4-5D6E-409C-BE32-E72D297353CC}">
              <c16:uniqueId val="{00000000-B68B-4910-9F57-2AA5B6C3F67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172</c:v>
                </c:pt>
                <c:pt idx="1">
                  <c:v>172</c:v>
                </c:pt>
                <c:pt idx="2">
                  <c:v>684</c:v>
                </c:pt>
              </c:numCache>
            </c:numRef>
          </c:val>
          <c:extLst>
            <c:ext xmlns:c16="http://schemas.microsoft.com/office/drawing/2014/chart" uri="{C3380CC4-5D6E-409C-BE32-E72D297353CC}">
              <c16:uniqueId val="{00000001-B68B-4910-9F57-2AA5B6C3F67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331</c:v>
                </c:pt>
                <c:pt idx="1">
                  <c:v>356</c:v>
                </c:pt>
                <c:pt idx="2">
                  <c:v>545</c:v>
                </c:pt>
              </c:numCache>
            </c:numRef>
          </c:val>
          <c:extLst>
            <c:ext xmlns:c16="http://schemas.microsoft.com/office/drawing/2014/chart" uri="{C3380CC4-5D6E-409C-BE32-E72D297353CC}">
              <c16:uniqueId val="{00000002-B68B-4910-9F57-2AA5B6C3F67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{4CB88C69-0015-45E0-A111-48E277D902EF}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AF3-4264-849D-FDE15BAD2C5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{1F61900B-EDD3-4D85-8711-C383A9F92CAC}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AF3-4264-849D-FDE15BAD2C5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{834CE81D-7A2A-4DF7-87A5-F06DF4C26105}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AF3-4264-849D-FDE15BAD2C5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{9171A81C-5AA8-4739-AB1D-A6A22176350B}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AF3-4264-849D-FDE15BAD2C5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{A8A5617F-7822-4AC2-83BE-C424ADF20F7A}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AF3-4264-849D-FDE15BAD2C5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{3CA703E1-427B-4C84-A65E-1F119A559F55}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AF3-4264-849D-FDE15BAD2C5C}"/>
                </c:ext>
              </c:extLst>
            </c:dLbl>
            <c:dLbl>
              <c:idx val="16"/>
              <c:layout>
                <c:manualLayout>
                  <c:x val="-2.0637271704541122E-2"/>
                  <c:y val="-6.0316063076206607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{9F6D0D03-FCFB-44FA-B336-732538E84426}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AF3-4264-849D-FDE15BAD2C5C}"/>
                </c:ext>
              </c:extLst>
            </c:dLbl>
            <c:dLbl>
              <c:idx val="24"/>
              <c:layout>
                <c:manualLayout>
                  <c:x val="-4.3394229595927265E-2"/>
                  <c:y val="-6.9162021135523846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{28B82FAB-0EC6-4791-827C-191A1C37E904}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AF3-4264-849D-FDE15BAD2C5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{AD3F8405-9320-4072-81C8-868AA34A2EA7}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AF3-4264-849D-FDE15BAD2C5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c:v>
                </c:pt>
                <c:pt idx="16">
                  <c:v>63.4</c:v>
                </c:pt>
                <c:pt idx="24">
                  <c:v>63.5</c:v>
                </c:pt>
                <c:pt idx="32">
                  <c:v>65.3</c:v>
                </c:pt>
              </c:numCache>
            </c:numRef>
          </c:xVal>
          <c:yVal>
            <c:numRef>
              <c:f>公会計指標分析・財政指標組合せ分析表!$BP$51:$DC$51</c:f>
              <c:numCache>
                <c:formatCode>#,##0.0;"▲ "#,##0.0</c:formatCode>
                <c:ptCount val="40"/>
                <c:pt idx="8">
                  <c:v>39.5</c:v>
                </c:pt>
                <c:pt idx="16">
                  <c:v>75.8</c:v>
                </c:pt>
                <c:pt idx="24">
                  <c:v>71.900000000000006</c:v>
                </c:pt>
                <c:pt idx="32">
                  <c:v>54.9</c:v>
                </c:pt>
              </c:numCache>
            </c:numRef>
          </c:yVal>
          <c:smooth val="0"/>
          <c:extLst>
            <c:ext xmlns:c16="http://schemas.microsoft.com/office/drawing/2014/chart" uri="{C3380CC4-5D6E-409C-BE32-E72D297353CC}">
              <c16:uniqueId val="{00000009-9AF3-4264-849D-FDE15BAD2C5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{1A951C23-B236-4026-A0BD-DA4C1AF6E915}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AF3-4264-849D-FDE15BAD2C5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{1B56AB12-6898-4D00-9FE7-C229325819F4}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AF3-4264-849D-FDE15BAD2C5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{A7A1BD19-F5D5-4EF0-952B-85458B89DDD7}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AF3-4264-849D-FDE15BAD2C5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{2D9E55DA-5891-4525-B20E-38ABD3907640}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AF3-4264-849D-FDE15BAD2C5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{6E017935-E5E9-4201-916D-BDC9FB741A7A}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AF3-4264-849D-FDE15BAD2C5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{86A107D3-30FB-4CD0-8215-111DF6FDBEE7}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AF3-4264-849D-FDE15BAD2C5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{2195D683-E222-445F-88E0-1310FA31CC50}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AF3-4264-849D-FDE15BAD2C5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{C260AD7B-2641-4EEA-A429-783F293B973C}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AF3-4264-849D-FDE15BAD2C5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{7AE0327C-BB5C-4037-8435-62A9E1A1EEEF}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AF3-4264-849D-FDE15BAD2C5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60.1</c:v>
                </c:pt>
                <c:pt idx="16">
                  <c:v>61.5</c:v>
                </c:pt>
                <c:pt idx="24">
                  <c:v>63.1</c:v>
                </c:pt>
                <c:pt idx="32">
                  <c:v>63.2</c:v>
                </c:pt>
              </c:numCache>
            </c:numRef>
          </c:xVal>
          <c:yVal>
            <c:numRef>
              <c:f>公会計指標分析・財政指標組合せ分析表!$BP$55:$DC$55</c:f>
              <c:numCache>
                <c:formatCode>#,##0.0;"▲ "#,##0.0</c:formatCode>
                <c:ptCount val="40"/>
                <c:pt idx="8">
                  <c:v>24.2</c:v>
                </c:pt>
                <c:pt idx="16">
                  <c:v>22.1</c:v>
                </c:pt>
                <c:pt idx="24">
                  <c:v>20.399999999999999</c:v>
                </c:pt>
                <c:pt idx="32">
                  <c:v>11.2</c:v>
                </c:pt>
              </c:numCache>
            </c:numRef>
          </c:yVal>
          <c:smooth val="0"/>
          <c:extLst>
            <c:ext xmlns:c16="http://schemas.microsoft.com/office/drawing/2014/chart" uri="{C3380CC4-5D6E-409C-BE32-E72D297353CC}">
              <c16:uniqueId val="{00000013-9AF3-4264-849D-FDE15BAD2C5C}"/>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{A49C1123-B686-4306-B6CB-F16EFBD70018}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B6B-4CC8-9A89-7475EFF6644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{894E10C4-AE10-4040-A0EE-C0426225E8B9}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B6B-4CC8-9A89-7475EFF6644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{0A29A408-5B4E-4CF9-9261-532650339DCD}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B6B-4CC8-9A89-7475EFF6644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{7B882652-43EC-4617-8286-AD4E4232B772}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B6B-4CC8-9A89-7475EFF6644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{9AA0973B-ECE7-45EC-8822-A72EB18D9CCC}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B6B-4CC8-9A89-7475EFF66443}"/>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{E8FEB6D9-A7A7-4DDE-8382-39E06EAA4D6C}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B6B-4CC8-9A89-7475EFF66443}"/>
                </c:ext>
              </c:extLst>
            </c:dLbl>
            <c:dLbl>
              <c:idx val="16"/>
              <c:layout>
                <c:manualLayout>
                  <c:x val="0"/>
                  <c:y val="3.7276347054983638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{84C59D08-DDDE-490D-AFFD-5A537884D382}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B6B-4CC8-9A89-7475EFF66443}"/>
                </c:ext>
              </c:extLst>
            </c:dLbl>
            <c:dLbl>
              <c:idx val="24"/>
              <c:layout>
                <c:manualLayout>
                  <c:x val="0"/>
                  <c:y val="-3.7272922179289502E-3"/>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{CFE0EDF4-3535-4168-B104-D9B049AAE75B}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B6B-4CC8-9A89-7475EFF66443}"/>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{37E050C6-2B4E-42CD-914A-AF69EBA460EA}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B6B-4CC8-9A89-7475EFF6644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2.1</c:v>
                </c:pt>
                <c:pt idx="8">
                  <c:v>1.5</c:v>
                </c:pt>
                <c:pt idx="16">
                  <c:v>1.5</c:v>
                </c:pt>
                <c:pt idx="24">
                  <c:v>1.3</c:v>
                </c:pt>
                <c:pt idx="32">
                  <c:v>1.9</c:v>
                </c:pt>
              </c:numCache>
            </c:numRef>
          </c:xVal>
          <c:yVal>
            <c:numRef>
              <c:f>公会計指標分析・財政指標組合せ分析表!$BP$73:$DC$73</c:f>
              <c:numCache>
                <c:formatCode>#,##0.0;"▲ "#,##0.0</c:formatCode>
                <c:ptCount val="40"/>
                <c:pt idx="0">
                  <c:v>44.5</c:v>
                </c:pt>
                <c:pt idx="8">
                  <c:v>39.5</c:v>
                </c:pt>
                <c:pt idx="16">
                  <c:v>75.8</c:v>
                </c:pt>
                <c:pt idx="24">
                  <c:v>71.900000000000006</c:v>
                </c:pt>
                <c:pt idx="32">
                  <c:v>54.9</c:v>
                </c:pt>
              </c:numCache>
            </c:numRef>
          </c:yVal>
          <c:smooth val="0"/>
          <c:extLst>
            <c:ext xmlns:c16="http://schemas.microsoft.com/office/drawing/2014/chart" uri="{C3380CC4-5D6E-409C-BE32-E72D297353CC}">
              <c16:uniqueId val="{00000009-AB6B-4CC8-9A89-7475EFF6644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{143ACDD1-EE5D-4499-81D8-CB1211676519}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B6B-4CC8-9A89-7475EFF6644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{6A5093F6-4657-4CEB-8A67-6F25FE248278}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B6B-4CC8-9A89-7475EFF6644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{4A35FD8C-6233-4C34-9033-339D1D646108}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B6B-4CC8-9A89-7475EFF6644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{CF93F49A-A8CD-4B41-B14D-290B793D82F6}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B6B-4CC8-9A89-7475EFF6644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{B903512F-DACB-4AAB-ABFA-D4596263FDB0}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B6B-4CC8-9A89-7475EFF66443}"/>
                </c:ext>
              </c:extLst>
            </c:dLbl>
            <c:dLbl>
              <c:idx val="8"/>
              <c:layout>
                <c:manualLayout>
                  <c:x val="-3.9042756779606502E-2"/>
                  <c:y val="-4.5527728821082442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{4EF64014-0ADE-48E2-A8DA-D63260E6F5C1}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B6B-4CC8-9A89-7475EFF66443}"/>
                </c:ext>
              </c:extLst>
            </c:dLbl>
            <c:dLbl>
              <c:idx val="16"/>
              <c:layout>
                <c:manualLayout>
                  <c:x val="-2.4225577564579714E-2"/>
                  <c:y val="-5.8562976956751354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{8659A9E4-F9D8-4907-AF9E-40B3F257FFEF}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B6B-4CC8-9A89-7475EFF66443}"/>
                </c:ext>
              </c:extLst>
            </c:dLbl>
            <c:dLbl>
              <c:idx val="24"/>
              <c:layout>
                <c:manualLayout>
                  <c:x val="-3.1570342725075584E-2"/>
                  <c:y val="-8.3159064241763364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{C481709D-E245-442B-8C18-45F5E5CD86C2}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B6B-4CC8-9A89-7475EFF66443}"/>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{2C84CBA9-9E9A-421D-9AA7-F219C074E2BA}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B6B-4CC8-9A89-7475EFF6644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AB6B-4CC8-9A89-7475EFF66443}"/>
            </c:ext>
          </c:extLst>
        </c:ser>
        <c:dLbls>
          <c:showLegendKey val="0"/>
          <c:showVal val="1"/>
          <c:showCatName val="0"/>
          <c:showSerName val="0"/>
          <c:showPercent val="0"/>
          <c:showBubbleSize val="0"/>
        </c:dLbls>
        <c:axId val="84219776"/>
        <c:axId val="84234240"/>
      </c:scatterChart>
      <c:valAx>
        <c:axId val="84219776"/>
        <c:scaling>
          <c:orientation val="maxMin"/>
          <c:max val="7"/>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大阪府藤井寺市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一般会計の元利償還金については増加傾向である。令和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年度においても義務教育施設の改修事業等による元利償還額の増加が見込まれていることから、事業の精査や過度な後年度負担が生じないように考慮する必要がある。</a:t>
          </a:r>
        </a:p>
        <a:p>
          <a:r>
            <a:rPr kumimoji="1" lang="ja-JP" altLang="en-US" sz="1400">
              <a:latin typeface="ＭＳ ゴシック" pitchFamily="49" charset="-128"/>
              <a:ea typeface="ＭＳ ゴシック" pitchFamily="49" charset="-128"/>
            </a:rPr>
            <a:t>　また、公営企業については、公共下水道事業の整備等に新発債が想定されるものの、元利償還金に対する繰入金は減少傾向にある。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該当なし。</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大阪府藤井寺市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一般会計等の市債残高については、令和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501</a:t>
          </a:r>
          <a:r>
            <a:rPr kumimoji="1" lang="ja-JP" altLang="en-US" sz="1400">
              <a:latin typeface="ＭＳ ゴシック" pitchFamily="49" charset="-128"/>
              <a:ea typeface="ＭＳ ゴシック" pitchFamily="49" charset="-128"/>
            </a:rPr>
            <a:t>百万円減少し</a:t>
          </a:r>
          <a:r>
            <a:rPr kumimoji="1" lang="en-US" altLang="ja-JP" sz="1400">
              <a:latin typeface="ＭＳ ゴシック" pitchFamily="49" charset="-128"/>
              <a:ea typeface="ＭＳ ゴシック" pitchFamily="49" charset="-128"/>
            </a:rPr>
            <a:t>18,736</a:t>
          </a:r>
          <a:r>
            <a:rPr kumimoji="1" lang="ja-JP" altLang="en-US" sz="1400">
              <a:latin typeface="ＭＳ ゴシック" pitchFamily="49" charset="-128"/>
              <a:ea typeface="ＭＳ ゴシック" pitchFamily="49" charset="-128"/>
            </a:rPr>
            <a:t>百万円となった。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しかし、今後も公共施設等の改修事業等において、起債発行が予想され、事業の実施に当たっては、慎重に内容の精査等を行う必要がある。</a:t>
          </a:r>
        </a:p>
        <a:p>
          <a:r>
            <a:rPr kumimoji="1" lang="ja-JP" altLang="en-US" sz="1400">
              <a:latin typeface="ＭＳ ゴシック" pitchFamily="49" charset="-128"/>
              <a:ea typeface="ＭＳ ゴシック" pitchFamily="49" charset="-128"/>
            </a:rPr>
            <a:t>　また、本市においては公営企業債等繰入見込額が多くを占めているが、その大部分は下水道事業債となっており、減少傾向にある。</a:t>
          </a:r>
        </a:p>
        <a:p>
          <a:r>
            <a:rPr kumimoji="1" lang="ja-JP" altLang="en-US" sz="1400">
              <a:latin typeface="ＭＳ ゴシック" pitchFamily="49" charset="-128"/>
              <a:ea typeface="ＭＳ ゴシック" pitchFamily="49" charset="-128"/>
            </a:rPr>
            <a:t>　今後も指標の推移に注視しつつ、安定した財政運営に努めていく必要がある。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大阪府藤井寺市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年度決算は投資的経費が減少したことから、財政調整基金を取り崩すことなく黒字を確保することができた。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・公共施設の老朽化による改修が今後も想定され、財源となる基金を確保するため、公共施設整備基金に約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百万円積み立てたことなどに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よって、その他特定目的基金が約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・歳出の抑制と財源の確保により、基金を取り崩さない財政運営を目指す。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・公共施設整備基金：公共施設の整備に係る財源を確保する。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・ふるさとまちづくり応援基金：ふるさと納税による寄附金を積み立て、各事業の財源として充当する。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・市民病院施設整備基金：市立藤井寺市民病院の施設の整備に要する資金に充てる。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・古代資料整備基金：市立図書館における古代史料の整備を図る資金に充てる。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・森林環境譲与税基金：森林の整備及びその促進に関する施策の資金に充てる。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・公共施設整備基金：一般財源を約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・ふるさとまちづくり応援基金：寄附対象事業へ約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・森林環境譲与税基金：一般財源を約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・公共施設整備基金：公共施設の老朽化による改修が今後も想定されることから、財源となる基金を確保する。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・ふるさとまちづくり応援基金：ふるさと納税の受入れを増加させ、積み立てを行うことで財源確保を目指す。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・歳計剰余金を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百万円、一般財源等を約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年度は財政調整基金を取り崩すことなく黒字確保となり、今後も自主財源の確保や新規事業の抑制に努め、財政調整基金への積み立てがが可能な運営を目指す。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・一般財源を約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・市債残高の増加による公債費の増加が懸念されることから、積み立てと運用の検討が必要である。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63,532
62,808
8.89
26,436,000
26,006,336
417,139
14,981,011
18,735,553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当市では、平成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年度に策定（令和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年度追補）した公共施設等総合管理計画において、公共施設等の施設保有量（延床面積）を</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を掲げ、老朽化した施設の集約化・複合化や除却を進めている。有形固定資産減価償却率は類似団体内平均値を上回っているため、今後も当該計画に基づき、老朽化施設について、点検・診断や計画的な予防保全による長寿命化を進めていくなど、公共施設等の適正管理に努めていく。</a:t>
          </a:r>
          <a:endParaRPr lang="ja-JP" altLang="ja-JP" sz="10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69" name="直線コネクタ 68"/>
        <xdr:cNvCxnSpPr/>
      </xdr:nvCxnSpPr>
      <xdr:spPr>
        <a:xfrm flipV="1">
          <a:off x="4760595" y="5314633"/>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70" name="有形固定資産減価償却率最小値テキスト"/>
        <xdr:cNvSpPr txBox="1"/>
      </xdr:nvSpPr>
      <xdr:spPr>
        <a:xfrm>
          <a:off x="4813300" y="6665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71" name="直線コネクタ 70"/>
        <xdr:cNvCxnSpPr/>
      </xdr:nvCxnSpPr>
      <xdr:spPr>
        <a:xfrm>
          <a:off x="4673600" y="666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72" name="有形固定資産減価償却率最大値テキスト"/>
        <xdr:cNvSpPr txBox="1"/>
      </xdr:nvSpPr>
      <xdr:spPr>
        <a:xfrm>
          <a:off x="4813300" y="5089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73" name="直線コネクタ 72"/>
        <xdr:cNvCxnSpPr/>
      </xdr:nvCxnSpPr>
      <xdr:spPr>
        <a:xfrm>
          <a:off x="4673600" y="531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74" name="有形固定資産減価償却率平均値テキスト"/>
        <xdr:cNvSpPr txBox="1"/>
      </xdr:nvSpPr>
      <xdr:spPr>
        <a:xfrm>
          <a:off x="4813300" y="5919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5" name="フローチャート: 判断 74"/>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76" name="フローチャート: 判断 75"/>
        <xdr:cNvSpPr/>
      </xdr:nvSpPr>
      <xdr:spPr>
        <a:xfrm>
          <a:off x="4000500" y="606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77" name="フローチャート: 判断 76"/>
        <xdr:cNvSpPr/>
      </xdr:nvSpPr>
      <xdr:spPr>
        <a:xfrm>
          <a:off x="3238500" y="602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78" name="フローチャート: 判断 77"/>
        <xdr:cNvSpPr/>
      </xdr:nvSpPr>
      <xdr:spPr>
        <a:xfrm>
          <a:off x="2476500" y="598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9" name="フローチャート: 判断 78"/>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38259</xdr:rowOff>
    </xdr:from>
    <xdr:to>
      <xdr:col>23</xdr:col>
      <xdr:colOff>136525</xdr:colOff>
      <xdr:row>31</xdr:row>
      <xdr:rowOff>139859</xdr:rowOff>
    </xdr:to>
    <xdr:sp macro="" textlink="">
      <xdr:nvSpPr>
        <xdr:cNvPr id="85" name="楕円 84"/>
        <xdr:cNvSpPr/>
      </xdr:nvSpPr>
      <xdr:spPr>
        <a:xfrm>
          <a:off x="4711700" y="612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16686</xdr:rowOff>
    </xdr:from>
    <xdr:ext cx="405111" cy="259045"/>
    <xdr:sp macro="" textlink="">
      <xdr:nvSpPr>
        <xdr:cNvPr id="86" name="有形固定資産減価償却率該当値テキスト"/>
        <xdr:cNvSpPr txBox="1"/>
      </xdr:nvSpPr>
      <xdr:spPr>
        <a:xfrm>
          <a:off x="4813300" y="610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161131</xdr:rowOff>
    </xdr:from>
    <xdr:to>
      <xdr:col>19</xdr:col>
      <xdr:colOff>187325</xdr:colOff>
      <xdr:row>31</xdr:row>
      <xdr:rowOff>91281</xdr:rowOff>
    </xdr:to>
    <xdr:sp macro="" textlink="">
      <xdr:nvSpPr>
        <xdr:cNvPr id="87" name="楕円 86"/>
        <xdr:cNvSpPr/>
      </xdr:nvSpPr>
      <xdr:spPr>
        <a:xfrm>
          <a:off x="4000500" y="607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40481</xdr:rowOff>
    </xdr:from>
    <xdr:to>
      <xdr:col>23</xdr:col>
      <xdr:colOff>85725</xdr:colOff>
      <xdr:row>31</xdr:row>
      <xdr:rowOff>89059</xdr:rowOff>
    </xdr:to>
    <xdr:cxnSp macro="">
      <xdr:nvCxnSpPr>
        <xdr:cNvPr id="88" name="直線コネクタ 87"/>
        <xdr:cNvCxnSpPr/>
      </xdr:nvCxnSpPr>
      <xdr:spPr>
        <a:xfrm>
          <a:off x="4051300" y="6126956"/>
          <a:ext cx="7112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158433</xdr:rowOff>
    </xdr:from>
    <xdr:to>
      <xdr:col>15</xdr:col>
      <xdr:colOff>187325</xdr:colOff>
      <xdr:row>31</xdr:row>
      <xdr:rowOff>88583</xdr:rowOff>
    </xdr:to>
    <xdr:sp macro="" textlink="">
      <xdr:nvSpPr>
        <xdr:cNvPr id="89" name="楕円 88"/>
        <xdr:cNvSpPr/>
      </xdr:nvSpPr>
      <xdr:spPr>
        <a:xfrm>
          <a:off x="3238500" y="607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37783</xdr:rowOff>
    </xdr:from>
    <xdr:to>
      <xdr:col>19</xdr:col>
      <xdr:colOff>136525</xdr:colOff>
      <xdr:row>31</xdr:row>
      <xdr:rowOff>40481</xdr:rowOff>
    </xdr:to>
    <xdr:cxnSp macro="">
      <xdr:nvCxnSpPr>
        <xdr:cNvPr id="90" name="直線コネクタ 89"/>
        <xdr:cNvCxnSpPr/>
      </xdr:nvCxnSpPr>
      <xdr:spPr>
        <a:xfrm>
          <a:off x="3289300" y="6124258"/>
          <a:ext cx="762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22225</xdr:rowOff>
    </xdr:from>
    <xdr:to>
      <xdr:col>11</xdr:col>
      <xdr:colOff>187325</xdr:colOff>
      <xdr:row>29</xdr:row>
      <xdr:rowOff>123825</xdr:rowOff>
    </xdr:to>
    <xdr:sp macro="" textlink="">
      <xdr:nvSpPr>
        <xdr:cNvPr id="91" name="楕円 90"/>
        <xdr:cNvSpPr/>
      </xdr:nvSpPr>
      <xdr:spPr>
        <a:xfrm>
          <a:off x="2476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73025</xdr:rowOff>
    </xdr:from>
    <xdr:to>
      <xdr:col>15</xdr:col>
      <xdr:colOff>136525</xdr:colOff>
      <xdr:row>31</xdr:row>
      <xdr:rowOff>37783</xdr:rowOff>
    </xdr:to>
    <xdr:cxnSp macro="">
      <xdr:nvCxnSpPr>
        <xdr:cNvPr id="92" name="直線コネクタ 91"/>
        <xdr:cNvCxnSpPr/>
      </xdr:nvCxnSpPr>
      <xdr:spPr>
        <a:xfrm>
          <a:off x="2527300" y="5816600"/>
          <a:ext cx="762000" cy="30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97013</xdr:rowOff>
    </xdr:from>
    <xdr:ext cx="405111" cy="259045"/>
    <xdr:sp macro="" textlink="">
      <xdr:nvSpPr>
        <xdr:cNvPr id="93" name="n_1aveValue有形固定資産減価償却率"/>
        <xdr:cNvSpPr txBox="1"/>
      </xdr:nvSpPr>
      <xdr:spPr>
        <a:xfrm>
          <a:off x="3836044" y="5840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53833</xdr:rowOff>
    </xdr:from>
    <xdr:ext cx="405111" cy="259045"/>
    <xdr:sp macro="" textlink="">
      <xdr:nvSpPr>
        <xdr:cNvPr id="94" name="n_2aveValue有形固定資産減価償却率"/>
        <xdr:cNvSpPr txBox="1"/>
      </xdr:nvSpPr>
      <xdr:spPr>
        <a:xfrm>
          <a:off x="3086744" y="5797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162101</xdr:rowOff>
    </xdr:from>
    <xdr:ext cx="405111" cy="259045"/>
    <xdr:sp macro="" textlink="">
      <xdr:nvSpPr>
        <xdr:cNvPr id="95" name="n_3aveValue有形固定資産減価償却率"/>
        <xdr:cNvSpPr txBox="1"/>
      </xdr:nvSpPr>
      <xdr:spPr>
        <a:xfrm>
          <a:off x="2324744" y="6077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96" name="n_4aveValue有形固定資産減価償却率"/>
        <xdr:cNvSpPr txBox="1"/>
      </xdr:nvSpPr>
      <xdr:spPr>
        <a:xfrm>
          <a:off x="1562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82408</xdr:rowOff>
    </xdr:from>
    <xdr:ext cx="405111" cy="259045"/>
    <xdr:sp macro="" textlink="">
      <xdr:nvSpPr>
        <xdr:cNvPr id="97" name="n_1mainValue有形固定資産減価償却率"/>
        <xdr:cNvSpPr txBox="1"/>
      </xdr:nvSpPr>
      <xdr:spPr>
        <a:xfrm>
          <a:off x="3836044" y="6168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79710</xdr:rowOff>
    </xdr:from>
    <xdr:ext cx="405111" cy="259045"/>
    <xdr:sp macro="" textlink="">
      <xdr:nvSpPr>
        <xdr:cNvPr id="98" name="n_2mainValue有形固定資産減価償却率"/>
        <xdr:cNvSpPr txBox="1"/>
      </xdr:nvSpPr>
      <xdr:spPr>
        <a:xfrm>
          <a:off x="3086744" y="6166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140352</xdr:rowOff>
    </xdr:from>
    <xdr:ext cx="405111" cy="259045"/>
    <xdr:sp macro="" textlink="">
      <xdr:nvSpPr>
        <xdr:cNvPr id="99" name="n_3mainValue有形固定資産減価償却率"/>
        <xdr:cNvSpPr txBox="1"/>
      </xdr:nvSpPr>
      <xdr:spPr>
        <a:xfrm>
          <a:off x="2324744"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将来負担額は普通交付税の追加交付があったことや地方債残高が減少したことから前年度より</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2,104,912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千円減少したものの、依然として債務償還比率が類似団体内平均値を上回っている。主な要因としては本市は類似団体よりも職員数が多く、人件費が高い水準にあることが考えられる。令和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年度に策定した藤井寺市定員適正化計画に基づき、</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職員の年齢構成の平準化や適正な職員配置に取り組みながら</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、人件費の削減に努めている。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5" name="テキスト ボックス 114"/>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6" name="直線コネクタ 115"/>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7" name="テキスト ボックス 116"/>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8" name="直線コネクタ 117"/>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9" name="テキスト ボックス 118"/>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0" name="直線コネクタ 119"/>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1" name="テキスト ボックス 120"/>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2" name="直線コネクタ 121"/>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3" name="テキスト ボックス 122"/>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4" name="直線コネクタ 123"/>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5" name="テキスト ボックス 124"/>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6" name="直線コネクタ 125"/>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7" name="テキスト ボックス 126"/>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8" name="直線コネクタ 12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31</xdr:row>
      <xdr:rowOff>100959</xdr:rowOff>
    </xdr:to>
    <xdr:cxnSp macro="">
      <xdr:nvCxnSpPr>
        <xdr:cNvPr id="130" name="直線コネクタ 129"/>
        <xdr:cNvCxnSpPr/>
      </xdr:nvCxnSpPr>
      <xdr:spPr>
        <a:xfrm flipV="1">
          <a:off x="14793595" y="5261428"/>
          <a:ext cx="1269" cy="926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104786</xdr:rowOff>
    </xdr:from>
    <xdr:ext cx="469744" cy="259045"/>
    <xdr:sp macro="" textlink="">
      <xdr:nvSpPr>
        <xdr:cNvPr id="131" name="債務償還比率最小値テキスト"/>
        <xdr:cNvSpPr txBox="1"/>
      </xdr:nvSpPr>
      <xdr:spPr>
        <a:xfrm>
          <a:off x="14846300" y="6191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31</xdr:row>
      <xdr:rowOff>100959</xdr:rowOff>
    </xdr:from>
    <xdr:to>
      <xdr:col>76</xdr:col>
      <xdr:colOff>111125</xdr:colOff>
      <xdr:row>31</xdr:row>
      <xdr:rowOff>100959</xdr:rowOff>
    </xdr:to>
    <xdr:cxnSp macro="">
      <xdr:nvCxnSpPr>
        <xdr:cNvPr id="132" name="直線コネクタ 131"/>
        <xdr:cNvCxnSpPr/>
      </xdr:nvCxnSpPr>
      <xdr:spPr>
        <a:xfrm>
          <a:off x="14706600" y="618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3"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4" name="直線コネクタ 133"/>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128958</xdr:rowOff>
    </xdr:from>
    <xdr:ext cx="469744" cy="259045"/>
    <xdr:sp macro="" textlink="">
      <xdr:nvSpPr>
        <xdr:cNvPr id="135" name="債務償還比率平均値テキスト"/>
        <xdr:cNvSpPr txBox="1"/>
      </xdr:nvSpPr>
      <xdr:spPr>
        <a:xfrm>
          <a:off x="14846300" y="55296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106081</xdr:rowOff>
    </xdr:from>
    <xdr:to>
      <xdr:col>76</xdr:col>
      <xdr:colOff>73025</xdr:colOff>
      <xdr:row>29</xdr:row>
      <xdr:rowOff>36231</xdr:rowOff>
    </xdr:to>
    <xdr:sp macro="" textlink="">
      <xdr:nvSpPr>
        <xdr:cNvPr id="136" name="フローチャート: 判断 135"/>
        <xdr:cNvSpPr/>
      </xdr:nvSpPr>
      <xdr:spPr>
        <a:xfrm>
          <a:off x="14744700" y="567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108071</xdr:rowOff>
    </xdr:from>
    <xdr:to>
      <xdr:col>72</xdr:col>
      <xdr:colOff>123825</xdr:colOff>
      <xdr:row>30</xdr:row>
      <xdr:rowOff>38221</xdr:rowOff>
    </xdr:to>
    <xdr:sp macro="" textlink="">
      <xdr:nvSpPr>
        <xdr:cNvPr id="137" name="フローチャート: 判断 136"/>
        <xdr:cNvSpPr/>
      </xdr:nvSpPr>
      <xdr:spPr>
        <a:xfrm>
          <a:off x="14033500" y="585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122362</xdr:rowOff>
    </xdr:from>
    <xdr:to>
      <xdr:col>68</xdr:col>
      <xdr:colOff>123825</xdr:colOff>
      <xdr:row>30</xdr:row>
      <xdr:rowOff>52512</xdr:rowOff>
    </xdr:to>
    <xdr:sp macro="" textlink="">
      <xdr:nvSpPr>
        <xdr:cNvPr id="138" name="フローチャート: 判断 137"/>
        <xdr:cNvSpPr/>
      </xdr:nvSpPr>
      <xdr:spPr>
        <a:xfrm>
          <a:off x="13271500" y="586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128736</xdr:rowOff>
    </xdr:from>
    <xdr:to>
      <xdr:col>64</xdr:col>
      <xdr:colOff>123825</xdr:colOff>
      <xdr:row>30</xdr:row>
      <xdr:rowOff>58886</xdr:rowOff>
    </xdr:to>
    <xdr:sp macro="" textlink="">
      <xdr:nvSpPr>
        <xdr:cNvPr id="139" name="フローチャート: 判断 138"/>
        <xdr:cNvSpPr/>
      </xdr:nvSpPr>
      <xdr:spPr>
        <a:xfrm>
          <a:off x="12509500" y="587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165850</xdr:rowOff>
    </xdr:from>
    <xdr:to>
      <xdr:col>60</xdr:col>
      <xdr:colOff>123825</xdr:colOff>
      <xdr:row>30</xdr:row>
      <xdr:rowOff>96000</xdr:rowOff>
    </xdr:to>
    <xdr:sp macro="" textlink="">
      <xdr:nvSpPr>
        <xdr:cNvPr id="140" name="フローチャート: 判断 139"/>
        <xdr:cNvSpPr/>
      </xdr:nvSpPr>
      <xdr:spPr>
        <a:xfrm>
          <a:off x="11747500" y="590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117052</xdr:rowOff>
    </xdr:from>
    <xdr:to>
      <xdr:col>76</xdr:col>
      <xdr:colOff>73025</xdr:colOff>
      <xdr:row>31</xdr:row>
      <xdr:rowOff>47202</xdr:rowOff>
    </xdr:to>
    <xdr:sp macro="" textlink="">
      <xdr:nvSpPr>
        <xdr:cNvPr id="146" name="楕円 145"/>
        <xdr:cNvSpPr/>
      </xdr:nvSpPr>
      <xdr:spPr>
        <a:xfrm>
          <a:off x="14744700" y="603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31979</xdr:rowOff>
    </xdr:from>
    <xdr:ext cx="469744" cy="259045"/>
    <xdr:sp macro="" textlink="">
      <xdr:nvSpPr>
        <xdr:cNvPr id="147" name="債務償還比率該当値テキスト"/>
        <xdr:cNvSpPr txBox="1"/>
      </xdr:nvSpPr>
      <xdr:spPr>
        <a:xfrm>
          <a:off x="14846300" y="594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133266</xdr:rowOff>
    </xdr:from>
    <xdr:to>
      <xdr:col>72</xdr:col>
      <xdr:colOff>123825</xdr:colOff>
      <xdr:row>33</xdr:row>
      <xdr:rowOff>63416</xdr:rowOff>
    </xdr:to>
    <xdr:sp macro="" textlink="">
      <xdr:nvSpPr>
        <xdr:cNvPr id="148" name="楕円 147"/>
        <xdr:cNvSpPr/>
      </xdr:nvSpPr>
      <xdr:spPr>
        <a:xfrm>
          <a:off x="14033500" y="639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167852</xdr:rowOff>
    </xdr:from>
    <xdr:to>
      <xdr:col>76</xdr:col>
      <xdr:colOff>22225</xdr:colOff>
      <xdr:row>33</xdr:row>
      <xdr:rowOff>12616</xdr:rowOff>
    </xdr:to>
    <xdr:cxnSp macro="">
      <xdr:nvCxnSpPr>
        <xdr:cNvPr id="149" name="直線コネクタ 148"/>
        <xdr:cNvCxnSpPr/>
      </xdr:nvCxnSpPr>
      <xdr:spPr>
        <a:xfrm flipV="1">
          <a:off x="14084300" y="6082877"/>
          <a:ext cx="711200" cy="35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80046</xdr:rowOff>
    </xdr:from>
    <xdr:to>
      <xdr:col>68</xdr:col>
      <xdr:colOff>123825</xdr:colOff>
      <xdr:row>34</xdr:row>
      <xdr:rowOff>10196</xdr:rowOff>
    </xdr:to>
    <xdr:sp macro="" textlink="">
      <xdr:nvSpPr>
        <xdr:cNvPr id="150" name="楕円 149"/>
        <xdr:cNvSpPr/>
      </xdr:nvSpPr>
      <xdr:spPr>
        <a:xfrm>
          <a:off x="13271500" y="650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12616</xdr:rowOff>
    </xdr:from>
    <xdr:to>
      <xdr:col>72</xdr:col>
      <xdr:colOff>73025</xdr:colOff>
      <xdr:row>33</xdr:row>
      <xdr:rowOff>130846</xdr:rowOff>
    </xdr:to>
    <xdr:cxnSp macro="">
      <xdr:nvCxnSpPr>
        <xdr:cNvPr id="151" name="直線コネクタ 150"/>
        <xdr:cNvCxnSpPr/>
      </xdr:nvCxnSpPr>
      <xdr:spPr>
        <a:xfrm flipV="1">
          <a:off x="13322300" y="6441991"/>
          <a:ext cx="762000" cy="11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128742</xdr:rowOff>
    </xdr:from>
    <xdr:to>
      <xdr:col>64</xdr:col>
      <xdr:colOff>123825</xdr:colOff>
      <xdr:row>33</xdr:row>
      <xdr:rowOff>58892</xdr:rowOff>
    </xdr:to>
    <xdr:sp macro="" textlink="">
      <xdr:nvSpPr>
        <xdr:cNvPr id="152" name="楕円 151"/>
        <xdr:cNvSpPr/>
      </xdr:nvSpPr>
      <xdr:spPr>
        <a:xfrm>
          <a:off x="12509500" y="638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8092</xdr:rowOff>
    </xdr:from>
    <xdr:to>
      <xdr:col>68</xdr:col>
      <xdr:colOff>73025</xdr:colOff>
      <xdr:row>33</xdr:row>
      <xdr:rowOff>130846</xdr:rowOff>
    </xdr:to>
    <xdr:cxnSp macro="">
      <xdr:nvCxnSpPr>
        <xdr:cNvPr id="153" name="直線コネクタ 152"/>
        <xdr:cNvCxnSpPr/>
      </xdr:nvCxnSpPr>
      <xdr:spPr>
        <a:xfrm>
          <a:off x="12560300" y="6437467"/>
          <a:ext cx="762000" cy="12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27444</xdr:rowOff>
    </xdr:from>
    <xdr:to>
      <xdr:col>60</xdr:col>
      <xdr:colOff>123825</xdr:colOff>
      <xdr:row>34</xdr:row>
      <xdr:rowOff>129044</xdr:rowOff>
    </xdr:to>
    <xdr:sp macro="" textlink="">
      <xdr:nvSpPr>
        <xdr:cNvPr id="154" name="楕円 153"/>
        <xdr:cNvSpPr/>
      </xdr:nvSpPr>
      <xdr:spPr>
        <a:xfrm>
          <a:off x="11747500" y="662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8092</xdr:rowOff>
    </xdr:from>
    <xdr:to>
      <xdr:col>64</xdr:col>
      <xdr:colOff>73025</xdr:colOff>
      <xdr:row>34</xdr:row>
      <xdr:rowOff>78244</xdr:rowOff>
    </xdr:to>
    <xdr:cxnSp macro="">
      <xdr:nvCxnSpPr>
        <xdr:cNvPr id="155" name="直線コネクタ 154"/>
        <xdr:cNvCxnSpPr/>
      </xdr:nvCxnSpPr>
      <xdr:spPr>
        <a:xfrm flipV="1">
          <a:off x="11798300" y="6437467"/>
          <a:ext cx="762000" cy="24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54748</xdr:rowOff>
    </xdr:from>
    <xdr:ext cx="469744" cy="259045"/>
    <xdr:sp macro="" textlink="">
      <xdr:nvSpPr>
        <xdr:cNvPr id="156" name="n_1aveValue債務償還比率"/>
        <xdr:cNvSpPr txBox="1"/>
      </xdr:nvSpPr>
      <xdr:spPr>
        <a:xfrm>
          <a:off x="13836727" y="5626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69039</xdr:rowOff>
    </xdr:from>
    <xdr:ext cx="469744" cy="259045"/>
    <xdr:sp macro="" textlink="">
      <xdr:nvSpPr>
        <xdr:cNvPr id="157" name="n_2aveValue債務償還比率"/>
        <xdr:cNvSpPr txBox="1"/>
      </xdr:nvSpPr>
      <xdr:spPr>
        <a:xfrm>
          <a:off x="13087427" y="564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75413</xdr:rowOff>
    </xdr:from>
    <xdr:ext cx="469744" cy="259045"/>
    <xdr:sp macro="" textlink="">
      <xdr:nvSpPr>
        <xdr:cNvPr id="158" name="n_3aveValue債務償還比率"/>
        <xdr:cNvSpPr txBox="1"/>
      </xdr:nvSpPr>
      <xdr:spPr>
        <a:xfrm>
          <a:off x="12325427" y="56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112527</xdr:rowOff>
    </xdr:from>
    <xdr:ext cx="469744" cy="259045"/>
    <xdr:sp macro="" textlink="">
      <xdr:nvSpPr>
        <xdr:cNvPr id="159" name="n_4aveValue債務償還比率"/>
        <xdr:cNvSpPr txBox="1"/>
      </xdr:nvSpPr>
      <xdr:spPr>
        <a:xfrm>
          <a:off x="11563427" y="568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54543</xdr:rowOff>
    </xdr:from>
    <xdr:ext cx="560923" cy="259045"/>
    <xdr:sp macro="" textlink="">
      <xdr:nvSpPr>
        <xdr:cNvPr id="160" name="n_1mainValue債務償還比率"/>
        <xdr:cNvSpPr txBox="1"/>
      </xdr:nvSpPr>
      <xdr:spPr>
        <a:xfrm>
          <a:off x="13791138" y="64839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1323</xdr:rowOff>
    </xdr:from>
    <xdr:ext cx="560923" cy="259045"/>
    <xdr:sp macro="" textlink="">
      <xdr:nvSpPr>
        <xdr:cNvPr id="161" name="n_2mainValue債務償還比率"/>
        <xdr:cNvSpPr txBox="1"/>
      </xdr:nvSpPr>
      <xdr:spPr>
        <a:xfrm>
          <a:off x="13041838" y="660214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50019</xdr:rowOff>
    </xdr:from>
    <xdr:ext cx="560923" cy="259045"/>
    <xdr:sp macro="" textlink="">
      <xdr:nvSpPr>
        <xdr:cNvPr id="162" name="n_3mainValue債務償還比率"/>
        <xdr:cNvSpPr txBox="1"/>
      </xdr:nvSpPr>
      <xdr:spPr>
        <a:xfrm>
          <a:off x="12279838" y="64793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120171</xdr:rowOff>
    </xdr:from>
    <xdr:ext cx="560923" cy="259045"/>
    <xdr:sp macro="" textlink="">
      <xdr:nvSpPr>
        <xdr:cNvPr id="163" name="n_4mainValue債務償還比率"/>
        <xdr:cNvSpPr txBox="1"/>
      </xdr:nvSpPr>
      <xdr:spPr>
        <a:xfrm>
          <a:off x="11517838" y="672099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63,532
62,808
8.89
26,436,000
26,006,336
417,139
14,981,011
18,735,553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30315</xdr:rowOff>
    </xdr:from>
    <xdr:ext cx="405111" cy="259045"/>
    <xdr:sp macro="" textlink="">
      <xdr:nvSpPr>
        <xdr:cNvPr id="63" name="【道路】&#10;有形固定資産減価償却率平均値テキスト"/>
        <xdr:cNvSpPr txBox="1"/>
      </xdr:nvSpPr>
      <xdr:spPr>
        <a:xfrm>
          <a:off x="4673600" y="6545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xdr:cNvSpPr/>
      </xdr:nvSpPr>
      <xdr:spPr>
        <a:xfrm>
          <a:off x="3746500" y="66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xdr:cNvSpPr/>
      </xdr:nvSpPr>
      <xdr:spPr>
        <a:xfrm>
          <a:off x="2857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xdr:cNvSpPr/>
      </xdr:nvSpPr>
      <xdr:spPr>
        <a:xfrm>
          <a:off x="1968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xdr:cNvSpPr/>
      </xdr:nvSpPr>
      <xdr:spPr>
        <a:xfrm>
          <a:off x="1079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115207</xdr:rowOff>
    </xdr:from>
    <xdr:to>
      <xdr:col>24</xdr:col>
      <xdr:colOff>114300</xdr:colOff>
      <xdr:row>40</xdr:row>
      <xdr:rowOff>45357</xdr:rowOff>
    </xdr:to>
    <xdr:sp macro="" textlink="">
      <xdr:nvSpPr>
        <xdr:cNvPr id="74" name="楕円 73"/>
        <xdr:cNvSpPr/>
      </xdr:nvSpPr>
      <xdr:spPr>
        <a:xfrm>
          <a:off x="45847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93634</xdr:rowOff>
    </xdr:from>
    <xdr:ext cx="405111" cy="259045"/>
    <xdr:sp macro="" textlink="">
      <xdr:nvSpPr>
        <xdr:cNvPr id="75" name="【道路】&#10;有形固定資産減価償却率該当値テキスト"/>
        <xdr:cNvSpPr txBox="1"/>
      </xdr:nvSpPr>
      <xdr:spPr>
        <a:xfrm>
          <a:off x="4673600"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89081</xdr:rowOff>
    </xdr:from>
    <xdr:to>
      <xdr:col>20</xdr:col>
      <xdr:colOff>38100</xdr:colOff>
      <xdr:row>40</xdr:row>
      <xdr:rowOff>19231</xdr:rowOff>
    </xdr:to>
    <xdr:sp macro="" textlink="">
      <xdr:nvSpPr>
        <xdr:cNvPr id="76" name="楕円 75"/>
        <xdr:cNvSpPr/>
      </xdr:nvSpPr>
      <xdr:spPr>
        <a:xfrm>
          <a:off x="37465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139881</xdr:rowOff>
    </xdr:from>
    <xdr:to>
      <xdr:col>24</xdr:col>
      <xdr:colOff>63500</xdr:colOff>
      <xdr:row>39</xdr:row>
      <xdr:rowOff>166007</xdr:rowOff>
    </xdr:to>
    <xdr:cxnSp macro="">
      <xdr:nvCxnSpPr>
        <xdr:cNvPr id="77" name="直線コネクタ 76"/>
        <xdr:cNvCxnSpPr/>
      </xdr:nvCxnSpPr>
      <xdr:spPr>
        <a:xfrm>
          <a:off x="3797300" y="682643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71120</xdr:rowOff>
    </xdr:from>
    <xdr:to>
      <xdr:col>15</xdr:col>
      <xdr:colOff>101600</xdr:colOff>
      <xdr:row>40</xdr:row>
      <xdr:rowOff>1270</xdr:rowOff>
    </xdr:to>
    <xdr:sp macro="" textlink="">
      <xdr:nvSpPr>
        <xdr:cNvPr id="78" name="楕円 77"/>
        <xdr:cNvSpPr/>
      </xdr:nvSpPr>
      <xdr:spPr>
        <a:xfrm>
          <a:off x="2857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121920</xdr:rowOff>
    </xdr:from>
    <xdr:to>
      <xdr:col>19</xdr:col>
      <xdr:colOff>177800</xdr:colOff>
      <xdr:row>39</xdr:row>
      <xdr:rowOff>139881</xdr:rowOff>
    </xdr:to>
    <xdr:cxnSp macro="">
      <xdr:nvCxnSpPr>
        <xdr:cNvPr id="79" name="直線コネクタ 78"/>
        <xdr:cNvCxnSpPr/>
      </xdr:nvCxnSpPr>
      <xdr:spPr>
        <a:xfrm>
          <a:off x="2908300" y="680847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58057</xdr:rowOff>
    </xdr:from>
    <xdr:to>
      <xdr:col>10</xdr:col>
      <xdr:colOff>165100</xdr:colOff>
      <xdr:row>39</xdr:row>
      <xdr:rowOff>159657</xdr:rowOff>
    </xdr:to>
    <xdr:sp macro="" textlink="">
      <xdr:nvSpPr>
        <xdr:cNvPr id="80" name="楕円 79"/>
        <xdr:cNvSpPr/>
      </xdr:nvSpPr>
      <xdr:spPr>
        <a:xfrm>
          <a:off x="19685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108857</xdr:rowOff>
    </xdr:from>
    <xdr:to>
      <xdr:col>15</xdr:col>
      <xdr:colOff>50800</xdr:colOff>
      <xdr:row>39</xdr:row>
      <xdr:rowOff>121920</xdr:rowOff>
    </xdr:to>
    <xdr:cxnSp macro="">
      <xdr:nvCxnSpPr>
        <xdr:cNvPr id="81" name="直線コネクタ 80"/>
        <xdr:cNvCxnSpPr/>
      </xdr:nvCxnSpPr>
      <xdr:spPr>
        <a:xfrm>
          <a:off x="2019300" y="679540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91276</xdr:rowOff>
    </xdr:from>
    <xdr:ext cx="405111" cy="259045"/>
    <xdr:sp macro="" textlink="">
      <xdr:nvSpPr>
        <xdr:cNvPr id="82" name="n_1aveValue【道路】&#10;有形固定資産減価償却率"/>
        <xdr:cNvSpPr txBox="1"/>
      </xdr:nvSpPr>
      <xdr:spPr>
        <a:xfrm>
          <a:off x="3582044" y="643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63517</xdr:rowOff>
    </xdr:from>
    <xdr:ext cx="405111" cy="259045"/>
    <xdr:sp macro="" textlink="">
      <xdr:nvSpPr>
        <xdr:cNvPr id="83" name="n_2aveValue【道路】&#10;有形固定資産減価償却率"/>
        <xdr:cNvSpPr txBox="1"/>
      </xdr:nvSpPr>
      <xdr:spPr>
        <a:xfrm>
          <a:off x="27057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42290</xdr:rowOff>
    </xdr:from>
    <xdr:ext cx="405111" cy="259045"/>
    <xdr:sp macro="" textlink="">
      <xdr:nvSpPr>
        <xdr:cNvPr id="84" name="n_3aveValue【道路】&#10;有形固定資産減価償却率"/>
        <xdr:cNvSpPr txBox="1"/>
      </xdr:nvSpPr>
      <xdr:spPr>
        <a:xfrm>
          <a:off x="1816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19430</xdr:rowOff>
    </xdr:from>
    <xdr:ext cx="405111" cy="259045"/>
    <xdr:sp macro="" textlink="">
      <xdr:nvSpPr>
        <xdr:cNvPr id="85" name="n_4aveValue【道路】&#10;有形固定資産減価償却率"/>
        <xdr:cNvSpPr txBox="1"/>
      </xdr:nvSpPr>
      <xdr:spPr>
        <a:xfrm>
          <a:off x="927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10358</xdr:rowOff>
    </xdr:from>
    <xdr:ext cx="405111" cy="259045"/>
    <xdr:sp macro="" textlink="">
      <xdr:nvSpPr>
        <xdr:cNvPr id="86" name="n_1mainValue【道路】&#10;有形固定資産減価償却率"/>
        <xdr:cNvSpPr txBox="1"/>
      </xdr:nvSpPr>
      <xdr:spPr>
        <a:xfrm>
          <a:off x="3582044"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163847</xdr:rowOff>
    </xdr:from>
    <xdr:ext cx="405111" cy="259045"/>
    <xdr:sp macro="" textlink="">
      <xdr:nvSpPr>
        <xdr:cNvPr id="87" name="n_2mainValue【道路】&#10;有形固定資産減価償却率"/>
        <xdr:cNvSpPr txBox="1"/>
      </xdr:nvSpPr>
      <xdr:spPr>
        <a:xfrm>
          <a:off x="2705744"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150784</xdr:rowOff>
    </xdr:from>
    <xdr:ext cx="405111" cy="259045"/>
    <xdr:sp macro="" textlink="">
      <xdr:nvSpPr>
        <xdr:cNvPr id="88" name="n_3mainValue【道路】&#10;有形固定資産減価償却率"/>
        <xdr:cNvSpPr txBox="1"/>
      </xdr:nvSpPr>
      <xdr:spPr>
        <a:xfrm>
          <a:off x="1816744" y="683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2" name="直線コネクタ 111"/>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3" name="【道路】&#10;一人当たり延長最小値テキスト"/>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4" name="直線コネクタ 113"/>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5" name="【道路】&#10;一人当たり延長最大値テキスト"/>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6" name="直線コネクタ 115"/>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57193</xdr:rowOff>
    </xdr:from>
    <xdr:ext cx="469744" cy="259045"/>
    <xdr:sp macro="" textlink="">
      <xdr:nvSpPr>
        <xdr:cNvPr id="117" name="【道路】&#10;一人当たり延長平均値テキスト"/>
        <xdr:cNvSpPr txBox="1"/>
      </xdr:nvSpPr>
      <xdr:spPr>
        <a:xfrm>
          <a:off x="10515600" y="6743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18" name="フローチャート: 判断 117"/>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19" name="フローチャート: 判断 118"/>
        <xdr:cNvSpPr/>
      </xdr:nvSpPr>
      <xdr:spPr>
        <a:xfrm>
          <a:off x="9588500" y="69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0" name="フローチャート: 判断 119"/>
        <xdr:cNvSpPr/>
      </xdr:nvSpPr>
      <xdr:spPr>
        <a:xfrm>
          <a:off x="8699500" y="690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1" name="フローチャート: 判断 120"/>
        <xdr:cNvSpPr/>
      </xdr:nvSpPr>
      <xdr:spPr>
        <a:xfrm>
          <a:off x="7810500" y="691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2" name="フローチャート: 判断 121"/>
        <xdr:cNvSpPr/>
      </xdr:nvSpPr>
      <xdr:spPr>
        <a:xfrm>
          <a:off x="6921500" y="69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52336</xdr:rowOff>
    </xdr:from>
    <xdr:to>
      <xdr:col>55</xdr:col>
      <xdr:colOff>50800</xdr:colOff>
      <xdr:row>41</xdr:row>
      <xdr:rowOff>153936</xdr:rowOff>
    </xdr:to>
    <xdr:sp macro="" textlink="">
      <xdr:nvSpPr>
        <xdr:cNvPr id="128" name="楕円 127"/>
        <xdr:cNvSpPr/>
      </xdr:nvSpPr>
      <xdr:spPr>
        <a:xfrm>
          <a:off x="10426700" y="708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138713</xdr:rowOff>
    </xdr:from>
    <xdr:ext cx="469744" cy="259045"/>
    <xdr:sp macro="" textlink="">
      <xdr:nvSpPr>
        <xdr:cNvPr id="129" name="【道路】&#10;一人当たり延長該当値テキスト"/>
        <xdr:cNvSpPr txBox="1"/>
      </xdr:nvSpPr>
      <xdr:spPr>
        <a:xfrm>
          <a:off x="10515600" y="69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53594</xdr:rowOff>
    </xdr:from>
    <xdr:to>
      <xdr:col>50</xdr:col>
      <xdr:colOff>165100</xdr:colOff>
      <xdr:row>41</xdr:row>
      <xdr:rowOff>155194</xdr:rowOff>
    </xdr:to>
    <xdr:sp macro="" textlink="">
      <xdr:nvSpPr>
        <xdr:cNvPr id="130" name="楕円 129"/>
        <xdr:cNvSpPr/>
      </xdr:nvSpPr>
      <xdr:spPr>
        <a:xfrm>
          <a:off x="9588500" y="708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103136</xdr:rowOff>
    </xdr:from>
    <xdr:to>
      <xdr:col>55</xdr:col>
      <xdr:colOff>0</xdr:colOff>
      <xdr:row>41</xdr:row>
      <xdr:rowOff>104394</xdr:rowOff>
    </xdr:to>
    <xdr:cxnSp macro="">
      <xdr:nvCxnSpPr>
        <xdr:cNvPr id="131" name="直線コネクタ 130"/>
        <xdr:cNvCxnSpPr/>
      </xdr:nvCxnSpPr>
      <xdr:spPr>
        <a:xfrm flipV="1">
          <a:off x="9639300" y="7132586"/>
          <a:ext cx="8382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54280</xdr:rowOff>
    </xdr:from>
    <xdr:to>
      <xdr:col>46</xdr:col>
      <xdr:colOff>38100</xdr:colOff>
      <xdr:row>41</xdr:row>
      <xdr:rowOff>155880</xdr:rowOff>
    </xdr:to>
    <xdr:sp macro="" textlink="">
      <xdr:nvSpPr>
        <xdr:cNvPr id="132" name="楕円 131"/>
        <xdr:cNvSpPr/>
      </xdr:nvSpPr>
      <xdr:spPr>
        <a:xfrm>
          <a:off x="8699500" y="708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104394</xdr:rowOff>
    </xdr:from>
    <xdr:to>
      <xdr:col>50</xdr:col>
      <xdr:colOff>114300</xdr:colOff>
      <xdr:row>41</xdr:row>
      <xdr:rowOff>105080</xdr:rowOff>
    </xdr:to>
    <xdr:cxnSp macro="">
      <xdr:nvCxnSpPr>
        <xdr:cNvPr id="133" name="直線コネクタ 132"/>
        <xdr:cNvCxnSpPr/>
      </xdr:nvCxnSpPr>
      <xdr:spPr>
        <a:xfrm flipV="1">
          <a:off x="8750300" y="713384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54851</xdr:rowOff>
    </xdr:from>
    <xdr:to>
      <xdr:col>41</xdr:col>
      <xdr:colOff>101600</xdr:colOff>
      <xdr:row>41</xdr:row>
      <xdr:rowOff>156451</xdr:rowOff>
    </xdr:to>
    <xdr:sp macro="" textlink="">
      <xdr:nvSpPr>
        <xdr:cNvPr id="134" name="楕円 133"/>
        <xdr:cNvSpPr/>
      </xdr:nvSpPr>
      <xdr:spPr>
        <a:xfrm>
          <a:off x="7810500" y="708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105080</xdr:rowOff>
    </xdr:from>
    <xdr:to>
      <xdr:col>45</xdr:col>
      <xdr:colOff>177800</xdr:colOff>
      <xdr:row>41</xdr:row>
      <xdr:rowOff>105651</xdr:rowOff>
    </xdr:to>
    <xdr:cxnSp macro="">
      <xdr:nvCxnSpPr>
        <xdr:cNvPr id="135" name="直線コネクタ 134"/>
        <xdr:cNvCxnSpPr/>
      </xdr:nvCxnSpPr>
      <xdr:spPr>
        <a:xfrm flipV="1">
          <a:off x="7861300" y="7134530"/>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168063</xdr:rowOff>
    </xdr:from>
    <xdr:ext cx="469744" cy="259045"/>
    <xdr:sp macro="" textlink="">
      <xdr:nvSpPr>
        <xdr:cNvPr id="136" name="n_1aveValue【道路】&#10;一人当たり延長"/>
        <xdr:cNvSpPr txBox="1"/>
      </xdr:nvSpPr>
      <xdr:spPr>
        <a:xfrm>
          <a:off x="9391727" y="668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168026</xdr:rowOff>
    </xdr:from>
    <xdr:ext cx="469744" cy="259045"/>
    <xdr:sp macro="" textlink="">
      <xdr:nvSpPr>
        <xdr:cNvPr id="137" name="n_2aveValue【道路】&#10;一人当たり延長"/>
        <xdr:cNvSpPr txBox="1"/>
      </xdr:nvSpPr>
      <xdr:spPr>
        <a:xfrm>
          <a:off x="8515427" y="668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2176</xdr:rowOff>
    </xdr:from>
    <xdr:ext cx="469744" cy="259045"/>
    <xdr:sp macro="" textlink="">
      <xdr:nvSpPr>
        <xdr:cNvPr id="138" name="n_3aveValue【道路】&#10;一人当たり延長"/>
        <xdr:cNvSpPr txBox="1"/>
      </xdr:nvSpPr>
      <xdr:spPr>
        <a:xfrm>
          <a:off x="7626427" y="668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1033</xdr:rowOff>
    </xdr:from>
    <xdr:ext cx="469744" cy="259045"/>
    <xdr:sp macro="" textlink="">
      <xdr:nvSpPr>
        <xdr:cNvPr id="139" name="n_4aveValue【道路】&#10;一人当たり延長"/>
        <xdr:cNvSpPr txBox="1"/>
      </xdr:nvSpPr>
      <xdr:spPr>
        <a:xfrm>
          <a:off x="6737427" y="668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146321</xdr:rowOff>
    </xdr:from>
    <xdr:ext cx="469744" cy="259045"/>
    <xdr:sp macro="" textlink="">
      <xdr:nvSpPr>
        <xdr:cNvPr id="140" name="n_1mainValue【道路】&#10;一人当たり延長"/>
        <xdr:cNvSpPr txBox="1"/>
      </xdr:nvSpPr>
      <xdr:spPr>
        <a:xfrm>
          <a:off x="9391727" y="717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147007</xdr:rowOff>
    </xdr:from>
    <xdr:ext cx="469744" cy="259045"/>
    <xdr:sp macro="" textlink="">
      <xdr:nvSpPr>
        <xdr:cNvPr id="141" name="n_2mainValue【道路】&#10;一人当たり延長"/>
        <xdr:cNvSpPr txBox="1"/>
      </xdr:nvSpPr>
      <xdr:spPr>
        <a:xfrm>
          <a:off x="8515427" y="717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147578</xdr:rowOff>
    </xdr:from>
    <xdr:ext cx="469744" cy="259045"/>
    <xdr:sp macro="" textlink="">
      <xdr:nvSpPr>
        <xdr:cNvPr id="142" name="n_3mainValue【道路】&#10;一人当たり延長"/>
        <xdr:cNvSpPr txBox="1"/>
      </xdr:nvSpPr>
      <xdr:spPr>
        <a:xfrm>
          <a:off x="7626427" y="717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68" name="直線コネクタ 167"/>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69" name="【橋りょう・トンネル】&#10;有形固定資産減価償却率最小値テキスト"/>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0" name="直線コネクタ 169"/>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1" name="【橋りょう・トンネル】&#10;有形固定資産減価償却率最大値テキスト"/>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2" name="直線コネクタ 171"/>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3" name="【橋りょう・トンネル】&#10;有形固定資産減価償却率平均値テキスト"/>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4" name="フローチャート: 判断 173"/>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75" name="フローチャート: 判断 174"/>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76" name="フローチャート: 判断 175"/>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77" name="フローチャート: 判断 176"/>
        <xdr:cNvSpPr/>
      </xdr:nvSpPr>
      <xdr:spPr>
        <a:xfrm>
          <a:off x="1968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78" name="フローチャート: 判断 177"/>
        <xdr:cNvSpPr/>
      </xdr:nvSpPr>
      <xdr:spPr>
        <a:xfrm>
          <a:off x="1079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163104</xdr:rowOff>
    </xdr:from>
    <xdr:to>
      <xdr:col>24</xdr:col>
      <xdr:colOff>114300</xdr:colOff>
      <xdr:row>61</xdr:row>
      <xdr:rowOff>93254</xdr:rowOff>
    </xdr:to>
    <xdr:sp macro="" textlink="">
      <xdr:nvSpPr>
        <xdr:cNvPr id="184" name="楕円 183"/>
        <xdr:cNvSpPr/>
      </xdr:nvSpPr>
      <xdr:spPr>
        <a:xfrm>
          <a:off x="45847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141531</xdr:rowOff>
    </xdr:from>
    <xdr:ext cx="405111" cy="259045"/>
    <xdr:sp macro="" textlink="">
      <xdr:nvSpPr>
        <xdr:cNvPr id="185" name="【橋りょう・トンネル】&#10;有形固定資産減価償却率該当値テキスト"/>
        <xdr:cNvSpPr txBox="1"/>
      </xdr:nvSpPr>
      <xdr:spPr>
        <a:xfrm>
          <a:off x="4673600"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158206</xdr:rowOff>
    </xdr:from>
    <xdr:to>
      <xdr:col>20</xdr:col>
      <xdr:colOff>38100</xdr:colOff>
      <xdr:row>61</xdr:row>
      <xdr:rowOff>88356</xdr:rowOff>
    </xdr:to>
    <xdr:sp macro="" textlink="">
      <xdr:nvSpPr>
        <xdr:cNvPr id="186" name="楕円 185"/>
        <xdr:cNvSpPr/>
      </xdr:nvSpPr>
      <xdr:spPr>
        <a:xfrm>
          <a:off x="3746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37556</xdr:rowOff>
    </xdr:from>
    <xdr:to>
      <xdr:col>24</xdr:col>
      <xdr:colOff>63500</xdr:colOff>
      <xdr:row>61</xdr:row>
      <xdr:rowOff>42454</xdr:rowOff>
    </xdr:to>
    <xdr:cxnSp macro="">
      <xdr:nvCxnSpPr>
        <xdr:cNvPr id="187" name="直線コネクタ 186"/>
        <xdr:cNvCxnSpPr/>
      </xdr:nvCxnSpPr>
      <xdr:spPr>
        <a:xfrm>
          <a:off x="3797300" y="10496006"/>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148409</xdr:rowOff>
    </xdr:from>
    <xdr:to>
      <xdr:col>15</xdr:col>
      <xdr:colOff>101600</xdr:colOff>
      <xdr:row>61</xdr:row>
      <xdr:rowOff>78559</xdr:rowOff>
    </xdr:to>
    <xdr:sp macro="" textlink="">
      <xdr:nvSpPr>
        <xdr:cNvPr id="188" name="楕円 187"/>
        <xdr:cNvSpPr/>
      </xdr:nvSpPr>
      <xdr:spPr>
        <a:xfrm>
          <a:off x="2857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27759</xdr:rowOff>
    </xdr:from>
    <xdr:to>
      <xdr:col>19</xdr:col>
      <xdr:colOff>177800</xdr:colOff>
      <xdr:row>61</xdr:row>
      <xdr:rowOff>37556</xdr:rowOff>
    </xdr:to>
    <xdr:cxnSp macro="">
      <xdr:nvCxnSpPr>
        <xdr:cNvPr id="189" name="直線コネクタ 188"/>
        <xdr:cNvCxnSpPr/>
      </xdr:nvCxnSpPr>
      <xdr:spPr>
        <a:xfrm>
          <a:off x="2908300" y="1048620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141877</xdr:rowOff>
    </xdr:from>
    <xdr:to>
      <xdr:col>10</xdr:col>
      <xdr:colOff>165100</xdr:colOff>
      <xdr:row>61</xdr:row>
      <xdr:rowOff>72027</xdr:rowOff>
    </xdr:to>
    <xdr:sp macro="" textlink="">
      <xdr:nvSpPr>
        <xdr:cNvPr id="190" name="楕円 189"/>
        <xdr:cNvSpPr/>
      </xdr:nvSpPr>
      <xdr:spPr>
        <a:xfrm>
          <a:off x="1968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21227</xdr:rowOff>
    </xdr:from>
    <xdr:to>
      <xdr:col>15</xdr:col>
      <xdr:colOff>50800</xdr:colOff>
      <xdr:row>61</xdr:row>
      <xdr:rowOff>27759</xdr:rowOff>
    </xdr:to>
    <xdr:cxnSp macro="">
      <xdr:nvCxnSpPr>
        <xdr:cNvPr id="191" name="直線コネクタ 190"/>
        <xdr:cNvCxnSpPr/>
      </xdr:nvCxnSpPr>
      <xdr:spPr>
        <a:xfrm>
          <a:off x="2019300" y="1047967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192" name="n_1aveValue【橋りょう・トンネル】&#10;有形固定資産減価償却率"/>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193" name="n_2aveValue【橋りょう・トンネル】&#10;有形固定資産減価償却率"/>
        <xdr:cNvSpPr txBox="1"/>
      </xdr:nvSpPr>
      <xdr:spPr>
        <a:xfrm>
          <a:off x="2705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8544</xdr:rowOff>
    </xdr:from>
    <xdr:ext cx="405111" cy="259045"/>
    <xdr:sp macro="" textlink="">
      <xdr:nvSpPr>
        <xdr:cNvPr id="194" name="n_3aveValue【橋りょう・トンネル】&#10;有形固定資産減価償却率"/>
        <xdr:cNvSpPr txBox="1"/>
      </xdr:nvSpPr>
      <xdr:spPr>
        <a:xfrm>
          <a:off x="1816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153868</xdr:rowOff>
    </xdr:from>
    <xdr:ext cx="405111" cy="259045"/>
    <xdr:sp macro="" textlink="">
      <xdr:nvSpPr>
        <xdr:cNvPr id="195" name="n_4aveValue【橋りょう・トンネル】&#10;有形固定資産減価償却率"/>
        <xdr:cNvSpPr txBox="1"/>
      </xdr:nvSpPr>
      <xdr:spPr>
        <a:xfrm>
          <a:off x="927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79483</xdr:rowOff>
    </xdr:from>
    <xdr:ext cx="405111" cy="259045"/>
    <xdr:sp macro="" textlink="">
      <xdr:nvSpPr>
        <xdr:cNvPr id="196" name="n_1mainValue【橋りょう・トンネル】&#10;有形固定資産減価償却率"/>
        <xdr:cNvSpPr txBox="1"/>
      </xdr:nvSpPr>
      <xdr:spPr>
        <a:xfrm>
          <a:off x="358204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69686</xdr:rowOff>
    </xdr:from>
    <xdr:ext cx="405111" cy="259045"/>
    <xdr:sp macro="" textlink="">
      <xdr:nvSpPr>
        <xdr:cNvPr id="197" name="n_2mainValue【橋りょう・トンネル】&#10;有形固定資産減価償却率"/>
        <xdr:cNvSpPr txBox="1"/>
      </xdr:nvSpPr>
      <xdr:spPr>
        <a:xfrm>
          <a:off x="27057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63154</xdr:rowOff>
    </xdr:from>
    <xdr:ext cx="405111" cy="259045"/>
    <xdr:sp macro="" textlink="">
      <xdr:nvSpPr>
        <xdr:cNvPr id="198" name="n_3mainValue【橋りょう・トンネル】&#10;有形固定資産減価償却率"/>
        <xdr:cNvSpPr txBox="1"/>
      </xdr:nvSpPr>
      <xdr:spPr>
        <a:xfrm>
          <a:off x="1816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2" name="テキスト ボックス 21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4" name="テキスト ボックス 21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6" name="テキスト ボックス 21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8" name="テキスト ボックス 21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22" name="直線コネクタ 221"/>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23" name="【橋りょう・トンネル】&#10;一人当たり有形固定資産（償却資産）額最小値テキスト"/>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24" name="直線コネクタ 223"/>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25" name="【橋りょう・トンネル】&#10;一人当たり有形固定資産（償却資産）額最大値テキスト"/>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26" name="直線コネクタ 225"/>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86914</xdr:rowOff>
    </xdr:from>
    <xdr:ext cx="599010" cy="259045"/>
    <xdr:sp macro="" textlink="">
      <xdr:nvSpPr>
        <xdr:cNvPr id="227" name="【橋りょう・トンネル】&#10;一人当たり有形固定資産（償却資産）額平均値テキスト"/>
        <xdr:cNvSpPr txBox="1"/>
      </xdr:nvSpPr>
      <xdr:spPr>
        <a:xfrm>
          <a:off x="10515600" y="10716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28" name="フローチャート: 判断 227"/>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29" name="フローチャート: 判断 228"/>
        <xdr:cNvSpPr/>
      </xdr:nvSpPr>
      <xdr:spPr>
        <a:xfrm>
          <a:off x="9588500" y="1085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0" name="フローチャート: 判断 229"/>
        <xdr:cNvSpPr/>
      </xdr:nvSpPr>
      <xdr:spPr>
        <a:xfrm>
          <a:off x="8699500" y="1086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31" name="フローチャート: 判断 230"/>
        <xdr:cNvSpPr/>
      </xdr:nvSpPr>
      <xdr:spPr>
        <a:xfrm>
          <a:off x="7810500" y="1086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32" name="フローチャート: 判断 231"/>
        <xdr:cNvSpPr/>
      </xdr:nvSpPr>
      <xdr:spPr>
        <a:xfrm>
          <a:off x="6921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167537</xdr:rowOff>
    </xdr:from>
    <xdr:to>
      <xdr:col>55</xdr:col>
      <xdr:colOff>50800</xdr:colOff>
      <xdr:row>64</xdr:row>
      <xdr:rowOff>97687</xdr:rowOff>
    </xdr:to>
    <xdr:sp macro="" textlink="">
      <xdr:nvSpPr>
        <xdr:cNvPr id="238" name="楕円 237"/>
        <xdr:cNvSpPr/>
      </xdr:nvSpPr>
      <xdr:spPr>
        <a:xfrm>
          <a:off x="10426700" y="1096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82464</xdr:rowOff>
    </xdr:from>
    <xdr:ext cx="534377" cy="259045"/>
    <xdr:sp macro="" textlink="">
      <xdr:nvSpPr>
        <xdr:cNvPr id="239" name="【橋りょう・トンネル】&#10;一人当たり有形固定資産（償却資産）額該当値テキスト"/>
        <xdr:cNvSpPr txBox="1"/>
      </xdr:nvSpPr>
      <xdr:spPr>
        <a:xfrm>
          <a:off x="10515600" y="1088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168331</xdr:rowOff>
    </xdr:from>
    <xdr:to>
      <xdr:col>50</xdr:col>
      <xdr:colOff>165100</xdr:colOff>
      <xdr:row>64</xdr:row>
      <xdr:rowOff>98481</xdr:rowOff>
    </xdr:to>
    <xdr:sp macro="" textlink="">
      <xdr:nvSpPr>
        <xdr:cNvPr id="240" name="楕円 239"/>
        <xdr:cNvSpPr/>
      </xdr:nvSpPr>
      <xdr:spPr>
        <a:xfrm>
          <a:off x="9588500" y="1096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46887</xdr:rowOff>
    </xdr:from>
    <xdr:to>
      <xdr:col>55</xdr:col>
      <xdr:colOff>0</xdr:colOff>
      <xdr:row>64</xdr:row>
      <xdr:rowOff>47681</xdr:rowOff>
    </xdr:to>
    <xdr:cxnSp macro="">
      <xdr:nvCxnSpPr>
        <xdr:cNvPr id="241" name="直線コネクタ 240"/>
        <xdr:cNvCxnSpPr/>
      </xdr:nvCxnSpPr>
      <xdr:spPr>
        <a:xfrm flipV="1">
          <a:off x="9639300" y="11019687"/>
          <a:ext cx="838200" cy="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168830</xdr:rowOff>
    </xdr:from>
    <xdr:to>
      <xdr:col>46</xdr:col>
      <xdr:colOff>38100</xdr:colOff>
      <xdr:row>64</xdr:row>
      <xdr:rowOff>98980</xdr:rowOff>
    </xdr:to>
    <xdr:sp macro="" textlink="">
      <xdr:nvSpPr>
        <xdr:cNvPr id="242" name="楕円 241"/>
        <xdr:cNvSpPr/>
      </xdr:nvSpPr>
      <xdr:spPr>
        <a:xfrm>
          <a:off x="8699500" y="109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47681</xdr:rowOff>
    </xdr:from>
    <xdr:to>
      <xdr:col>50</xdr:col>
      <xdr:colOff>114300</xdr:colOff>
      <xdr:row>64</xdr:row>
      <xdr:rowOff>48180</xdr:rowOff>
    </xdr:to>
    <xdr:cxnSp macro="">
      <xdr:nvCxnSpPr>
        <xdr:cNvPr id="243" name="直線コネクタ 242"/>
        <xdr:cNvCxnSpPr/>
      </xdr:nvCxnSpPr>
      <xdr:spPr>
        <a:xfrm flipV="1">
          <a:off x="8750300" y="11020481"/>
          <a:ext cx="889000" cy="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169450</xdr:rowOff>
    </xdr:from>
    <xdr:to>
      <xdr:col>41</xdr:col>
      <xdr:colOff>101600</xdr:colOff>
      <xdr:row>64</xdr:row>
      <xdr:rowOff>99600</xdr:rowOff>
    </xdr:to>
    <xdr:sp macro="" textlink="">
      <xdr:nvSpPr>
        <xdr:cNvPr id="244" name="楕円 243"/>
        <xdr:cNvSpPr/>
      </xdr:nvSpPr>
      <xdr:spPr>
        <a:xfrm>
          <a:off x="7810500" y="1097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48180</xdr:rowOff>
    </xdr:from>
    <xdr:to>
      <xdr:col>45</xdr:col>
      <xdr:colOff>177800</xdr:colOff>
      <xdr:row>64</xdr:row>
      <xdr:rowOff>48800</xdr:rowOff>
    </xdr:to>
    <xdr:cxnSp macro="">
      <xdr:nvCxnSpPr>
        <xdr:cNvPr id="245" name="直線コネクタ 244"/>
        <xdr:cNvCxnSpPr/>
      </xdr:nvCxnSpPr>
      <xdr:spPr>
        <a:xfrm flipV="1">
          <a:off x="7861300" y="11020980"/>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4556</xdr:rowOff>
    </xdr:from>
    <xdr:ext cx="599010" cy="259045"/>
    <xdr:sp macro="" textlink="">
      <xdr:nvSpPr>
        <xdr:cNvPr id="246" name="n_1aveValue【橋りょう・トンネル】&#10;一人当たり有形固定資産（償却資産）額"/>
        <xdr:cNvSpPr txBox="1"/>
      </xdr:nvSpPr>
      <xdr:spPr>
        <a:xfrm>
          <a:off x="9327095" y="1063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7952</xdr:rowOff>
    </xdr:from>
    <xdr:ext cx="599010" cy="259045"/>
    <xdr:sp macro="" textlink="">
      <xdr:nvSpPr>
        <xdr:cNvPr id="247" name="n_2aveValue【橋りょう・トンネル】&#10;一人当たり有形固定資産（償却資産）額"/>
        <xdr:cNvSpPr txBox="1"/>
      </xdr:nvSpPr>
      <xdr:spPr>
        <a:xfrm>
          <a:off x="8450795" y="1063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7961</xdr:rowOff>
    </xdr:from>
    <xdr:ext cx="599010" cy="259045"/>
    <xdr:sp macro="" textlink="">
      <xdr:nvSpPr>
        <xdr:cNvPr id="248" name="n_3aveValue【橋りょう・トンネル】&#10;一人当たり有形固定資産（償却資産）額"/>
        <xdr:cNvSpPr txBox="1"/>
      </xdr:nvSpPr>
      <xdr:spPr>
        <a:xfrm>
          <a:off x="7561795" y="1063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9372</xdr:rowOff>
    </xdr:from>
    <xdr:ext cx="599010" cy="259045"/>
    <xdr:sp macro="" textlink="">
      <xdr:nvSpPr>
        <xdr:cNvPr id="249" name="n_4aveValue【橋りょう・トンネル】&#10;一人当たり有形固定資産（償却資産）額"/>
        <xdr:cNvSpPr txBox="1"/>
      </xdr:nvSpPr>
      <xdr:spPr>
        <a:xfrm>
          <a:off x="6672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89608</xdr:rowOff>
    </xdr:from>
    <xdr:ext cx="534377" cy="259045"/>
    <xdr:sp macro="" textlink="">
      <xdr:nvSpPr>
        <xdr:cNvPr id="250" name="n_1mainValue【橋りょう・トンネル】&#10;一人当たり有形固定資産（償却資産）額"/>
        <xdr:cNvSpPr txBox="1"/>
      </xdr:nvSpPr>
      <xdr:spPr>
        <a:xfrm>
          <a:off x="9359411" y="1106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90107</xdr:rowOff>
    </xdr:from>
    <xdr:ext cx="534377" cy="259045"/>
    <xdr:sp macro="" textlink="">
      <xdr:nvSpPr>
        <xdr:cNvPr id="251" name="n_2mainValue【橋りょう・トンネル】&#10;一人当たり有形固定資産（償却資産）額"/>
        <xdr:cNvSpPr txBox="1"/>
      </xdr:nvSpPr>
      <xdr:spPr>
        <a:xfrm>
          <a:off x="8483111" y="1106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90727</xdr:rowOff>
    </xdr:from>
    <xdr:ext cx="534377" cy="259045"/>
    <xdr:sp macro="" textlink="">
      <xdr:nvSpPr>
        <xdr:cNvPr id="252" name="n_3mainValue【橋りょう・トンネル】&#10;一人当たり有形固定資産（償却資産）額"/>
        <xdr:cNvSpPr txBox="1"/>
      </xdr:nvSpPr>
      <xdr:spPr>
        <a:xfrm>
          <a:off x="7594111" y="110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4" name="直線コネクタ 26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5" name="テキスト ボックス 26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6" name="直線コネクタ 26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7" name="テキスト ボックス 26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8" name="直線コネクタ 26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9" name="テキスト ボックス 26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0" name="直線コネクタ 26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1" name="テキスト ボックス 27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2" name="直線コネクタ 27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3" name="テキスト ボックス 27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4" name="直線コネクタ 27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5" name="テキスト ボックス 27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78" name="直線コネクタ 277"/>
        <xdr:cNvCxnSpPr/>
      </xdr:nvCxnSpPr>
      <xdr:spPr>
        <a:xfrm flipV="1">
          <a:off x="4634865" y="13401402"/>
          <a:ext cx="0" cy="1512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0" name="直線コネクタ 27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81" name="【公営住宅】&#10;有形固定資産減価償却率最大値テキスト"/>
        <xdr:cNvSpPr txBox="1"/>
      </xdr:nvSpPr>
      <xdr:spPr>
        <a:xfrm>
          <a:off x="4673600" y="1317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82" name="直線コネクタ 281"/>
        <xdr:cNvCxnSpPr/>
      </xdr:nvCxnSpPr>
      <xdr:spPr>
        <a:xfrm>
          <a:off x="4546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35940</xdr:rowOff>
    </xdr:from>
    <xdr:ext cx="405111" cy="259045"/>
    <xdr:sp macro="" textlink="">
      <xdr:nvSpPr>
        <xdr:cNvPr id="283" name="【公営住宅】&#10;有形固定資産減価償却率平均値テキスト"/>
        <xdr:cNvSpPr txBox="1"/>
      </xdr:nvSpPr>
      <xdr:spPr>
        <a:xfrm>
          <a:off x="4673600" y="1426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84" name="フローチャート: 判断 283"/>
        <xdr:cNvSpPr/>
      </xdr:nvSpPr>
      <xdr:spPr>
        <a:xfrm>
          <a:off x="45847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28121</xdr:rowOff>
    </xdr:from>
    <xdr:to>
      <xdr:col>20</xdr:col>
      <xdr:colOff>38100</xdr:colOff>
      <xdr:row>83</xdr:row>
      <xdr:rowOff>129721</xdr:rowOff>
    </xdr:to>
    <xdr:sp macro="" textlink="">
      <xdr:nvSpPr>
        <xdr:cNvPr id="285" name="フローチャート: 判断 284"/>
        <xdr:cNvSpPr/>
      </xdr:nvSpPr>
      <xdr:spPr>
        <a:xfrm>
          <a:off x="3746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86" name="フローチャート: 判断 285"/>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140788</xdr:rowOff>
    </xdr:from>
    <xdr:to>
      <xdr:col>10</xdr:col>
      <xdr:colOff>165100</xdr:colOff>
      <xdr:row>83</xdr:row>
      <xdr:rowOff>70938</xdr:rowOff>
    </xdr:to>
    <xdr:sp macro="" textlink="">
      <xdr:nvSpPr>
        <xdr:cNvPr id="287" name="フローチャート: 判断 286"/>
        <xdr:cNvSpPr/>
      </xdr:nvSpPr>
      <xdr:spPr>
        <a:xfrm>
          <a:off x="1968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168548</xdr:rowOff>
    </xdr:from>
    <xdr:to>
      <xdr:col>6</xdr:col>
      <xdr:colOff>38100</xdr:colOff>
      <xdr:row>83</xdr:row>
      <xdr:rowOff>98698</xdr:rowOff>
    </xdr:to>
    <xdr:sp macro="" textlink="">
      <xdr:nvSpPr>
        <xdr:cNvPr id="288" name="フローチャート: 判断 287"/>
        <xdr:cNvSpPr/>
      </xdr:nvSpPr>
      <xdr:spPr>
        <a:xfrm>
          <a:off x="107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83638</xdr:rowOff>
    </xdr:from>
    <xdr:to>
      <xdr:col>24</xdr:col>
      <xdr:colOff>114300</xdr:colOff>
      <xdr:row>83</xdr:row>
      <xdr:rowOff>13788</xdr:rowOff>
    </xdr:to>
    <xdr:sp macro="" textlink="">
      <xdr:nvSpPr>
        <xdr:cNvPr id="294" name="楕円 293"/>
        <xdr:cNvSpPr/>
      </xdr:nvSpPr>
      <xdr:spPr>
        <a:xfrm>
          <a:off x="4584700" y="1414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106515</xdr:rowOff>
    </xdr:from>
    <xdr:ext cx="405111" cy="259045"/>
    <xdr:sp macro="" textlink="">
      <xdr:nvSpPr>
        <xdr:cNvPr id="295" name="【公営住宅】&#10;有形固定資産減価償却率該当値テキスト"/>
        <xdr:cNvSpPr txBox="1"/>
      </xdr:nvSpPr>
      <xdr:spPr>
        <a:xfrm>
          <a:off x="4673600" y="1399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37919</xdr:rowOff>
    </xdr:from>
    <xdr:to>
      <xdr:col>20</xdr:col>
      <xdr:colOff>38100</xdr:colOff>
      <xdr:row>82</xdr:row>
      <xdr:rowOff>139519</xdr:rowOff>
    </xdr:to>
    <xdr:sp macro="" textlink="">
      <xdr:nvSpPr>
        <xdr:cNvPr id="296" name="楕円 295"/>
        <xdr:cNvSpPr/>
      </xdr:nvSpPr>
      <xdr:spPr>
        <a:xfrm>
          <a:off x="3746500" y="1409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88719</xdr:rowOff>
    </xdr:from>
    <xdr:to>
      <xdr:col>24</xdr:col>
      <xdr:colOff>63500</xdr:colOff>
      <xdr:row>82</xdr:row>
      <xdr:rowOff>134438</xdr:rowOff>
    </xdr:to>
    <xdr:cxnSp macro="">
      <xdr:nvCxnSpPr>
        <xdr:cNvPr id="297" name="直線コネクタ 296"/>
        <xdr:cNvCxnSpPr/>
      </xdr:nvCxnSpPr>
      <xdr:spPr>
        <a:xfrm>
          <a:off x="3797300" y="14147619"/>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163649</xdr:rowOff>
    </xdr:from>
    <xdr:to>
      <xdr:col>15</xdr:col>
      <xdr:colOff>101600</xdr:colOff>
      <xdr:row>82</xdr:row>
      <xdr:rowOff>93799</xdr:rowOff>
    </xdr:to>
    <xdr:sp macro="" textlink="">
      <xdr:nvSpPr>
        <xdr:cNvPr id="298" name="楕円 297"/>
        <xdr:cNvSpPr/>
      </xdr:nvSpPr>
      <xdr:spPr>
        <a:xfrm>
          <a:off x="2857500" y="1405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42999</xdr:rowOff>
    </xdr:from>
    <xdr:to>
      <xdr:col>19</xdr:col>
      <xdr:colOff>177800</xdr:colOff>
      <xdr:row>82</xdr:row>
      <xdr:rowOff>88719</xdr:rowOff>
    </xdr:to>
    <xdr:cxnSp macro="">
      <xdr:nvCxnSpPr>
        <xdr:cNvPr id="299" name="直線コネクタ 298"/>
        <xdr:cNvCxnSpPr/>
      </xdr:nvCxnSpPr>
      <xdr:spPr>
        <a:xfrm>
          <a:off x="2908300" y="1410189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117929</xdr:rowOff>
    </xdr:from>
    <xdr:to>
      <xdr:col>10</xdr:col>
      <xdr:colOff>165100</xdr:colOff>
      <xdr:row>82</xdr:row>
      <xdr:rowOff>48079</xdr:rowOff>
    </xdr:to>
    <xdr:sp macro="" textlink="">
      <xdr:nvSpPr>
        <xdr:cNvPr id="300" name="楕円 299"/>
        <xdr:cNvSpPr/>
      </xdr:nvSpPr>
      <xdr:spPr>
        <a:xfrm>
          <a:off x="1968500" y="1400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168729</xdr:rowOff>
    </xdr:from>
    <xdr:to>
      <xdr:col>15</xdr:col>
      <xdr:colOff>50800</xdr:colOff>
      <xdr:row>82</xdr:row>
      <xdr:rowOff>42999</xdr:rowOff>
    </xdr:to>
    <xdr:cxnSp macro="">
      <xdr:nvCxnSpPr>
        <xdr:cNvPr id="301" name="直線コネクタ 300"/>
        <xdr:cNvCxnSpPr/>
      </xdr:nvCxnSpPr>
      <xdr:spPr>
        <a:xfrm>
          <a:off x="2019300" y="1405617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120848</xdr:rowOff>
    </xdr:from>
    <xdr:ext cx="405111" cy="259045"/>
    <xdr:sp macro="" textlink="">
      <xdr:nvSpPr>
        <xdr:cNvPr id="302" name="n_1aveValue【公営住宅】&#10;有形固定資産減価償却率"/>
        <xdr:cNvSpPr txBox="1"/>
      </xdr:nvSpPr>
      <xdr:spPr>
        <a:xfrm>
          <a:off x="3582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303" name="n_2aveValue【公営住宅】&#10;有形固定資産減価償却率"/>
        <xdr:cNvSpPr txBox="1"/>
      </xdr:nvSpPr>
      <xdr:spPr>
        <a:xfrm>
          <a:off x="2705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62065</xdr:rowOff>
    </xdr:from>
    <xdr:ext cx="405111" cy="259045"/>
    <xdr:sp macro="" textlink="">
      <xdr:nvSpPr>
        <xdr:cNvPr id="304" name="n_3aveValue【公営住宅】&#10;有形固定資産減価償却率"/>
        <xdr:cNvSpPr txBox="1"/>
      </xdr:nvSpPr>
      <xdr:spPr>
        <a:xfrm>
          <a:off x="1816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115225</xdr:rowOff>
    </xdr:from>
    <xdr:ext cx="405111" cy="259045"/>
    <xdr:sp macro="" textlink="">
      <xdr:nvSpPr>
        <xdr:cNvPr id="305" name="n_4aveValue【公営住宅】&#10;有形固定資産減価償却率"/>
        <xdr:cNvSpPr txBox="1"/>
      </xdr:nvSpPr>
      <xdr:spPr>
        <a:xfrm>
          <a:off x="927744" y="1400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156046</xdr:rowOff>
    </xdr:from>
    <xdr:ext cx="405111" cy="259045"/>
    <xdr:sp macro="" textlink="">
      <xdr:nvSpPr>
        <xdr:cNvPr id="306" name="n_1mainValue【公営住宅】&#10;有形固定資産減価償却率"/>
        <xdr:cNvSpPr txBox="1"/>
      </xdr:nvSpPr>
      <xdr:spPr>
        <a:xfrm>
          <a:off x="35820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110326</xdr:rowOff>
    </xdr:from>
    <xdr:ext cx="405111" cy="259045"/>
    <xdr:sp macro="" textlink="">
      <xdr:nvSpPr>
        <xdr:cNvPr id="307" name="n_2mainValue【公営住宅】&#10;有形固定資産減価償却率"/>
        <xdr:cNvSpPr txBox="1"/>
      </xdr:nvSpPr>
      <xdr:spPr>
        <a:xfrm>
          <a:off x="2705744" y="1382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64606</xdr:rowOff>
    </xdr:from>
    <xdr:ext cx="405111" cy="259045"/>
    <xdr:sp macro="" textlink="">
      <xdr:nvSpPr>
        <xdr:cNvPr id="308" name="n_3mainValue【公営住宅】&#10;有形固定資産減価償却率"/>
        <xdr:cNvSpPr txBox="1"/>
      </xdr:nvSpPr>
      <xdr:spPr>
        <a:xfrm>
          <a:off x="1816744" y="1378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9" name="直線コネクタ 31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0" name="テキスト ボックス 31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1" name="直線コネクタ 32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2" name="テキスト ボックス 32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3" name="直線コネクタ 32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4" name="テキスト ボックス 32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5" name="直線コネクタ 32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6" name="テキスト ボックス 32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7" name="直線コネクタ 32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8" name="テキスト ボックス 32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0" name="テキスト ボックス 32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32" name="直線コネクタ 331"/>
        <xdr:cNvCxnSpPr/>
      </xdr:nvCxnSpPr>
      <xdr:spPr>
        <a:xfrm flipV="1">
          <a:off x="10476865" y="13564743"/>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33" name="【公営住宅】&#10;一人当たり面積最小値テキスト"/>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34" name="直線コネクタ 333"/>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35" name="【公営住宅】&#10;一人当たり面積最大値テキスト"/>
        <xdr:cNvSpPr txBox="1"/>
      </xdr:nvSpPr>
      <xdr:spPr>
        <a:xfrm>
          <a:off x="10515600" y="133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36" name="直線コネクタ 335"/>
        <xdr:cNvCxnSpPr/>
      </xdr:nvCxnSpPr>
      <xdr:spPr>
        <a:xfrm>
          <a:off x="10388600" y="1356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61231</xdr:rowOff>
    </xdr:from>
    <xdr:ext cx="469744" cy="259045"/>
    <xdr:sp macro="" textlink="">
      <xdr:nvSpPr>
        <xdr:cNvPr id="337" name="【公営住宅】&#10;一人当たり面積平均値テキスト"/>
        <xdr:cNvSpPr txBox="1"/>
      </xdr:nvSpPr>
      <xdr:spPr>
        <a:xfrm>
          <a:off x="10515600" y="14463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38" name="フローチャート: 判断 337"/>
        <xdr:cNvSpPr/>
      </xdr:nvSpPr>
      <xdr:spPr>
        <a:xfrm>
          <a:off x="10426700" y="146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44069</xdr:rowOff>
    </xdr:from>
    <xdr:to>
      <xdr:col>50</xdr:col>
      <xdr:colOff>165100</xdr:colOff>
      <xdr:row>85</xdr:row>
      <xdr:rowOff>145669</xdr:rowOff>
    </xdr:to>
    <xdr:sp macro="" textlink="">
      <xdr:nvSpPr>
        <xdr:cNvPr id="339" name="フローチャート: 判断 338"/>
        <xdr:cNvSpPr/>
      </xdr:nvSpPr>
      <xdr:spPr>
        <a:xfrm>
          <a:off x="9588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42926</xdr:rowOff>
    </xdr:from>
    <xdr:to>
      <xdr:col>46</xdr:col>
      <xdr:colOff>38100</xdr:colOff>
      <xdr:row>85</xdr:row>
      <xdr:rowOff>144526</xdr:rowOff>
    </xdr:to>
    <xdr:sp macro="" textlink="">
      <xdr:nvSpPr>
        <xdr:cNvPr id="340" name="フローチャート: 判断 339"/>
        <xdr:cNvSpPr/>
      </xdr:nvSpPr>
      <xdr:spPr>
        <a:xfrm>
          <a:off x="8699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44069</xdr:rowOff>
    </xdr:from>
    <xdr:to>
      <xdr:col>41</xdr:col>
      <xdr:colOff>101600</xdr:colOff>
      <xdr:row>85</xdr:row>
      <xdr:rowOff>145669</xdr:rowOff>
    </xdr:to>
    <xdr:sp macro="" textlink="">
      <xdr:nvSpPr>
        <xdr:cNvPr id="341" name="フローチャート: 判断 340"/>
        <xdr:cNvSpPr/>
      </xdr:nvSpPr>
      <xdr:spPr>
        <a:xfrm>
          <a:off x="7810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42" name="フローチャート: 判断 341"/>
        <xdr:cNvSpPr/>
      </xdr:nvSpPr>
      <xdr:spPr>
        <a:xfrm>
          <a:off x="6921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62737</xdr:rowOff>
    </xdr:from>
    <xdr:to>
      <xdr:col>55</xdr:col>
      <xdr:colOff>50800</xdr:colOff>
      <xdr:row>86</xdr:row>
      <xdr:rowOff>164337</xdr:rowOff>
    </xdr:to>
    <xdr:sp macro="" textlink="">
      <xdr:nvSpPr>
        <xdr:cNvPr id="348" name="楕円 347"/>
        <xdr:cNvSpPr/>
      </xdr:nvSpPr>
      <xdr:spPr>
        <a:xfrm>
          <a:off x="10426700" y="1480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149114</xdr:rowOff>
    </xdr:from>
    <xdr:ext cx="469744" cy="259045"/>
    <xdr:sp macro="" textlink="">
      <xdr:nvSpPr>
        <xdr:cNvPr id="349" name="【公営住宅】&#10;一人当たり面積該当値テキスト"/>
        <xdr:cNvSpPr txBox="1"/>
      </xdr:nvSpPr>
      <xdr:spPr>
        <a:xfrm>
          <a:off x="10515600" y="1472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62737</xdr:rowOff>
    </xdr:from>
    <xdr:to>
      <xdr:col>50</xdr:col>
      <xdr:colOff>165100</xdr:colOff>
      <xdr:row>86</xdr:row>
      <xdr:rowOff>164337</xdr:rowOff>
    </xdr:to>
    <xdr:sp macro="" textlink="">
      <xdr:nvSpPr>
        <xdr:cNvPr id="350" name="楕円 349"/>
        <xdr:cNvSpPr/>
      </xdr:nvSpPr>
      <xdr:spPr>
        <a:xfrm>
          <a:off x="9588500" y="1480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113537</xdr:rowOff>
    </xdr:from>
    <xdr:to>
      <xdr:col>55</xdr:col>
      <xdr:colOff>0</xdr:colOff>
      <xdr:row>86</xdr:row>
      <xdr:rowOff>113537</xdr:rowOff>
    </xdr:to>
    <xdr:cxnSp macro="">
      <xdr:nvCxnSpPr>
        <xdr:cNvPr id="351" name="直線コネクタ 350"/>
        <xdr:cNvCxnSpPr/>
      </xdr:nvCxnSpPr>
      <xdr:spPr>
        <a:xfrm>
          <a:off x="9639300" y="148582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62737</xdr:rowOff>
    </xdr:from>
    <xdr:to>
      <xdr:col>46</xdr:col>
      <xdr:colOff>38100</xdr:colOff>
      <xdr:row>86</xdr:row>
      <xdr:rowOff>164337</xdr:rowOff>
    </xdr:to>
    <xdr:sp macro="" textlink="">
      <xdr:nvSpPr>
        <xdr:cNvPr id="352" name="楕円 351"/>
        <xdr:cNvSpPr/>
      </xdr:nvSpPr>
      <xdr:spPr>
        <a:xfrm>
          <a:off x="8699500" y="1480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113537</xdr:rowOff>
    </xdr:from>
    <xdr:to>
      <xdr:col>50</xdr:col>
      <xdr:colOff>114300</xdr:colOff>
      <xdr:row>86</xdr:row>
      <xdr:rowOff>113537</xdr:rowOff>
    </xdr:to>
    <xdr:cxnSp macro="">
      <xdr:nvCxnSpPr>
        <xdr:cNvPr id="353" name="直線コネクタ 352"/>
        <xdr:cNvCxnSpPr/>
      </xdr:nvCxnSpPr>
      <xdr:spPr>
        <a:xfrm>
          <a:off x="8750300" y="148582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62737</xdr:rowOff>
    </xdr:from>
    <xdr:to>
      <xdr:col>41</xdr:col>
      <xdr:colOff>101600</xdr:colOff>
      <xdr:row>86</xdr:row>
      <xdr:rowOff>164337</xdr:rowOff>
    </xdr:to>
    <xdr:sp macro="" textlink="">
      <xdr:nvSpPr>
        <xdr:cNvPr id="354" name="楕円 353"/>
        <xdr:cNvSpPr/>
      </xdr:nvSpPr>
      <xdr:spPr>
        <a:xfrm>
          <a:off x="7810500" y="1480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113537</xdr:rowOff>
    </xdr:from>
    <xdr:to>
      <xdr:col>45</xdr:col>
      <xdr:colOff>177800</xdr:colOff>
      <xdr:row>86</xdr:row>
      <xdr:rowOff>113537</xdr:rowOff>
    </xdr:to>
    <xdr:cxnSp macro="">
      <xdr:nvCxnSpPr>
        <xdr:cNvPr id="355" name="直線コネクタ 354"/>
        <xdr:cNvCxnSpPr/>
      </xdr:nvCxnSpPr>
      <xdr:spPr>
        <a:xfrm>
          <a:off x="7861300" y="148582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162196</xdr:rowOff>
    </xdr:from>
    <xdr:ext cx="469744" cy="259045"/>
    <xdr:sp macro="" textlink="">
      <xdr:nvSpPr>
        <xdr:cNvPr id="356" name="n_1aveValue【公営住宅】&#10;一人当たり面積"/>
        <xdr:cNvSpPr txBox="1"/>
      </xdr:nvSpPr>
      <xdr:spPr>
        <a:xfrm>
          <a:off x="9391727" y="14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161053</xdr:rowOff>
    </xdr:from>
    <xdr:ext cx="469744" cy="259045"/>
    <xdr:sp macro="" textlink="">
      <xdr:nvSpPr>
        <xdr:cNvPr id="357" name="n_2aveValue【公営住宅】&#10;一人当たり面積"/>
        <xdr:cNvSpPr txBox="1"/>
      </xdr:nvSpPr>
      <xdr:spPr>
        <a:xfrm>
          <a:off x="8515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162196</xdr:rowOff>
    </xdr:from>
    <xdr:ext cx="469744" cy="259045"/>
    <xdr:sp macro="" textlink="">
      <xdr:nvSpPr>
        <xdr:cNvPr id="358" name="n_3aveValue【公営住宅】&#10;一人当たり面積"/>
        <xdr:cNvSpPr txBox="1"/>
      </xdr:nvSpPr>
      <xdr:spPr>
        <a:xfrm>
          <a:off x="7626427" y="14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167149</xdr:rowOff>
    </xdr:from>
    <xdr:ext cx="469744" cy="259045"/>
    <xdr:sp macro="" textlink="">
      <xdr:nvSpPr>
        <xdr:cNvPr id="359" name="n_4aveValue【公営住宅】&#10;一人当たり面積"/>
        <xdr:cNvSpPr txBox="1"/>
      </xdr:nvSpPr>
      <xdr:spPr>
        <a:xfrm>
          <a:off x="6737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155464</xdr:rowOff>
    </xdr:from>
    <xdr:ext cx="469744" cy="259045"/>
    <xdr:sp macro="" textlink="">
      <xdr:nvSpPr>
        <xdr:cNvPr id="360" name="n_1mainValue【公営住宅】&#10;一人当たり面積"/>
        <xdr:cNvSpPr txBox="1"/>
      </xdr:nvSpPr>
      <xdr:spPr>
        <a:xfrm>
          <a:off x="9391727" y="1490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155464</xdr:rowOff>
    </xdr:from>
    <xdr:ext cx="469744" cy="259045"/>
    <xdr:sp macro="" textlink="">
      <xdr:nvSpPr>
        <xdr:cNvPr id="361" name="n_2mainValue【公営住宅】&#10;一人当たり面積"/>
        <xdr:cNvSpPr txBox="1"/>
      </xdr:nvSpPr>
      <xdr:spPr>
        <a:xfrm>
          <a:off x="8515427" y="1490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155464</xdr:rowOff>
    </xdr:from>
    <xdr:ext cx="469744" cy="259045"/>
    <xdr:sp macro="" textlink="">
      <xdr:nvSpPr>
        <xdr:cNvPr id="362" name="n_3mainValue【公営住宅】&#10;一人当たり面積"/>
        <xdr:cNvSpPr txBox="1"/>
      </xdr:nvSpPr>
      <xdr:spPr>
        <a:xfrm>
          <a:off x="7626427" y="1490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9" name="正方形/長方形 3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0" name="正方形/長方形 3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1" name="正方形/長方形 3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2" name="正方形/長方形 3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3" name="正方形/長方形 3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4" name="正方形/長方形 3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5" name="正方形/長方形 3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6" name="正方形/長方形 38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7" name="テキスト ボックス 3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8" name="直線コネクタ 3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9" name="テキスト ボックス 38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0" name="直線コネクタ 38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1" name="テキスト ボックス 39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2" name="直線コネクタ 39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3" name="テキスト ボックス 39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4" name="直線コネクタ 39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5" name="テキスト ボックス 39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6" name="直線コネクタ 39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7" name="テキスト ボックス 39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8" name="直線コネクタ 39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9" name="テキスト ボックス 39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0" name="直線コネクタ 3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1" name="テキスト ボックス 40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403" name="直線コネクタ 402"/>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04" name="【認定こども園・幼稚園・保育所】&#10;有形固定資産減価償却率最小値テキスト"/>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05" name="直線コネクタ 404"/>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06" name="【認定こども園・幼稚園・保育所】&#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07" name="直線コネクタ 406"/>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08" name="【認定こども園・幼稚園・保育所】&#10;有形固定資産減価償却率平均値テキスト"/>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09" name="フローチャート: 判断 408"/>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410" name="フローチャート: 判断 409"/>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411" name="フローチャート: 判断 410"/>
        <xdr:cNvSpPr/>
      </xdr:nvSpPr>
      <xdr:spPr>
        <a:xfrm>
          <a:off x="1454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412" name="フローチャート: 判断 411"/>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413" name="フローチャート: 判断 412"/>
        <xdr:cNvSpPr/>
      </xdr:nvSpPr>
      <xdr:spPr>
        <a:xfrm>
          <a:off x="12763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78740</xdr:rowOff>
    </xdr:from>
    <xdr:to>
      <xdr:col>85</xdr:col>
      <xdr:colOff>177800</xdr:colOff>
      <xdr:row>37</xdr:row>
      <xdr:rowOff>8890</xdr:rowOff>
    </xdr:to>
    <xdr:sp macro="" textlink="">
      <xdr:nvSpPr>
        <xdr:cNvPr id="419" name="楕円 418"/>
        <xdr:cNvSpPr/>
      </xdr:nvSpPr>
      <xdr:spPr>
        <a:xfrm>
          <a:off x="162687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101617</xdr:rowOff>
    </xdr:from>
    <xdr:ext cx="405111" cy="259045"/>
    <xdr:sp macro="" textlink="">
      <xdr:nvSpPr>
        <xdr:cNvPr id="420" name="【認定こども園・幼稚園・保育所】&#10;有形固定資産減価償却率該当値テキスト"/>
        <xdr:cNvSpPr txBox="1"/>
      </xdr:nvSpPr>
      <xdr:spPr>
        <a:xfrm>
          <a:off x="16357600"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71120</xdr:rowOff>
    </xdr:from>
    <xdr:to>
      <xdr:col>81</xdr:col>
      <xdr:colOff>101600</xdr:colOff>
      <xdr:row>37</xdr:row>
      <xdr:rowOff>1270</xdr:rowOff>
    </xdr:to>
    <xdr:sp macro="" textlink="">
      <xdr:nvSpPr>
        <xdr:cNvPr id="421" name="楕円 420"/>
        <xdr:cNvSpPr/>
      </xdr:nvSpPr>
      <xdr:spPr>
        <a:xfrm>
          <a:off x="15430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121920</xdr:rowOff>
    </xdr:from>
    <xdr:to>
      <xdr:col>85</xdr:col>
      <xdr:colOff>127000</xdr:colOff>
      <xdr:row>36</xdr:row>
      <xdr:rowOff>129540</xdr:rowOff>
    </xdr:to>
    <xdr:cxnSp macro="">
      <xdr:nvCxnSpPr>
        <xdr:cNvPr id="422" name="直線コネクタ 421"/>
        <xdr:cNvCxnSpPr/>
      </xdr:nvCxnSpPr>
      <xdr:spPr>
        <a:xfrm>
          <a:off x="15481300" y="62941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25400</xdr:rowOff>
    </xdr:from>
    <xdr:to>
      <xdr:col>76</xdr:col>
      <xdr:colOff>165100</xdr:colOff>
      <xdr:row>37</xdr:row>
      <xdr:rowOff>127000</xdr:rowOff>
    </xdr:to>
    <xdr:sp macro="" textlink="">
      <xdr:nvSpPr>
        <xdr:cNvPr id="423" name="楕円 422"/>
        <xdr:cNvSpPr/>
      </xdr:nvSpPr>
      <xdr:spPr>
        <a:xfrm>
          <a:off x="14541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121920</xdr:rowOff>
    </xdr:from>
    <xdr:to>
      <xdr:col>81</xdr:col>
      <xdr:colOff>50800</xdr:colOff>
      <xdr:row>37</xdr:row>
      <xdr:rowOff>76200</xdr:rowOff>
    </xdr:to>
    <xdr:cxnSp macro="">
      <xdr:nvCxnSpPr>
        <xdr:cNvPr id="424" name="直線コネクタ 423"/>
        <xdr:cNvCxnSpPr/>
      </xdr:nvCxnSpPr>
      <xdr:spPr>
        <a:xfrm flipV="1">
          <a:off x="14592300" y="629412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17780</xdr:rowOff>
    </xdr:from>
    <xdr:to>
      <xdr:col>72</xdr:col>
      <xdr:colOff>38100</xdr:colOff>
      <xdr:row>37</xdr:row>
      <xdr:rowOff>119380</xdr:rowOff>
    </xdr:to>
    <xdr:sp macro="" textlink="">
      <xdr:nvSpPr>
        <xdr:cNvPr id="425" name="楕円 424"/>
        <xdr:cNvSpPr/>
      </xdr:nvSpPr>
      <xdr:spPr>
        <a:xfrm>
          <a:off x="13652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68580</xdr:rowOff>
    </xdr:from>
    <xdr:to>
      <xdr:col>76</xdr:col>
      <xdr:colOff>114300</xdr:colOff>
      <xdr:row>37</xdr:row>
      <xdr:rowOff>76200</xdr:rowOff>
    </xdr:to>
    <xdr:cxnSp macro="">
      <xdr:nvCxnSpPr>
        <xdr:cNvPr id="426" name="直線コネクタ 425"/>
        <xdr:cNvCxnSpPr/>
      </xdr:nvCxnSpPr>
      <xdr:spPr>
        <a:xfrm>
          <a:off x="13703300" y="64122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133367</xdr:rowOff>
    </xdr:from>
    <xdr:ext cx="405111" cy="259045"/>
    <xdr:sp macro="" textlink="">
      <xdr:nvSpPr>
        <xdr:cNvPr id="427" name="n_1aveValue【認定こども園・幼稚園・保育所】&#10;有形固定資産減価償却率"/>
        <xdr:cNvSpPr txBox="1"/>
      </xdr:nvSpPr>
      <xdr:spPr>
        <a:xfrm>
          <a:off x="152660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144797</xdr:rowOff>
    </xdr:from>
    <xdr:ext cx="405111" cy="259045"/>
    <xdr:sp macro="" textlink="">
      <xdr:nvSpPr>
        <xdr:cNvPr id="428" name="n_2aveValue【認定こども園・幼稚園・保育所】&#10;有形固定資産減価償却率"/>
        <xdr:cNvSpPr txBox="1"/>
      </xdr:nvSpPr>
      <xdr:spPr>
        <a:xfrm>
          <a:off x="1438974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139082</xdr:rowOff>
    </xdr:from>
    <xdr:ext cx="405111" cy="259045"/>
    <xdr:sp macro="" textlink="">
      <xdr:nvSpPr>
        <xdr:cNvPr id="429" name="n_3aveValue【認定こども園・幼稚園・保育所】&#10;有形固定資産減価償却率"/>
        <xdr:cNvSpPr txBox="1"/>
      </xdr:nvSpPr>
      <xdr:spPr>
        <a:xfrm>
          <a:off x="135007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139717</xdr:rowOff>
    </xdr:from>
    <xdr:ext cx="405111" cy="259045"/>
    <xdr:sp macro="" textlink="">
      <xdr:nvSpPr>
        <xdr:cNvPr id="430" name="n_4aveValue【認定こども園・幼稚園・保育所】&#10;有形固定資産減価償却率"/>
        <xdr:cNvSpPr txBox="1"/>
      </xdr:nvSpPr>
      <xdr:spPr>
        <a:xfrm>
          <a:off x="126117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17797</xdr:rowOff>
    </xdr:from>
    <xdr:ext cx="405111" cy="259045"/>
    <xdr:sp macro="" textlink="">
      <xdr:nvSpPr>
        <xdr:cNvPr id="431" name="n_1mainValue【認定こども園・幼稚園・保育所】&#10;有形固定資産減価償却率"/>
        <xdr:cNvSpPr txBox="1"/>
      </xdr:nvSpPr>
      <xdr:spPr>
        <a:xfrm>
          <a:off x="152660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143527</xdr:rowOff>
    </xdr:from>
    <xdr:ext cx="405111" cy="259045"/>
    <xdr:sp macro="" textlink="">
      <xdr:nvSpPr>
        <xdr:cNvPr id="432" name="n_2mainValue【認定こども園・幼稚園・保育所】&#10;有形固定資産減価償却率"/>
        <xdr:cNvSpPr txBox="1"/>
      </xdr:nvSpPr>
      <xdr:spPr>
        <a:xfrm>
          <a:off x="14389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135907</xdr:rowOff>
    </xdr:from>
    <xdr:ext cx="405111" cy="259045"/>
    <xdr:sp macro="" textlink="">
      <xdr:nvSpPr>
        <xdr:cNvPr id="433" name="n_3mainValue【認定こども園・幼稚園・保育所】&#10;有形固定資産減価償却率"/>
        <xdr:cNvSpPr txBox="1"/>
      </xdr:nvSpPr>
      <xdr:spPr>
        <a:xfrm>
          <a:off x="135007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4" name="直線コネクタ 44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5" name="テキスト ボックス 44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6" name="直線コネクタ 44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7" name="テキスト ボックス 44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8" name="直線コネクタ 44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9" name="テキスト ボックス 44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0" name="直線コネクタ 44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51" name="テキスト ボックス 45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2" name="直線コネクタ 45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3" name="テキスト ボックス 45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5" name="テキスト ボックス 45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457" name="直線コネクタ 456"/>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58"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59" name="直線コネクタ 458"/>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60" name="【認定こども園・幼稚園・保育所】&#10;一人当たり面積最大値テキスト"/>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61" name="直線コネクタ 460"/>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129557</xdr:rowOff>
    </xdr:from>
    <xdr:ext cx="469744" cy="259045"/>
    <xdr:sp macro="" textlink="">
      <xdr:nvSpPr>
        <xdr:cNvPr id="462" name="【認定こども園・幼稚園・保育所】&#10;一人当たり面積平均値テキスト"/>
        <xdr:cNvSpPr txBox="1"/>
      </xdr:nvSpPr>
      <xdr:spPr>
        <a:xfrm>
          <a:off x="22199600" y="681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63" name="フローチャート: 判断 462"/>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464" name="フローチャート: 判断 463"/>
        <xdr:cNvSpPr/>
      </xdr:nvSpPr>
      <xdr:spPr>
        <a:xfrm>
          <a:off x="21272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465" name="フローチャート: 判断 464"/>
        <xdr:cNvSpPr/>
      </xdr:nvSpPr>
      <xdr:spPr>
        <a:xfrm>
          <a:off x="203835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466" name="フローチャート: 判断 465"/>
        <xdr:cNvSpPr/>
      </xdr:nvSpPr>
      <xdr:spPr>
        <a:xfrm>
          <a:off x="19494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467" name="フローチャート: 判断 466"/>
        <xdr:cNvSpPr/>
      </xdr:nvSpPr>
      <xdr:spPr>
        <a:xfrm>
          <a:off x="18605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8" name="テキスト ボックス 46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9" name="テキスト ボックス 46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0" name="テキスト ボックス 46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1" name="テキスト ボックス 47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2" name="テキスト ボックス 47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73" name="楕円 472"/>
        <xdr:cNvSpPr/>
      </xdr:nvSpPr>
      <xdr:spPr>
        <a:xfrm>
          <a:off x="221107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170197</xdr:rowOff>
    </xdr:from>
    <xdr:ext cx="469744" cy="259045"/>
    <xdr:sp macro="" textlink="">
      <xdr:nvSpPr>
        <xdr:cNvPr id="474" name="【認定こども園・幼稚園・保育所】&#10;一人当たり面積該当値テキスト"/>
        <xdr:cNvSpPr txBox="1"/>
      </xdr:nvSpPr>
      <xdr:spPr>
        <a:xfrm>
          <a:off x="22199600"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113030</xdr:rowOff>
    </xdr:from>
    <xdr:to>
      <xdr:col>112</xdr:col>
      <xdr:colOff>38100</xdr:colOff>
      <xdr:row>39</xdr:row>
      <xdr:rowOff>43180</xdr:rowOff>
    </xdr:to>
    <xdr:sp macro="" textlink="">
      <xdr:nvSpPr>
        <xdr:cNvPr id="475" name="楕円 474"/>
        <xdr:cNvSpPr/>
      </xdr:nvSpPr>
      <xdr:spPr>
        <a:xfrm>
          <a:off x="21272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163830</xdr:rowOff>
    </xdr:from>
    <xdr:to>
      <xdr:col>116</xdr:col>
      <xdr:colOff>63500</xdr:colOff>
      <xdr:row>39</xdr:row>
      <xdr:rowOff>26670</xdr:rowOff>
    </xdr:to>
    <xdr:cxnSp macro="">
      <xdr:nvCxnSpPr>
        <xdr:cNvPr id="476" name="直線コネクタ 475"/>
        <xdr:cNvCxnSpPr/>
      </xdr:nvCxnSpPr>
      <xdr:spPr>
        <a:xfrm>
          <a:off x="21323300" y="66789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166370</xdr:rowOff>
    </xdr:from>
    <xdr:to>
      <xdr:col>107</xdr:col>
      <xdr:colOff>101600</xdr:colOff>
      <xdr:row>38</xdr:row>
      <xdr:rowOff>96520</xdr:rowOff>
    </xdr:to>
    <xdr:sp macro="" textlink="">
      <xdr:nvSpPr>
        <xdr:cNvPr id="477" name="楕円 476"/>
        <xdr:cNvSpPr/>
      </xdr:nvSpPr>
      <xdr:spPr>
        <a:xfrm>
          <a:off x="20383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45720</xdr:rowOff>
    </xdr:from>
    <xdr:to>
      <xdr:col>111</xdr:col>
      <xdr:colOff>177800</xdr:colOff>
      <xdr:row>38</xdr:row>
      <xdr:rowOff>163830</xdr:rowOff>
    </xdr:to>
    <xdr:cxnSp macro="">
      <xdr:nvCxnSpPr>
        <xdr:cNvPr id="478" name="直線コネクタ 477"/>
        <xdr:cNvCxnSpPr/>
      </xdr:nvCxnSpPr>
      <xdr:spPr>
        <a:xfrm>
          <a:off x="20434300" y="656082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170180</xdr:rowOff>
    </xdr:from>
    <xdr:to>
      <xdr:col>102</xdr:col>
      <xdr:colOff>165100</xdr:colOff>
      <xdr:row>38</xdr:row>
      <xdr:rowOff>100330</xdr:rowOff>
    </xdr:to>
    <xdr:sp macro="" textlink="">
      <xdr:nvSpPr>
        <xdr:cNvPr id="479" name="楕円 478"/>
        <xdr:cNvSpPr/>
      </xdr:nvSpPr>
      <xdr:spPr>
        <a:xfrm>
          <a:off x="19494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45720</xdr:rowOff>
    </xdr:from>
    <xdr:to>
      <xdr:col>107</xdr:col>
      <xdr:colOff>50800</xdr:colOff>
      <xdr:row>38</xdr:row>
      <xdr:rowOff>49530</xdr:rowOff>
    </xdr:to>
    <xdr:cxnSp macro="">
      <xdr:nvCxnSpPr>
        <xdr:cNvPr id="480" name="直線コネクタ 479"/>
        <xdr:cNvCxnSpPr/>
      </xdr:nvCxnSpPr>
      <xdr:spPr>
        <a:xfrm flipV="1">
          <a:off x="19545300" y="6560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80027</xdr:rowOff>
    </xdr:from>
    <xdr:ext cx="469744" cy="259045"/>
    <xdr:sp macro="" textlink="">
      <xdr:nvSpPr>
        <xdr:cNvPr id="481" name="n_1aveValue【認定こども園・幼稚園・保育所】&#10;一人当たり面積"/>
        <xdr:cNvSpPr txBox="1"/>
      </xdr:nvSpPr>
      <xdr:spPr>
        <a:xfrm>
          <a:off x="21075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87647</xdr:rowOff>
    </xdr:from>
    <xdr:ext cx="469744" cy="259045"/>
    <xdr:sp macro="" textlink="">
      <xdr:nvSpPr>
        <xdr:cNvPr id="482" name="n_2aveValue【認定こども園・幼稚園・保育所】&#10;一人当たり面積"/>
        <xdr:cNvSpPr txBox="1"/>
      </xdr:nvSpPr>
      <xdr:spPr>
        <a:xfrm>
          <a:off x="201994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91457</xdr:rowOff>
    </xdr:from>
    <xdr:ext cx="469744" cy="259045"/>
    <xdr:sp macro="" textlink="">
      <xdr:nvSpPr>
        <xdr:cNvPr id="483" name="n_3aveValue【認定こども園・幼稚園・保育所】&#10;一人当たり面積"/>
        <xdr:cNvSpPr txBox="1"/>
      </xdr:nvSpPr>
      <xdr:spPr>
        <a:xfrm>
          <a:off x="19310427"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120667</xdr:rowOff>
    </xdr:from>
    <xdr:ext cx="469744" cy="259045"/>
    <xdr:sp macro="" textlink="">
      <xdr:nvSpPr>
        <xdr:cNvPr id="484" name="n_4aveValue【認定こども園・幼稚園・保育所】&#10;一人当たり面積"/>
        <xdr:cNvSpPr txBox="1"/>
      </xdr:nvSpPr>
      <xdr:spPr>
        <a:xfrm>
          <a:off x="18421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59707</xdr:rowOff>
    </xdr:from>
    <xdr:ext cx="469744" cy="259045"/>
    <xdr:sp macro="" textlink="">
      <xdr:nvSpPr>
        <xdr:cNvPr id="485" name="n_1mainValue【認定こども園・幼稚園・保育所】&#10;一人当たり面積"/>
        <xdr:cNvSpPr txBox="1"/>
      </xdr:nvSpPr>
      <xdr:spPr>
        <a:xfrm>
          <a:off x="210757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113047</xdr:rowOff>
    </xdr:from>
    <xdr:ext cx="469744" cy="259045"/>
    <xdr:sp macro="" textlink="">
      <xdr:nvSpPr>
        <xdr:cNvPr id="486" name="n_2mainValue【認定こども園・幼稚園・保育所】&#10;一人当たり面積"/>
        <xdr:cNvSpPr txBox="1"/>
      </xdr:nvSpPr>
      <xdr:spPr>
        <a:xfrm>
          <a:off x="20199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116857</xdr:rowOff>
    </xdr:from>
    <xdr:ext cx="469744" cy="259045"/>
    <xdr:sp macro="" textlink="">
      <xdr:nvSpPr>
        <xdr:cNvPr id="487" name="n_3mainValue【認定こども園・幼稚園・保育所】&#10;一人当たり面積"/>
        <xdr:cNvSpPr txBox="1"/>
      </xdr:nvSpPr>
      <xdr:spPr>
        <a:xfrm>
          <a:off x="19310427"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8" name="正方形/長方形 48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9" name="正方形/長方形 48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0" name="正方形/長方形 48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1" name="正方形/長方形 49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2" name="正方形/長方形 49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3" name="正方形/長方形 49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4" name="正方形/長方形 49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5" name="正方形/長方形 49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6" name="テキスト ボックス 49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7" name="直線コネクタ 49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8" name="テキスト ボックス 49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9" name="直線コネクタ 49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0" name="テキスト ボックス 49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1" name="直線コネクタ 50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2" name="テキスト ボックス 50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3" name="直線コネクタ 50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4" name="テキスト ボックス 50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5" name="直線コネクタ 50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6" name="テキスト ボックス 50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7" name="直線コネクタ 50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8" name="テキスト ボックス 50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0" name="テキスト ボックス 50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512" name="直線コネクタ 511"/>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13" name="【学校施設】&#10;有形固定資産減価償却率最小値テキスト"/>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14" name="直線コネクタ 513"/>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515" name="【学校施設】&#10;有形固定資産減価償却率最大値テキスト"/>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16" name="直線コネクタ 515"/>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41927</xdr:rowOff>
    </xdr:from>
    <xdr:ext cx="405111" cy="259045"/>
    <xdr:sp macro="" textlink="">
      <xdr:nvSpPr>
        <xdr:cNvPr id="517" name="【学校施設】&#10;有形固定資産減価償却率平均値テキスト"/>
        <xdr:cNvSpPr txBox="1"/>
      </xdr:nvSpPr>
      <xdr:spPr>
        <a:xfrm>
          <a:off x="163576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18" name="フローチャート: 判断 517"/>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519" name="フローチャート: 判断 518"/>
        <xdr:cNvSpPr/>
      </xdr:nvSpPr>
      <xdr:spPr>
        <a:xfrm>
          <a:off x="15430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520" name="フローチャート: 判断 519"/>
        <xdr:cNvSpPr/>
      </xdr:nvSpPr>
      <xdr:spPr>
        <a:xfrm>
          <a:off x="14541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21" name="フローチャート: 判断 520"/>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522" name="フローチャート: 判断 521"/>
        <xdr:cNvSpPr/>
      </xdr:nvSpPr>
      <xdr:spPr>
        <a:xfrm>
          <a:off x="12763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3" name="テキスト ボックス 52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4" name="テキスト ボックス 52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5" name="テキスト ボックス 52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6" name="テキスト ボックス 52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7" name="テキスト ボックス 52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103505</xdr:rowOff>
    </xdr:from>
    <xdr:to>
      <xdr:col>85</xdr:col>
      <xdr:colOff>177800</xdr:colOff>
      <xdr:row>60</xdr:row>
      <xdr:rowOff>33655</xdr:rowOff>
    </xdr:to>
    <xdr:sp macro="" textlink="">
      <xdr:nvSpPr>
        <xdr:cNvPr id="528" name="楕円 527"/>
        <xdr:cNvSpPr/>
      </xdr:nvSpPr>
      <xdr:spPr>
        <a:xfrm>
          <a:off x="162687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126382</xdr:rowOff>
    </xdr:from>
    <xdr:ext cx="405111" cy="259045"/>
    <xdr:sp macro="" textlink="">
      <xdr:nvSpPr>
        <xdr:cNvPr id="529" name="【学校施設】&#10;有形固定資産減価償却率該当値テキスト"/>
        <xdr:cNvSpPr txBox="1"/>
      </xdr:nvSpPr>
      <xdr:spPr>
        <a:xfrm>
          <a:off x="16357600"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76835</xdr:rowOff>
    </xdr:from>
    <xdr:to>
      <xdr:col>81</xdr:col>
      <xdr:colOff>101600</xdr:colOff>
      <xdr:row>60</xdr:row>
      <xdr:rowOff>6985</xdr:rowOff>
    </xdr:to>
    <xdr:sp macro="" textlink="">
      <xdr:nvSpPr>
        <xdr:cNvPr id="530" name="楕円 529"/>
        <xdr:cNvSpPr/>
      </xdr:nvSpPr>
      <xdr:spPr>
        <a:xfrm>
          <a:off x="15430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127635</xdr:rowOff>
    </xdr:from>
    <xdr:to>
      <xdr:col>85</xdr:col>
      <xdr:colOff>127000</xdr:colOff>
      <xdr:row>59</xdr:row>
      <xdr:rowOff>154305</xdr:rowOff>
    </xdr:to>
    <xdr:cxnSp macro="">
      <xdr:nvCxnSpPr>
        <xdr:cNvPr id="531" name="直線コネクタ 530"/>
        <xdr:cNvCxnSpPr/>
      </xdr:nvCxnSpPr>
      <xdr:spPr>
        <a:xfrm>
          <a:off x="15481300" y="1024318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63500</xdr:rowOff>
    </xdr:from>
    <xdr:to>
      <xdr:col>76</xdr:col>
      <xdr:colOff>165100</xdr:colOff>
      <xdr:row>59</xdr:row>
      <xdr:rowOff>165100</xdr:rowOff>
    </xdr:to>
    <xdr:sp macro="" textlink="">
      <xdr:nvSpPr>
        <xdr:cNvPr id="532" name="楕円 531"/>
        <xdr:cNvSpPr/>
      </xdr:nvSpPr>
      <xdr:spPr>
        <a:xfrm>
          <a:off x="14541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114300</xdr:rowOff>
    </xdr:from>
    <xdr:to>
      <xdr:col>81</xdr:col>
      <xdr:colOff>50800</xdr:colOff>
      <xdr:row>59</xdr:row>
      <xdr:rowOff>127635</xdr:rowOff>
    </xdr:to>
    <xdr:cxnSp macro="">
      <xdr:nvCxnSpPr>
        <xdr:cNvPr id="533" name="直線コネクタ 532"/>
        <xdr:cNvCxnSpPr/>
      </xdr:nvCxnSpPr>
      <xdr:spPr>
        <a:xfrm>
          <a:off x="14592300" y="1022985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25400</xdr:rowOff>
    </xdr:from>
    <xdr:to>
      <xdr:col>72</xdr:col>
      <xdr:colOff>38100</xdr:colOff>
      <xdr:row>59</xdr:row>
      <xdr:rowOff>127000</xdr:rowOff>
    </xdr:to>
    <xdr:sp macro="" textlink="">
      <xdr:nvSpPr>
        <xdr:cNvPr id="534" name="楕円 533"/>
        <xdr:cNvSpPr/>
      </xdr:nvSpPr>
      <xdr:spPr>
        <a:xfrm>
          <a:off x="13652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76200</xdr:rowOff>
    </xdr:from>
    <xdr:to>
      <xdr:col>76</xdr:col>
      <xdr:colOff>114300</xdr:colOff>
      <xdr:row>59</xdr:row>
      <xdr:rowOff>114300</xdr:rowOff>
    </xdr:to>
    <xdr:cxnSp macro="">
      <xdr:nvCxnSpPr>
        <xdr:cNvPr id="535" name="直線コネクタ 534"/>
        <xdr:cNvCxnSpPr/>
      </xdr:nvCxnSpPr>
      <xdr:spPr>
        <a:xfrm>
          <a:off x="13703300" y="10191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140987</xdr:rowOff>
    </xdr:from>
    <xdr:ext cx="405111" cy="259045"/>
    <xdr:sp macro="" textlink="">
      <xdr:nvSpPr>
        <xdr:cNvPr id="536" name="n_1aveValue【学校施設】&#10;有形固定資産減価償却率"/>
        <xdr:cNvSpPr txBox="1"/>
      </xdr:nvSpPr>
      <xdr:spPr>
        <a:xfrm>
          <a:off x="152660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131462</xdr:rowOff>
    </xdr:from>
    <xdr:ext cx="405111" cy="259045"/>
    <xdr:sp macro="" textlink="">
      <xdr:nvSpPr>
        <xdr:cNvPr id="537" name="n_2aveValue【学校施設】&#10;有形固定資産減価償却率"/>
        <xdr:cNvSpPr txBox="1"/>
      </xdr:nvSpPr>
      <xdr:spPr>
        <a:xfrm>
          <a:off x="143897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538" name="n_3aveValue【学校施設】&#10;有形固定資産減価償却率"/>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145432</xdr:rowOff>
    </xdr:from>
    <xdr:ext cx="405111" cy="259045"/>
    <xdr:sp macro="" textlink="">
      <xdr:nvSpPr>
        <xdr:cNvPr id="539" name="n_4aveValue【学校施設】&#10;有形固定資産減価償却率"/>
        <xdr:cNvSpPr txBox="1"/>
      </xdr:nvSpPr>
      <xdr:spPr>
        <a:xfrm>
          <a:off x="12611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23512</xdr:rowOff>
    </xdr:from>
    <xdr:ext cx="405111" cy="259045"/>
    <xdr:sp macro="" textlink="">
      <xdr:nvSpPr>
        <xdr:cNvPr id="540" name="n_1mainValue【学校施設】&#10;有形固定資産減価償却率"/>
        <xdr:cNvSpPr txBox="1"/>
      </xdr:nvSpPr>
      <xdr:spPr>
        <a:xfrm>
          <a:off x="152660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10177</xdr:rowOff>
    </xdr:from>
    <xdr:ext cx="405111" cy="259045"/>
    <xdr:sp macro="" textlink="">
      <xdr:nvSpPr>
        <xdr:cNvPr id="541" name="n_2mainValue【学校施設】&#10;有形固定資産減価償却率"/>
        <xdr:cNvSpPr txBox="1"/>
      </xdr:nvSpPr>
      <xdr:spPr>
        <a:xfrm>
          <a:off x="14389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143527</xdr:rowOff>
    </xdr:from>
    <xdr:ext cx="405111" cy="259045"/>
    <xdr:sp macro="" textlink="">
      <xdr:nvSpPr>
        <xdr:cNvPr id="542" name="n_3mainValue【学校施設】&#10;有形固定資産減価償却率"/>
        <xdr:cNvSpPr txBox="1"/>
      </xdr:nvSpPr>
      <xdr:spPr>
        <a:xfrm>
          <a:off x="13500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3" name="正方形/長方形 5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4" name="正方形/長方形 5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5" name="正方形/長方形 5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6" name="正方形/長方形 5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7" name="正方形/長方形 5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8" name="正方形/長方形 5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9" name="正方形/長方形 5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0" name="正方形/長方形 54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1" name="テキスト ボックス 55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2" name="直線コネクタ 55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3" name="直線コネクタ 55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4" name="テキスト ボックス 55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5" name="直線コネクタ 55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6" name="テキスト ボックス 55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7" name="直線コネクタ 55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8" name="テキスト ボックス 55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9" name="直線コネクタ 55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0" name="テキスト ボックス 55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1" name="直線コネクタ 56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2" name="テキスト ボックス 56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3" name="直線コネクタ 56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4" name="テキスト ボックス 56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566" name="直線コネクタ 565"/>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567" name="【学校施設】&#10;一人当たり面積最小値テキスト"/>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568" name="直線コネクタ 567"/>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569" name="【学校施設】&#10;一人当たり面積最大値テキスト"/>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570" name="直線コネクタ 569"/>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104856</xdr:rowOff>
    </xdr:from>
    <xdr:ext cx="469744" cy="259045"/>
    <xdr:sp macro="" textlink="">
      <xdr:nvSpPr>
        <xdr:cNvPr id="571" name="【学校施設】&#10;一人当たり面積平均値テキスト"/>
        <xdr:cNvSpPr txBox="1"/>
      </xdr:nvSpPr>
      <xdr:spPr>
        <a:xfrm>
          <a:off x="22199600" y="10563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572" name="フローチャート: 判断 571"/>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573" name="フローチャート: 判断 572"/>
        <xdr:cNvSpPr/>
      </xdr:nvSpPr>
      <xdr:spPr>
        <a:xfrm>
          <a:off x="21272500" y="107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574" name="フローチャート: 判断 573"/>
        <xdr:cNvSpPr/>
      </xdr:nvSpPr>
      <xdr:spPr>
        <a:xfrm>
          <a:off x="20383500" y="1071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575" name="フローチャート: 判断 574"/>
        <xdr:cNvSpPr/>
      </xdr:nvSpPr>
      <xdr:spPr>
        <a:xfrm>
          <a:off x="19494500" y="107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576" name="フローチャート: 判断 575"/>
        <xdr:cNvSpPr/>
      </xdr:nvSpPr>
      <xdr:spPr>
        <a:xfrm>
          <a:off x="18605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7" name="テキスト ボックス 5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8" name="テキスト ボックス 5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9" name="テキスト ボックス 5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0" name="テキスト ボックス 5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1" name="テキスト ボックス 5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7493</xdr:rowOff>
    </xdr:from>
    <xdr:to>
      <xdr:col>116</xdr:col>
      <xdr:colOff>114300</xdr:colOff>
      <xdr:row>63</xdr:row>
      <xdr:rowOff>109093</xdr:rowOff>
    </xdr:to>
    <xdr:sp macro="" textlink="">
      <xdr:nvSpPr>
        <xdr:cNvPr id="582" name="楕円 581"/>
        <xdr:cNvSpPr/>
      </xdr:nvSpPr>
      <xdr:spPr>
        <a:xfrm>
          <a:off x="22110700" y="1080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93870</xdr:rowOff>
    </xdr:from>
    <xdr:ext cx="469744" cy="259045"/>
    <xdr:sp macro="" textlink="">
      <xdr:nvSpPr>
        <xdr:cNvPr id="583" name="【学校施設】&#10;一人当たり面積該当値テキスト"/>
        <xdr:cNvSpPr txBox="1"/>
      </xdr:nvSpPr>
      <xdr:spPr>
        <a:xfrm>
          <a:off x="22199600" y="1072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9589</xdr:rowOff>
    </xdr:from>
    <xdr:to>
      <xdr:col>112</xdr:col>
      <xdr:colOff>38100</xdr:colOff>
      <xdr:row>63</xdr:row>
      <xdr:rowOff>111189</xdr:rowOff>
    </xdr:to>
    <xdr:sp macro="" textlink="">
      <xdr:nvSpPr>
        <xdr:cNvPr id="584" name="楕円 583"/>
        <xdr:cNvSpPr/>
      </xdr:nvSpPr>
      <xdr:spPr>
        <a:xfrm>
          <a:off x="21272500" y="1081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58293</xdr:rowOff>
    </xdr:from>
    <xdr:to>
      <xdr:col>116</xdr:col>
      <xdr:colOff>63500</xdr:colOff>
      <xdr:row>63</xdr:row>
      <xdr:rowOff>60389</xdr:rowOff>
    </xdr:to>
    <xdr:cxnSp macro="">
      <xdr:nvCxnSpPr>
        <xdr:cNvPr id="585" name="直線コネクタ 584"/>
        <xdr:cNvCxnSpPr/>
      </xdr:nvCxnSpPr>
      <xdr:spPr>
        <a:xfrm flipV="1">
          <a:off x="21323300" y="10859643"/>
          <a:ext cx="8382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10541</xdr:rowOff>
    </xdr:from>
    <xdr:to>
      <xdr:col>107</xdr:col>
      <xdr:colOff>101600</xdr:colOff>
      <xdr:row>63</xdr:row>
      <xdr:rowOff>112141</xdr:rowOff>
    </xdr:to>
    <xdr:sp macro="" textlink="">
      <xdr:nvSpPr>
        <xdr:cNvPr id="586" name="楕円 585"/>
        <xdr:cNvSpPr/>
      </xdr:nvSpPr>
      <xdr:spPr>
        <a:xfrm>
          <a:off x="20383500" y="1081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60389</xdr:rowOff>
    </xdr:from>
    <xdr:to>
      <xdr:col>111</xdr:col>
      <xdr:colOff>177800</xdr:colOff>
      <xdr:row>63</xdr:row>
      <xdr:rowOff>61341</xdr:rowOff>
    </xdr:to>
    <xdr:cxnSp macro="">
      <xdr:nvCxnSpPr>
        <xdr:cNvPr id="587" name="直線コネクタ 586"/>
        <xdr:cNvCxnSpPr/>
      </xdr:nvCxnSpPr>
      <xdr:spPr>
        <a:xfrm flipV="1">
          <a:off x="20434300" y="10861739"/>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11113</xdr:rowOff>
    </xdr:from>
    <xdr:to>
      <xdr:col>102</xdr:col>
      <xdr:colOff>165100</xdr:colOff>
      <xdr:row>63</xdr:row>
      <xdr:rowOff>112713</xdr:rowOff>
    </xdr:to>
    <xdr:sp macro="" textlink="">
      <xdr:nvSpPr>
        <xdr:cNvPr id="588" name="楕円 587"/>
        <xdr:cNvSpPr/>
      </xdr:nvSpPr>
      <xdr:spPr>
        <a:xfrm>
          <a:off x="19494500" y="1081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61341</xdr:rowOff>
    </xdr:from>
    <xdr:to>
      <xdr:col>107</xdr:col>
      <xdr:colOff>50800</xdr:colOff>
      <xdr:row>63</xdr:row>
      <xdr:rowOff>61913</xdr:rowOff>
    </xdr:to>
    <xdr:cxnSp macro="">
      <xdr:nvCxnSpPr>
        <xdr:cNvPr id="589" name="直線コネクタ 588"/>
        <xdr:cNvCxnSpPr/>
      </xdr:nvCxnSpPr>
      <xdr:spPr>
        <a:xfrm flipV="1">
          <a:off x="19545300" y="10862691"/>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26370</xdr:rowOff>
    </xdr:from>
    <xdr:ext cx="469744" cy="259045"/>
    <xdr:sp macro="" textlink="">
      <xdr:nvSpPr>
        <xdr:cNvPr id="590" name="n_1aveValue【学校施設】&#10;一人当たり面積"/>
        <xdr:cNvSpPr txBox="1"/>
      </xdr:nvSpPr>
      <xdr:spPr>
        <a:xfrm>
          <a:off x="21075727" y="1048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30560</xdr:rowOff>
    </xdr:from>
    <xdr:ext cx="469744" cy="259045"/>
    <xdr:sp macro="" textlink="">
      <xdr:nvSpPr>
        <xdr:cNvPr id="591" name="n_2aveValue【学校施設】&#10;一人当たり面積"/>
        <xdr:cNvSpPr txBox="1"/>
      </xdr:nvSpPr>
      <xdr:spPr>
        <a:xfrm>
          <a:off x="20199427" y="1048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36085</xdr:rowOff>
    </xdr:from>
    <xdr:ext cx="469744" cy="259045"/>
    <xdr:sp macro="" textlink="">
      <xdr:nvSpPr>
        <xdr:cNvPr id="592" name="n_3aveValue【学校施設】&#10;一人当たり面積"/>
        <xdr:cNvSpPr txBox="1"/>
      </xdr:nvSpPr>
      <xdr:spPr>
        <a:xfrm>
          <a:off x="19310427" y="104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35704</xdr:rowOff>
    </xdr:from>
    <xdr:ext cx="469744" cy="259045"/>
    <xdr:sp macro="" textlink="">
      <xdr:nvSpPr>
        <xdr:cNvPr id="593" name="n_4aveValue【学校施設】&#10;一人当たり面積"/>
        <xdr:cNvSpPr txBox="1"/>
      </xdr:nvSpPr>
      <xdr:spPr>
        <a:xfrm>
          <a:off x="18421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102316</xdr:rowOff>
    </xdr:from>
    <xdr:ext cx="469744" cy="259045"/>
    <xdr:sp macro="" textlink="">
      <xdr:nvSpPr>
        <xdr:cNvPr id="594" name="n_1mainValue【学校施設】&#10;一人当たり面積"/>
        <xdr:cNvSpPr txBox="1"/>
      </xdr:nvSpPr>
      <xdr:spPr>
        <a:xfrm>
          <a:off x="21075727" y="1090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103268</xdr:rowOff>
    </xdr:from>
    <xdr:ext cx="469744" cy="259045"/>
    <xdr:sp macro="" textlink="">
      <xdr:nvSpPr>
        <xdr:cNvPr id="595" name="n_2mainValue【学校施設】&#10;一人当たり面積"/>
        <xdr:cNvSpPr txBox="1"/>
      </xdr:nvSpPr>
      <xdr:spPr>
        <a:xfrm>
          <a:off x="20199427" y="10904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103840</xdr:rowOff>
    </xdr:from>
    <xdr:ext cx="469744" cy="259045"/>
    <xdr:sp macro="" textlink="">
      <xdr:nvSpPr>
        <xdr:cNvPr id="596" name="n_3mainValue【学校施設】&#10;一人当たり面積"/>
        <xdr:cNvSpPr txBox="1"/>
      </xdr:nvSpPr>
      <xdr:spPr>
        <a:xfrm>
          <a:off x="19310427" y="10905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7" name="正方形/長方形 5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8" name="正方形/長方形 5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9" name="正方形/長方形 5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0" name="正方形/長方形 5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1" name="正方形/長方形 6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2" name="正方形/長方形 6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3" name="正方形/長方形 6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4" name="正方形/長方形 60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5" name="正方形/長方形 6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6" name="正方形/長方形 60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7" name="正方形/長方形 60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8" name="正方形/長方形 60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9" name="正方形/長方形 60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0" name="正方形/長方形 60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1" name="正方形/長方形 61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2" name="正方形/長方形 61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3" name="正方形/長方形 6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4" name="正方形/長方形 6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5" name="正方形/長方形 6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6" name="正方形/長方形 6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7" name="正方形/長方形 6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8" name="正方形/長方形 6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9" name="正方形/長方形 6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0" name="正方形/長方形 619"/>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21" name="正方形/長方形 62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2" name="正方形/長方形 6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3" name="正方形/長方形 6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4" name="正方形/長方形 6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5" name="正方形/長方形 6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6" name="正方形/長方形 6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7" name="正方形/長方形 6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8" name="正方形/長方形 62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29" name="正方形/長方形 62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0" name="正方形/長方形 62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1" name="テキスト ボックス 63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認定こども園・幼稚園・保育所については、平成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年度に策定された藤井寺市立幼稚園・保育所再編実行計画（前期計画）に基づく取り組みによって、令和２年度に７園２分園</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統廃合を行ったことで、有形固定資産減価償却率が低下している。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また、令和３年度においては統廃合に伴って藤井寺北幼稚園を廃止したことにより、一人当たり面積が継続して減少した。</a:t>
          </a:r>
          <a:endParaRPr lang="ja-JP" altLang="ja-JP" sz="14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公営住宅については、類似団体と比較し一人当たり面積が</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小さいが、</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藤井寺市公共施設再編基本計画において、民間により同種のサービスを提供している施設であり、今後も市が施設を保有し、サービスを提供するか検討している状況である</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63,532
62,808
8.89
26,436,000
26,006,336
417,139
14,981,011
18,735,553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xdr:cNvSpPr txBox="1"/>
      </xdr:nvSpPr>
      <xdr:spPr>
        <a:xfrm>
          <a:off x="4673600" y="623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xdr:cNvSpPr/>
      </xdr:nvSpPr>
      <xdr:spPr>
        <a:xfrm>
          <a:off x="37465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xdr:cNvSpPr/>
      </xdr:nvSpPr>
      <xdr:spPr>
        <a:xfrm>
          <a:off x="1079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20501</xdr:rowOff>
    </xdr:from>
    <xdr:to>
      <xdr:col>24</xdr:col>
      <xdr:colOff>114300</xdr:colOff>
      <xdr:row>41</xdr:row>
      <xdr:rowOff>122101</xdr:rowOff>
    </xdr:to>
    <xdr:sp macro="" textlink="">
      <xdr:nvSpPr>
        <xdr:cNvPr id="74" name="楕円 73"/>
        <xdr:cNvSpPr/>
      </xdr:nvSpPr>
      <xdr:spPr>
        <a:xfrm>
          <a:off x="4584700" y="70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170378</xdr:rowOff>
    </xdr:from>
    <xdr:ext cx="405111" cy="259045"/>
    <xdr:sp macro="" textlink="">
      <xdr:nvSpPr>
        <xdr:cNvPr id="75" name="【図書館】&#10;有形固定資産減価償却率該当値テキスト"/>
        <xdr:cNvSpPr txBox="1"/>
      </xdr:nvSpPr>
      <xdr:spPr>
        <a:xfrm>
          <a:off x="4673600" y="702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162560</xdr:rowOff>
    </xdr:from>
    <xdr:to>
      <xdr:col>20</xdr:col>
      <xdr:colOff>38100</xdr:colOff>
      <xdr:row>41</xdr:row>
      <xdr:rowOff>92710</xdr:rowOff>
    </xdr:to>
    <xdr:sp macro="" textlink="">
      <xdr:nvSpPr>
        <xdr:cNvPr id="76" name="楕円 75"/>
        <xdr:cNvSpPr/>
      </xdr:nvSpPr>
      <xdr:spPr>
        <a:xfrm>
          <a:off x="3746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41910</xdr:rowOff>
    </xdr:from>
    <xdr:to>
      <xdr:col>24</xdr:col>
      <xdr:colOff>63500</xdr:colOff>
      <xdr:row>41</xdr:row>
      <xdr:rowOff>71301</xdr:rowOff>
    </xdr:to>
    <xdr:cxnSp macro="">
      <xdr:nvCxnSpPr>
        <xdr:cNvPr id="77" name="直線コネクタ 76"/>
        <xdr:cNvCxnSpPr/>
      </xdr:nvCxnSpPr>
      <xdr:spPr>
        <a:xfrm>
          <a:off x="3797300" y="707136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133169</xdr:rowOff>
    </xdr:from>
    <xdr:to>
      <xdr:col>15</xdr:col>
      <xdr:colOff>101600</xdr:colOff>
      <xdr:row>41</xdr:row>
      <xdr:rowOff>63319</xdr:rowOff>
    </xdr:to>
    <xdr:sp macro="" textlink="">
      <xdr:nvSpPr>
        <xdr:cNvPr id="78" name="楕円 77"/>
        <xdr:cNvSpPr/>
      </xdr:nvSpPr>
      <xdr:spPr>
        <a:xfrm>
          <a:off x="28575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12519</xdr:rowOff>
    </xdr:from>
    <xdr:to>
      <xdr:col>19</xdr:col>
      <xdr:colOff>177800</xdr:colOff>
      <xdr:row>41</xdr:row>
      <xdr:rowOff>41910</xdr:rowOff>
    </xdr:to>
    <xdr:cxnSp macro="">
      <xdr:nvCxnSpPr>
        <xdr:cNvPr id="79" name="直線コネクタ 78"/>
        <xdr:cNvCxnSpPr/>
      </xdr:nvCxnSpPr>
      <xdr:spPr>
        <a:xfrm>
          <a:off x="2908300" y="704196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105410</xdr:rowOff>
    </xdr:from>
    <xdr:to>
      <xdr:col>10</xdr:col>
      <xdr:colOff>165100</xdr:colOff>
      <xdr:row>41</xdr:row>
      <xdr:rowOff>35560</xdr:rowOff>
    </xdr:to>
    <xdr:sp macro="" textlink="">
      <xdr:nvSpPr>
        <xdr:cNvPr id="80" name="楕円 79"/>
        <xdr:cNvSpPr/>
      </xdr:nvSpPr>
      <xdr:spPr>
        <a:xfrm>
          <a:off x="1968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156210</xdr:rowOff>
    </xdr:from>
    <xdr:to>
      <xdr:col>15</xdr:col>
      <xdr:colOff>50800</xdr:colOff>
      <xdr:row>41</xdr:row>
      <xdr:rowOff>12519</xdr:rowOff>
    </xdr:to>
    <xdr:cxnSp macro="">
      <xdr:nvCxnSpPr>
        <xdr:cNvPr id="81" name="直線コネクタ 80"/>
        <xdr:cNvCxnSpPr/>
      </xdr:nvCxnSpPr>
      <xdr:spPr>
        <a:xfrm>
          <a:off x="2019300" y="701421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3101</xdr:rowOff>
    </xdr:from>
    <xdr:ext cx="405111" cy="259045"/>
    <xdr:sp macro="" textlink="">
      <xdr:nvSpPr>
        <xdr:cNvPr id="82" name="n_1aveValue【図書館】&#10;有形固定資産減価償却率"/>
        <xdr:cNvSpPr txBox="1"/>
      </xdr:nvSpPr>
      <xdr:spPr>
        <a:xfrm>
          <a:off x="35820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83" name="n_2aveValue【図書館】&#10;有形固定資産減価償却率"/>
        <xdr:cNvSpPr txBox="1"/>
      </xdr:nvSpPr>
      <xdr:spPr>
        <a:xfrm>
          <a:off x="2705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4" name="n_3aveValue【図書館】&#10;有形固定資産減価償却率"/>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92908</xdr:rowOff>
    </xdr:from>
    <xdr:ext cx="405111" cy="259045"/>
    <xdr:sp macro="" textlink="">
      <xdr:nvSpPr>
        <xdr:cNvPr id="85" name="n_4aveValue【図書館】&#10;有形固定資産減価償却率"/>
        <xdr:cNvSpPr txBox="1"/>
      </xdr:nvSpPr>
      <xdr:spPr>
        <a:xfrm>
          <a:off x="927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83837</xdr:rowOff>
    </xdr:from>
    <xdr:ext cx="405111" cy="259045"/>
    <xdr:sp macro="" textlink="">
      <xdr:nvSpPr>
        <xdr:cNvPr id="86" name="n_1mainValue【図書館】&#10;有形固定資産減価償却率"/>
        <xdr:cNvSpPr txBox="1"/>
      </xdr:nvSpPr>
      <xdr:spPr>
        <a:xfrm>
          <a:off x="3582044"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54446</xdr:rowOff>
    </xdr:from>
    <xdr:ext cx="405111" cy="259045"/>
    <xdr:sp macro="" textlink="">
      <xdr:nvSpPr>
        <xdr:cNvPr id="87" name="n_2mainValue【図書館】&#10;有形固定資産減価償却率"/>
        <xdr:cNvSpPr txBox="1"/>
      </xdr:nvSpPr>
      <xdr:spPr>
        <a:xfrm>
          <a:off x="2705744" y="708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26687</xdr:rowOff>
    </xdr:from>
    <xdr:ext cx="405111" cy="259045"/>
    <xdr:sp macro="" textlink="">
      <xdr:nvSpPr>
        <xdr:cNvPr id="88" name="n_3mainValue【図書館】&#10;有形固定資産減価償却率"/>
        <xdr:cNvSpPr txBox="1"/>
      </xdr:nvSpPr>
      <xdr:spPr>
        <a:xfrm>
          <a:off x="1816744"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0" name="直線コネクタ 109"/>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1" name="【図書館】&#10;一人当たり面積最小値テキスト"/>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2" name="直線コネクタ 111"/>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3" name="【図書館】&#10;一人当たり面積最大値テキスト"/>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4" name="直線コネクタ 113"/>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66565</xdr:rowOff>
    </xdr:from>
    <xdr:ext cx="469744" cy="259045"/>
    <xdr:sp macro="" textlink="">
      <xdr:nvSpPr>
        <xdr:cNvPr id="115" name="【図書館】&#10;一人当たり面積平均値テキスト"/>
        <xdr:cNvSpPr txBox="1"/>
      </xdr:nvSpPr>
      <xdr:spPr>
        <a:xfrm>
          <a:off x="10515600" y="6753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6" name="フローチャート: 判断 115"/>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17" name="フローチャート: 判断 116"/>
        <xdr:cNvSpPr/>
      </xdr:nvSpPr>
      <xdr:spPr>
        <a:xfrm>
          <a:off x="9588500" y="69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18" name="フローチャート: 判断 117"/>
        <xdr:cNvSpPr/>
      </xdr:nvSpPr>
      <xdr:spPr>
        <a:xfrm>
          <a:off x="8699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19" name="フローチャート: 判断 118"/>
        <xdr:cNvSpPr/>
      </xdr:nvSpPr>
      <xdr:spPr>
        <a:xfrm>
          <a:off x="7810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0" name="フローチャート: 判断 119"/>
        <xdr:cNvSpPr/>
      </xdr:nvSpPr>
      <xdr:spPr>
        <a:xfrm>
          <a:off x="6921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6" name="楕円 125"/>
        <xdr:cNvSpPr/>
      </xdr:nvSpPr>
      <xdr:spPr>
        <a:xfrm>
          <a:off x="104267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72407</xdr:rowOff>
    </xdr:from>
    <xdr:ext cx="469744" cy="259045"/>
    <xdr:sp macro="" textlink="">
      <xdr:nvSpPr>
        <xdr:cNvPr id="127" name="【図書館】&#10;一人当たり面積該当値テキスト"/>
        <xdr:cNvSpPr txBox="1"/>
      </xdr:nvSpPr>
      <xdr:spPr>
        <a:xfrm>
          <a:off x="10515600"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93980</xdr:rowOff>
    </xdr:from>
    <xdr:to>
      <xdr:col>50</xdr:col>
      <xdr:colOff>165100</xdr:colOff>
      <xdr:row>41</xdr:row>
      <xdr:rowOff>24130</xdr:rowOff>
    </xdr:to>
    <xdr:sp macro="" textlink="">
      <xdr:nvSpPr>
        <xdr:cNvPr id="128" name="楕円 127"/>
        <xdr:cNvSpPr/>
      </xdr:nvSpPr>
      <xdr:spPr>
        <a:xfrm>
          <a:off x="9588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144780</xdr:rowOff>
    </xdr:from>
    <xdr:to>
      <xdr:col>55</xdr:col>
      <xdr:colOff>0</xdr:colOff>
      <xdr:row>40</xdr:row>
      <xdr:rowOff>144780</xdr:rowOff>
    </xdr:to>
    <xdr:cxnSp macro="">
      <xdr:nvCxnSpPr>
        <xdr:cNvPr id="129" name="直線コネクタ 128"/>
        <xdr:cNvCxnSpPr/>
      </xdr:nvCxnSpPr>
      <xdr:spPr>
        <a:xfrm>
          <a:off x="9639300" y="700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93980</xdr:rowOff>
    </xdr:from>
    <xdr:to>
      <xdr:col>46</xdr:col>
      <xdr:colOff>38100</xdr:colOff>
      <xdr:row>41</xdr:row>
      <xdr:rowOff>24130</xdr:rowOff>
    </xdr:to>
    <xdr:sp macro="" textlink="">
      <xdr:nvSpPr>
        <xdr:cNvPr id="130" name="楕円 129"/>
        <xdr:cNvSpPr/>
      </xdr:nvSpPr>
      <xdr:spPr>
        <a:xfrm>
          <a:off x="8699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144780</xdr:rowOff>
    </xdr:from>
    <xdr:to>
      <xdr:col>50</xdr:col>
      <xdr:colOff>114300</xdr:colOff>
      <xdr:row>40</xdr:row>
      <xdr:rowOff>144780</xdr:rowOff>
    </xdr:to>
    <xdr:cxnSp macro="">
      <xdr:nvCxnSpPr>
        <xdr:cNvPr id="131" name="直線コネクタ 130"/>
        <xdr:cNvCxnSpPr/>
      </xdr:nvCxnSpPr>
      <xdr:spPr>
        <a:xfrm>
          <a:off x="8750300" y="700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93980</xdr:rowOff>
    </xdr:from>
    <xdr:to>
      <xdr:col>41</xdr:col>
      <xdr:colOff>101600</xdr:colOff>
      <xdr:row>41</xdr:row>
      <xdr:rowOff>24130</xdr:rowOff>
    </xdr:to>
    <xdr:sp macro="" textlink="">
      <xdr:nvSpPr>
        <xdr:cNvPr id="132" name="楕円 131"/>
        <xdr:cNvSpPr/>
      </xdr:nvSpPr>
      <xdr:spPr>
        <a:xfrm>
          <a:off x="7810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144780</xdr:rowOff>
    </xdr:from>
    <xdr:to>
      <xdr:col>45</xdr:col>
      <xdr:colOff>177800</xdr:colOff>
      <xdr:row>40</xdr:row>
      <xdr:rowOff>144780</xdr:rowOff>
    </xdr:to>
    <xdr:cxnSp macro="">
      <xdr:nvCxnSpPr>
        <xdr:cNvPr id="133" name="直線コネクタ 132"/>
        <xdr:cNvCxnSpPr/>
      </xdr:nvCxnSpPr>
      <xdr:spPr>
        <a:xfrm>
          <a:off x="7861300" y="700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8653</xdr:rowOff>
    </xdr:from>
    <xdr:ext cx="469744" cy="259045"/>
    <xdr:sp macro="" textlink="">
      <xdr:nvSpPr>
        <xdr:cNvPr id="134" name="n_1aveValue【図書館】&#10;一人当たり面積"/>
        <xdr:cNvSpPr txBox="1"/>
      </xdr:nvSpPr>
      <xdr:spPr>
        <a:xfrm>
          <a:off x="9391727" y="669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13225</xdr:rowOff>
    </xdr:from>
    <xdr:ext cx="469744" cy="259045"/>
    <xdr:sp macro="" textlink="">
      <xdr:nvSpPr>
        <xdr:cNvPr id="135" name="n_2aveValue【図書館】&#10;一人当たり面積"/>
        <xdr:cNvSpPr txBox="1"/>
      </xdr:nvSpPr>
      <xdr:spPr>
        <a:xfrm>
          <a:off x="8515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13225</xdr:rowOff>
    </xdr:from>
    <xdr:ext cx="469744" cy="259045"/>
    <xdr:sp macro="" textlink="">
      <xdr:nvSpPr>
        <xdr:cNvPr id="136" name="n_3aveValue【図書館】&#10;一人当たり面積"/>
        <xdr:cNvSpPr txBox="1"/>
      </xdr:nvSpPr>
      <xdr:spPr>
        <a:xfrm>
          <a:off x="7626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13225</xdr:rowOff>
    </xdr:from>
    <xdr:ext cx="469744" cy="259045"/>
    <xdr:sp macro="" textlink="">
      <xdr:nvSpPr>
        <xdr:cNvPr id="137" name="n_4aveValue【図書館】&#10;一人当たり面積"/>
        <xdr:cNvSpPr txBox="1"/>
      </xdr:nvSpPr>
      <xdr:spPr>
        <a:xfrm>
          <a:off x="6737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15257</xdr:rowOff>
    </xdr:from>
    <xdr:ext cx="469744" cy="259045"/>
    <xdr:sp macro="" textlink="">
      <xdr:nvSpPr>
        <xdr:cNvPr id="138" name="n_1mainValue【図書館】&#10;一人当たり面積"/>
        <xdr:cNvSpPr txBox="1"/>
      </xdr:nvSpPr>
      <xdr:spPr>
        <a:xfrm>
          <a:off x="93917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15257</xdr:rowOff>
    </xdr:from>
    <xdr:ext cx="469744" cy="259045"/>
    <xdr:sp macro="" textlink="">
      <xdr:nvSpPr>
        <xdr:cNvPr id="139" name="n_2mainValue【図書館】&#10;一人当たり面積"/>
        <xdr:cNvSpPr txBox="1"/>
      </xdr:nvSpPr>
      <xdr:spPr>
        <a:xfrm>
          <a:off x="8515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15257</xdr:rowOff>
    </xdr:from>
    <xdr:ext cx="469744" cy="259045"/>
    <xdr:sp macro="" textlink="">
      <xdr:nvSpPr>
        <xdr:cNvPr id="140" name="n_3mainValue【図書館】&#10;一人当たり面積"/>
        <xdr:cNvSpPr txBox="1"/>
      </xdr:nvSpPr>
      <xdr:spPr>
        <a:xfrm>
          <a:off x="7626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65" name="直線コネクタ 164"/>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66" name="【体育館・プール】&#10;有形固定資産減価償却率最小値テキスト"/>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67" name="直線コネクタ 166"/>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68"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69" name="直線コネクタ 168"/>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70" name="【体育館・プール】&#10;有形固定資産減価償却率平均値テキスト"/>
        <xdr:cNvSpPr txBox="1"/>
      </xdr:nvSpPr>
      <xdr:spPr>
        <a:xfrm>
          <a:off x="467360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1" name="フローチャート: 判断 170"/>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2" name="フローチャート: 判断 171"/>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3" name="フローチャート: 判断 172"/>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74" name="フローチャート: 判断 173"/>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75" name="フローチャート: 判断 174"/>
        <xdr:cNvSpPr/>
      </xdr:nvSpPr>
      <xdr:spPr>
        <a:xfrm>
          <a:off x="1079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153035</xdr:rowOff>
    </xdr:from>
    <xdr:to>
      <xdr:col>24</xdr:col>
      <xdr:colOff>114300</xdr:colOff>
      <xdr:row>62</xdr:row>
      <xdr:rowOff>83185</xdr:rowOff>
    </xdr:to>
    <xdr:sp macro="" textlink="">
      <xdr:nvSpPr>
        <xdr:cNvPr id="181" name="楕円 180"/>
        <xdr:cNvSpPr/>
      </xdr:nvSpPr>
      <xdr:spPr>
        <a:xfrm>
          <a:off x="45847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131462</xdr:rowOff>
    </xdr:from>
    <xdr:ext cx="405111" cy="259045"/>
    <xdr:sp macro="" textlink="">
      <xdr:nvSpPr>
        <xdr:cNvPr id="182" name="【体育館・プール】&#10;有形固定資産減価償却率該当値テキスト"/>
        <xdr:cNvSpPr txBox="1"/>
      </xdr:nvSpPr>
      <xdr:spPr>
        <a:xfrm>
          <a:off x="4673600"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128270</xdr:rowOff>
    </xdr:from>
    <xdr:to>
      <xdr:col>20</xdr:col>
      <xdr:colOff>38100</xdr:colOff>
      <xdr:row>62</xdr:row>
      <xdr:rowOff>58420</xdr:rowOff>
    </xdr:to>
    <xdr:sp macro="" textlink="">
      <xdr:nvSpPr>
        <xdr:cNvPr id="183" name="楕円 182"/>
        <xdr:cNvSpPr/>
      </xdr:nvSpPr>
      <xdr:spPr>
        <a:xfrm>
          <a:off x="3746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7620</xdr:rowOff>
    </xdr:from>
    <xdr:to>
      <xdr:col>24</xdr:col>
      <xdr:colOff>63500</xdr:colOff>
      <xdr:row>62</xdr:row>
      <xdr:rowOff>32385</xdr:rowOff>
    </xdr:to>
    <xdr:cxnSp macro="">
      <xdr:nvCxnSpPr>
        <xdr:cNvPr id="184" name="直線コネクタ 183"/>
        <xdr:cNvCxnSpPr/>
      </xdr:nvCxnSpPr>
      <xdr:spPr>
        <a:xfrm>
          <a:off x="3797300" y="1063752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93980</xdr:rowOff>
    </xdr:from>
    <xdr:to>
      <xdr:col>15</xdr:col>
      <xdr:colOff>101600</xdr:colOff>
      <xdr:row>62</xdr:row>
      <xdr:rowOff>24130</xdr:rowOff>
    </xdr:to>
    <xdr:sp macro="" textlink="">
      <xdr:nvSpPr>
        <xdr:cNvPr id="185" name="楕円 184"/>
        <xdr:cNvSpPr/>
      </xdr:nvSpPr>
      <xdr:spPr>
        <a:xfrm>
          <a:off x="2857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144780</xdr:rowOff>
    </xdr:from>
    <xdr:to>
      <xdr:col>19</xdr:col>
      <xdr:colOff>177800</xdr:colOff>
      <xdr:row>62</xdr:row>
      <xdr:rowOff>7620</xdr:rowOff>
    </xdr:to>
    <xdr:cxnSp macro="">
      <xdr:nvCxnSpPr>
        <xdr:cNvPr id="186" name="直線コネクタ 185"/>
        <xdr:cNvCxnSpPr/>
      </xdr:nvCxnSpPr>
      <xdr:spPr>
        <a:xfrm>
          <a:off x="2908300" y="106032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57785</xdr:rowOff>
    </xdr:from>
    <xdr:to>
      <xdr:col>10</xdr:col>
      <xdr:colOff>165100</xdr:colOff>
      <xdr:row>61</xdr:row>
      <xdr:rowOff>159385</xdr:rowOff>
    </xdr:to>
    <xdr:sp macro="" textlink="">
      <xdr:nvSpPr>
        <xdr:cNvPr id="187" name="楕円 186"/>
        <xdr:cNvSpPr/>
      </xdr:nvSpPr>
      <xdr:spPr>
        <a:xfrm>
          <a:off x="19685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108585</xdr:rowOff>
    </xdr:from>
    <xdr:to>
      <xdr:col>15</xdr:col>
      <xdr:colOff>50800</xdr:colOff>
      <xdr:row>61</xdr:row>
      <xdr:rowOff>144780</xdr:rowOff>
    </xdr:to>
    <xdr:cxnSp macro="">
      <xdr:nvCxnSpPr>
        <xdr:cNvPr id="188" name="直線コネクタ 187"/>
        <xdr:cNvCxnSpPr/>
      </xdr:nvCxnSpPr>
      <xdr:spPr>
        <a:xfrm>
          <a:off x="2019300" y="105670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89" name="n_1aveValue【体育館・プール】&#10;有形固定資産減価償却率"/>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90" name="n_2aveValue【体育館・プール】&#10;有形固定資産減価償却率"/>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91" name="n_3aveValue【体育館・プール】&#10;有形固定資産減価償却率"/>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61612</xdr:rowOff>
    </xdr:from>
    <xdr:ext cx="405111" cy="259045"/>
    <xdr:sp macro="" textlink="">
      <xdr:nvSpPr>
        <xdr:cNvPr id="192" name="n_4aveValue【体育館・プール】&#10;有形固定資産減価償却率"/>
        <xdr:cNvSpPr txBox="1"/>
      </xdr:nvSpPr>
      <xdr:spPr>
        <a:xfrm>
          <a:off x="927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49547</xdr:rowOff>
    </xdr:from>
    <xdr:ext cx="405111" cy="259045"/>
    <xdr:sp macro="" textlink="">
      <xdr:nvSpPr>
        <xdr:cNvPr id="193" name="n_1mainValue【体育館・プール】&#10;有形固定資産減価償却率"/>
        <xdr:cNvSpPr txBox="1"/>
      </xdr:nvSpPr>
      <xdr:spPr>
        <a:xfrm>
          <a:off x="3582044"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15257</xdr:rowOff>
    </xdr:from>
    <xdr:ext cx="405111" cy="259045"/>
    <xdr:sp macro="" textlink="">
      <xdr:nvSpPr>
        <xdr:cNvPr id="194" name="n_2mainValue【体育館・プール】&#10;有形固定資産減価償却率"/>
        <xdr:cNvSpPr txBox="1"/>
      </xdr:nvSpPr>
      <xdr:spPr>
        <a:xfrm>
          <a:off x="2705744"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150512</xdr:rowOff>
    </xdr:from>
    <xdr:ext cx="405111" cy="259045"/>
    <xdr:sp macro="" textlink="">
      <xdr:nvSpPr>
        <xdr:cNvPr id="195" name="n_3mainValue【体育館・プール】&#10;有形固定資産減価償却率"/>
        <xdr:cNvSpPr txBox="1"/>
      </xdr:nvSpPr>
      <xdr:spPr>
        <a:xfrm>
          <a:off x="1816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7" name="テキスト ボックス 20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9" name="テキスト ボックス 20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1" name="テキスト ボックス 2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3" name="テキスト ボックス 21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5" name="テキスト ボックス 21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19" name="直線コネクタ 218"/>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0" name="【体育館・プール】&#10;一人当たり面積最小値テキスト"/>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21" name="直線コネクタ 220"/>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22" name="【体育館・プール】&#10;一人当たり面積最大値テキスト"/>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23" name="直線コネクタ 222"/>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24" name="【体育館・プール】&#10;一人当たり面積平均値テキスト"/>
        <xdr:cNvSpPr txBox="1"/>
      </xdr:nvSpPr>
      <xdr:spPr>
        <a:xfrm>
          <a:off x="10515600" y="1076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25" name="フローチャート: 判断 224"/>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26" name="フローチャート: 判断 225"/>
        <xdr:cNvSpPr/>
      </xdr:nvSpPr>
      <xdr:spPr>
        <a:xfrm>
          <a:off x="9588500" y="1092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27" name="フローチャート: 判断 226"/>
        <xdr:cNvSpPr/>
      </xdr:nvSpPr>
      <xdr:spPr>
        <a:xfrm>
          <a:off x="8699500" y="109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28" name="フローチャート: 判断 227"/>
        <xdr:cNvSpPr/>
      </xdr:nvSpPr>
      <xdr:spPr>
        <a:xfrm>
          <a:off x="7810500" y="1093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29" name="フローチャート: 判断 228"/>
        <xdr:cNvSpPr/>
      </xdr:nvSpPr>
      <xdr:spPr>
        <a:xfrm>
          <a:off x="6921500" y="1094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152654</xdr:rowOff>
    </xdr:from>
    <xdr:to>
      <xdr:col>55</xdr:col>
      <xdr:colOff>50800</xdr:colOff>
      <xdr:row>64</xdr:row>
      <xdr:rowOff>82804</xdr:rowOff>
    </xdr:to>
    <xdr:sp macro="" textlink="">
      <xdr:nvSpPr>
        <xdr:cNvPr id="235" name="楕円 234"/>
        <xdr:cNvSpPr/>
      </xdr:nvSpPr>
      <xdr:spPr>
        <a:xfrm>
          <a:off x="10426700" y="1095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236" name="【体育館・プール】&#10;一人当たり面積該当値テキスト"/>
        <xdr:cNvSpPr txBox="1"/>
      </xdr:nvSpPr>
      <xdr:spPr>
        <a:xfrm>
          <a:off x="10515600"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153035</xdr:rowOff>
    </xdr:from>
    <xdr:to>
      <xdr:col>50</xdr:col>
      <xdr:colOff>165100</xdr:colOff>
      <xdr:row>64</xdr:row>
      <xdr:rowOff>83185</xdr:rowOff>
    </xdr:to>
    <xdr:sp macro="" textlink="">
      <xdr:nvSpPr>
        <xdr:cNvPr id="237" name="楕円 236"/>
        <xdr:cNvSpPr/>
      </xdr:nvSpPr>
      <xdr:spPr>
        <a:xfrm>
          <a:off x="9588500" y="1095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32004</xdr:rowOff>
    </xdr:from>
    <xdr:to>
      <xdr:col>55</xdr:col>
      <xdr:colOff>0</xdr:colOff>
      <xdr:row>64</xdr:row>
      <xdr:rowOff>32385</xdr:rowOff>
    </xdr:to>
    <xdr:cxnSp macro="">
      <xdr:nvCxnSpPr>
        <xdr:cNvPr id="238" name="直線コネクタ 237"/>
        <xdr:cNvCxnSpPr/>
      </xdr:nvCxnSpPr>
      <xdr:spPr>
        <a:xfrm flipV="1">
          <a:off x="9639300" y="11004804"/>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153416</xdr:rowOff>
    </xdr:from>
    <xdr:to>
      <xdr:col>46</xdr:col>
      <xdr:colOff>38100</xdr:colOff>
      <xdr:row>64</xdr:row>
      <xdr:rowOff>83566</xdr:rowOff>
    </xdr:to>
    <xdr:sp macro="" textlink="">
      <xdr:nvSpPr>
        <xdr:cNvPr id="239" name="楕円 238"/>
        <xdr:cNvSpPr/>
      </xdr:nvSpPr>
      <xdr:spPr>
        <a:xfrm>
          <a:off x="8699500" y="1095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32385</xdr:rowOff>
    </xdr:from>
    <xdr:to>
      <xdr:col>50</xdr:col>
      <xdr:colOff>114300</xdr:colOff>
      <xdr:row>64</xdr:row>
      <xdr:rowOff>32766</xdr:rowOff>
    </xdr:to>
    <xdr:cxnSp macro="">
      <xdr:nvCxnSpPr>
        <xdr:cNvPr id="240" name="直線コネクタ 239"/>
        <xdr:cNvCxnSpPr/>
      </xdr:nvCxnSpPr>
      <xdr:spPr>
        <a:xfrm flipV="1">
          <a:off x="8750300" y="1100518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153797</xdr:rowOff>
    </xdr:from>
    <xdr:to>
      <xdr:col>41</xdr:col>
      <xdr:colOff>101600</xdr:colOff>
      <xdr:row>64</xdr:row>
      <xdr:rowOff>83947</xdr:rowOff>
    </xdr:to>
    <xdr:sp macro="" textlink="">
      <xdr:nvSpPr>
        <xdr:cNvPr id="241" name="楕円 240"/>
        <xdr:cNvSpPr/>
      </xdr:nvSpPr>
      <xdr:spPr>
        <a:xfrm>
          <a:off x="7810500" y="1095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32766</xdr:rowOff>
    </xdr:from>
    <xdr:to>
      <xdr:col>45</xdr:col>
      <xdr:colOff>177800</xdr:colOff>
      <xdr:row>64</xdr:row>
      <xdr:rowOff>33147</xdr:rowOff>
    </xdr:to>
    <xdr:cxnSp macro="">
      <xdr:nvCxnSpPr>
        <xdr:cNvPr id="242" name="直線コネクタ 241"/>
        <xdr:cNvCxnSpPr/>
      </xdr:nvCxnSpPr>
      <xdr:spPr>
        <a:xfrm flipV="1">
          <a:off x="7861300" y="1100556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71899</xdr:rowOff>
    </xdr:from>
    <xdr:ext cx="469744" cy="259045"/>
    <xdr:sp macro="" textlink="">
      <xdr:nvSpPr>
        <xdr:cNvPr id="243" name="n_1aveValue【体育館・プール】&#10;一人当たり面積"/>
        <xdr:cNvSpPr txBox="1"/>
      </xdr:nvSpPr>
      <xdr:spPr>
        <a:xfrm>
          <a:off x="9391727" y="1070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84853</xdr:rowOff>
    </xdr:from>
    <xdr:ext cx="469744" cy="259045"/>
    <xdr:sp macro="" textlink="">
      <xdr:nvSpPr>
        <xdr:cNvPr id="244" name="n_2aveValue【体育館・プール】&#10;一人当たり面積"/>
        <xdr:cNvSpPr txBox="1"/>
      </xdr:nvSpPr>
      <xdr:spPr>
        <a:xfrm>
          <a:off x="8515427" y="107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85234</xdr:rowOff>
    </xdr:from>
    <xdr:ext cx="469744" cy="259045"/>
    <xdr:sp macro="" textlink="">
      <xdr:nvSpPr>
        <xdr:cNvPr id="245" name="n_3aveValue【体育館・プール】&#10;一人当たり面積"/>
        <xdr:cNvSpPr txBox="1"/>
      </xdr:nvSpPr>
      <xdr:spPr>
        <a:xfrm>
          <a:off x="7626427" y="1071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87901</xdr:rowOff>
    </xdr:from>
    <xdr:ext cx="469744" cy="259045"/>
    <xdr:sp macro="" textlink="">
      <xdr:nvSpPr>
        <xdr:cNvPr id="246" name="n_4aveValue【体育館・プール】&#10;一人当たり面積"/>
        <xdr:cNvSpPr txBox="1"/>
      </xdr:nvSpPr>
      <xdr:spPr>
        <a:xfrm>
          <a:off x="6737427" y="1071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74312</xdr:rowOff>
    </xdr:from>
    <xdr:ext cx="469744" cy="259045"/>
    <xdr:sp macro="" textlink="">
      <xdr:nvSpPr>
        <xdr:cNvPr id="247" name="n_1mainValue【体育館・プール】&#10;一人当たり面積"/>
        <xdr:cNvSpPr txBox="1"/>
      </xdr:nvSpPr>
      <xdr:spPr>
        <a:xfrm>
          <a:off x="9391727" y="1104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74693</xdr:rowOff>
    </xdr:from>
    <xdr:ext cx="469744" cy="259045"/>
    <xdr:sp macro="" textlink="">
      <xdr:nvSpPr>
        <xdr:cNvPr id="248" name="n_2mainValue【体育館・プール】&#10;一人当たり面積"/>
        <xdr:cNvSpPr txBox="1"/>
      </xdr:nvSpPr>
      <xdr:spPr>
        <a:xfrm>
          <a:off x="8515427" y="1104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75074</xdr:rowOff>
    </xdr:from>
    <xdr:ext cx="469744" cy="259045"/>
    <xdr:sp macro="" textlink="">
      <xdr:nvSpPr>
        <xdr:cNvPr id="249" name="n_3mainValue【体育館・プール】&#10;一人当たり面積"/>
        <xdr:cNvSpPr txBox="1"/>
      </xdr:nvSpPr>
      <xdr:spPr>
        <a:xfrm>
          <a:off x="7626427" y="1104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1" name="直線コネクタ 26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2" name="テキスト ボックス 261"/>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3" name="直線コネクタ 26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4" name="テキスト ボックス 26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5" name="直線コネクタ 26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6" name="テキスト ボックス 26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7" name="直線コネクタ 26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8" name="テキスト ボックス 26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9" name="直線コネクタ 26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0" name="テキスト ボックス 26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1" name="直線コネクタ 27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2" name="テキスト ボックス 271"/>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75" name="直線コネクタ 274"/>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6"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7" name="直線コネクタ 276"/>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78" name="【福祉施設】&#10;有形固定資産減価償却率最大値テキスト"/>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79" name="直線コネクタ 278"/>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26506</xdr:rowOff>
    </xdr:from>
    <xdr:ext cx="405111" cy="259045"/>
    <xdr:sp macro="" textlink="">
      <xdr:nvSpPr>
        <xdr:cNvPr id="280" name="【福祉施設】&#10;有形固定資産減価償却率平均値テキスト"/>
        <xdr:cNvSpPr txBox="1"/>
      </xdr:nvSpPr>
      <xdr:spPr>
        <a:xfrm>
          <a:off x="4673600" y="14085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81" name="フローチャート: 判断 280"/>
        <xdr:cNvSpPr/>
      </xdr:nvSpPr>
      <xdr:spPr>
        <a:xfrm>
          <a:off x="45847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82" name="フローチャート: 判断 281"/>
        <xdr:cNvSpPr/>
      </xdr:nvSpPr>
      <xdr:spPr>
        <a:xfrm>
          <a:off x="3746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xdr:nvSpPr>
        <xdr:cNvPr id="283" name="フローチャート: 判断 282"/>
        <xdr:cNvSpPr/>
      </xdr:nvSpPr>
      <xdr:spPr>
        <a:xfrm>
          <a:off x="2857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xdr:nvSpPr>
        <xdr:cNvPr id="284" name="フローチャート: 判断 283"/>
        <xdr:cNvSpPr/>
      </xdr:nvSpPr>
      <xdr:spPr>
        <a:xfrm>
          <a:off x="1968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85" name="フローチャート: 判断 284"/>
        <xdr:cNvSpPr/>
      </xdr:nvSpPr>
      <xdr:spPr>
        <a:xfrm>
          <a:off x="1079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135889</xdr:rowOff>
    </xdr:from>
    <xdr:to>
      <xdr:col>24</xdr:col>
      <xdr:colOff>114300</xdr:colOff>
      <xdr:row>85</xdr:row>
      <xdr:rowOff>66039</xdr:rowOff>
    </xdr:to>
    <xdr:sp macro="" textlink="">
      <xdr:nvSpPr>
        <xdr:cNvPr id="291" name="楕円 290"/>
        <xdr:cNvSpPr/>
      </xdr:nvSpPr>
      <xdr:spPr>
        <a:xfrm>
          <a:off x="45847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114316</xdr:rowOff>
    </xdr:from>
    <xdr:ext cx="405111" cy="259045"/>
    <xdr:sp macro="" textlink="">
      <xdr:nvSpPr>
        <xdr:cNvPr id="292" name="【福祉施設】&#10;有形固定資産減価償却率該当値テキスト"/>
        <xdr:cNvSpPr txBox="1"/>
      </xdr:nvSpPr>
      <xdr:spPr>
        <a:xfrm>
          <a:off x="4673600"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86905</xdr:rowOff>
    </xdr:from>
    <xdr:to>
      <xdr:col>20</xdr:col>
      <xdr:colOff>38100</xdr:colOff>
      <xdr:row>85</xdr:row>
      <xdr:rowOff>17055</xdr:rowOff>
    </xdr:to>
    <xdr:sp macro="" textlink="">
      <xdr:nvSpPr>
        <xdr:cNvPr id="293" name="楕円 292"/>
        <xdr:cNvSpPr/>
      </xdr:nvSpPr>
      <xdr:spPr>
        <a:xfrm>
          <a:off x="3746500" y="144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137705</xdr:rowOff>
    </xdr:from>
    <xdr:to>
      <xdr:col>24</xdr:col>
      <xdr:colOff>63500</xdr:colOff>
      <xdr:row>85</xdr:row>
      <xdr:rowOff>15239</xdr:rowOff>
    </xdr:to>
    <xdr:cxnSp macro="">
      <xdr:nvCxnSpPr>
        <xdr:cNvPr id="294" name="直線コネクタ 293"/>
        <xdr:cNvCxnSpPr/>
      </xdr:nvCxnSpPr>
      <xdr:spPr>
        <a:xfrm>
          <a:off x="3797300" y="14539505"/>
          <a:ext cx="8382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36286</xdr:rowOff>
    </xdr:from>
    <xdr:to>
      <xdr:col>15</xdr:col>
      <xdr:colOff>101600</xdr:colOff>
      <xdr:row>84</xdr:row>
      <xdr:rowOff>137886</xdr:rowOff>
    </xdr:to>
    <xdr:sp macro="" textlink="">
      <xdr:nvSpPr>
        <xdr:cNvPr id="295" name="楕円 294"/>
        <xdr:cNvSpPr/>
      </xdr:nvSpPr>
      <xdr:spPr>
        <a:xfrm>
          <a:off x="2857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87086</xdr:rowOff>
    </xdr:from>
    <xdr:to>
      <xdr:col>19</xdr:col>
      <xdr:colOff>177800</xdr:colOff>
      <xdr:row>84</xdr:row>
      <xdr:rowOff>137705</xdr:rowOff>
    </xdr:to>
    <xdr:cxnSp macro="">
      <xdr:nvCxnSpPr>
        <xdr:cNvPr id="296" name="直線コネクタ 295"/>
        <xdr:cNvCxnSpPr/>
      </xdr:nvCxnSpPr>
      <xdr:spPr>
        <a:xfrm>
          <a:off x="2908300" y="14488886"/>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158750</xdr:rowOff>
    </xdr:from>
    <xdr:to>
      <xdr:col>10</xdr:col>
      <xdr:colOff>165100</xdr:colOff>
      <xdr:row>84</xdr:row>
      <xdr:rowOff>88900</xdr:rowOff>
    </xdr:to>
    <xdr:sp macro="" textlink="">
      <xdr:nvSpPr>
        <xdr:cNvPr id="297" name="楕円 296"/>
        <xdr:cNvSpPr/>
      </xdr:nvSpPr>
      <xdr:spPr>
        <a:xfrm>
          <a:off x="1968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38100</xdr:rowOff>
    </xdr:from>
    <xdr:to>
      <xdr:col>15</xdr:col>
      <xdr:colOff>50800</xdr:colOff>
      <xdr:row>84</xdr:row>
      <xdr:rowOff>87086</xdr:rowOff>
    </xdr:to>
    <xdr:cxnSp macro="">
      <xdr:nvCxnSpPr>
        <xdr:cNvPr id="298" name="直線コネクタ 297"/>
        <xdr:cNvCxnSpPr/>
      </xdr:nvCxnSpPr>
      <xdr:spPr>
        <a:xfrm>
          <a:off x="2019300" y="1443990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102161</xdr:rowOff>
    </xdr:from>
    <xdr:ext cx="405111" cy="259045"/>
    <xdr:sp macro="" textlink="">
      <xdr:nvSpPr>
        <xdr:cNvPr id="299" name="n_1aveValue【福祉施設】&#10;有形固定資産減価償却率"/>
        <xdr:cNvSpPr txBox="1"/>
      </xdr:nvSpPr>
      <xdr:spPr>
        <a:xfrm>
          <a:off x="35820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62972</xdr:rowOff>
    </xdr:from>
    <xdr:ext cx="405111" cy="259045"/>
    <xdr:sp macro="" textlink="">
      <xdr:nvSpPr>
        <xdr:cNvPr id="300" name="n_2aveValue【福祉施設】&#10;有形固定資産減価償却率"/>
        <xdr:cNvSpPr txBox="1"/>
      </xdr:nvSpPr>
      <xdr:spPr>
        <a:xfrm>
          <a:off x="2705744" y="139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61340</xdr:rowOff>
    </xdr:from>
    <xdr:ext cx="405111" cy="259045"/>
    <xdr:sp macro="" textlink="">
      <xdr:nvSpPr>
        <xdr:cNvPr id="301" name="n_3aveValue【福祉施設】&#10;有形固定資産減価償却率"/>
        <xdr:cNvSpPr txBox="1"/>
      </xdr:nvSpPr>
      <xdr:spPr>
        <a:xfrm>
          <a:off x="1816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25416</xdr:rowOff>
    </xdr:from>
    <xdr:ext cx="405111" cy="259045"/>
    <xdr:sp macro="" textlink="">
      <xdr:nvSpPr>
        <xdr:cNvPr id="302" name="n_4aveValue【福祉施設】&#10;有形固定資産減価償却率"/>
        <xdr:cNvSpPr txBox="1"/>
      </xdr:nvSpPr>
      <xdr:spPr>
        <a:xfrm>
          <a:off x="927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8182</xdr:rowOff>
    </xdr:from>
    <xdr:ext cx="405111" cy="259045"/>
    <xdr:sp macro="" textlink="">
      <xdr:nvSpPr>
        <xdr:cNvPr id="303" name="n_1mainValue【福祉施設】&#10;有形固定資産減価償却率"/>
        <xdr:cNvSpPr txBox="1"/>
      </xdr:nvSpPr>
      <xdr:spPr>
        <a:xfrm>
          <a:off x="3582044" y="1458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129013</xdr:rowOff>
    </xdr:from>
    <xdr:ext cx="405111" cy="259045"/>
    <xdr:sp macro="" textlink="">
      <xdr:nvSpPr>
        <xdr:cNvPr id="304" name="n_2mainValue【福祉施設】&#10;有形固定資産減価償却率"/>
        <xdr:cNvSpPr txBox="1"/>
      </xdr:nvSpPr>
      <xdr:spPr>
        <a:xfrm>
          <a:off x="2705744" y="1453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80027</xdr:rowOff>
    </xdr:from>
    <xdr:ext cx="405111" cy="259045"/>
    <xdr:sp macro="" textlink="">
      <xdr:nvSpPr>
        <xdr:cNvPr id="305" name="n_3mainValue【福祉施設】&#10;有形固定資産減価償却率"/>
        <xdr:cNvSpPr txBox="1"/>
      </xdr:nvSpPr>
      <xdr:spPr>
        <a:xfrm>
          <a:off x="18167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6" name="直線コネクタ 31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7" name="テキスト ボックス 31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8" name="直線コネクタ 31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9" name="テキスト ボックス 31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0" name="直線コネクタ 31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21" name="テキスト ボックス 32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2" name="直線コネクタ 32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3" name="テキスト ボックス 32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25" name="直線コネクタ 324"/>
        <xdr:cNvCxnSpPr/>
      </xdr:nvCxnSpPr>
      <xdr:spPr>
        <a:xfrm flipV="1">
          <a:off x="10476865" y="1343977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26"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27" name="直線コネクタ 326"/>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28" name="【福祉施設】&#10;一人当たり面積最大値テキスト"/>
        <xdr:cNvSpPr txBox="1"/>
      </xdr:nvSpPr>
      <xdr:spPr>
        <a:xfrm>
          <a:off x="10515600" y="1321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29" name="直線コネクタ 328"/>
        <xdr:cNvCxnSpPr/>
      </xdr:nvCxnSpPr>
      <xdr:spPr>
        <a:xfrm>
          <a:off x="10388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15891</xdr:rowOff>
    </xdr:from>
    <xdr:ext cx="469744" cy="259045"/>
    <xdr:sp macro="" textlink="">
      <xdr:nvSpPr>
        <xdr:cNvPr id="330" name="【福祉施設】&#10;一人当たり面積平均値テキスト"/>
        <xdr:cNvSpPr txBox="1"/>
      </xdr:nvSpPr>
      <xdr:spPr>
        <a:xfrm>
          <a:off x="10515600" y="14074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31" name="フローチャート: 判断 330"/>
        <xdr:cNvSpPr/>
      </xdr:nvSpPr>
      <xdr:spPr>
        <a:xfrm>
          <a:off x="10426700" y="1422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32" name="フローチャート: 判断 331"/>
        <xdr:cNvSpPr/>
      </xdr:nvSpPr>
      <xdr:spPr>
        <a:xfrm>
          <a:off x="9588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33" name="フローチャート: 判断 332"/>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macro="" textlink="">
      <xdr:nvSpPr>
        <xdr:cNvPr id="334" name="フローチャート: 判断 333"/>
        <xdr:cNvSpPr/>
      </xdr:nvSpPr>
      <xdr:spPr>
        <a:xfrm>
          <a:off x="7810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35" name="フローチャート: 判断 334"/>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6" name="テキスト ボックス 33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7" name="テキスト ボックス 33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8" name="テキスト ボックス 33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9" name="テキスト ボックス 33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0" name="テキスト ボックス 33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33020</xdr:rowOff>
    </xdr:from>
    <xdr:to>
      <xdr:col>55</xdr:col>
      <xdr:colOff>50800</xdr:colOff>
      <xdr:row>84</xdr:row>
      <xdr:rowOff>134620</xdr:rowOff>
    </xdr:to>
    <xdr:sp macro="" textlink="">
      <xdr:nvSpPr>
        <xdr:cNvPr id="341" name="楕円 340"/>
        <xdr:cNvSpPr/>
      </xdr:nvSpPr>
      <xdr:spPr>
        <a:xfrm>
          <a:off x="10426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11447</xdr:rowOff>
    </xdr:from>
    <xdr:ext cx="469744" cy="259045"/>
    <xdr:sp macro="" textlink="">
      <xdr:nvSpPr>
        <xdr:cNvPr id="342" name="【福祉施設】&#10;一人当たり面積該当値テキスト"/>
        <xdr:cNvSpPr txBox="1"/>
      </xdr:nvSpPr>
      <xdr:spPr>
        <a:xfrm>
          <a:off x="10515600"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33020</xdr:rowOff>
    </xdr:from>
    <xdr:to>
      <xdr:col>50</xdr:col>
      <xdr:colOff>165100</xdr:colOff>
      <xdr:row>84</xdr:row>
      <xdr:rowOff>134620</xdr:rowOff>
    </xdr:to>
    <xdr:sp macro="" textlink="">
      <xdr:nvSpPr>
        <xdr:cNvPr id="343" name="楕円 342"/>
        <xdr:cNvSpPr/>
      </xdr:nvSpPr>
      <xdr:spPr>
        <a:xfrm>
          <a:off x="9588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83820</xdr:rowOff>
    </xdr:from>
    <xdr:to>
      <xdr:col>55</xdr:col>
      <xdr:colOff>0</xdr:colOff>
      <xdr:row>84</xdr:row>
      <xdr:rowOff>83820</xdr:rowOff>
    </xdr:to>
    <xdr:cxnSp macro="">
      <xdr:nvCxnSpPr>
        <xdr:cNvPr id="344" name="直線コネクタ 343"/>
        <xdr:cNvCxnSpPr/>
      </xdr:nvCxnSpPr>
      <xdr:spPr>
        <a:xfrm>
          <a:off x="9639300" y="1448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45" name="楕円 344"/>
        <xdr:cNvSpPr/>
      </xdr:nvSpPr>
      <xdr:spPr>
        <a:xfrm>
          <a:off x="8699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83820</xdr:rowOff>
    </xdr:from>
    <xdr:to>
      <xdr:col>50</xdr:col>
      <xdr:colOff>114300</xdr:colOff>
      <xdr:row>84</xdr:row>
      <xdr:rowOff>83820</xdr:rowOff>
    </xdr:to>
    <xdr:cxnSp macro="">
      <xdr:nvCxnSpPr>
        <xdr:cNvPr id="346" name="直線コネクタ 345"/>
        <xdr:cNvCxnSpPr/>
      </xdr:nvCxnSpPr>
      <xdr:spPr>
        <a:xfrm>
          <a:off x="8750300" y="1448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38736</xdr:rowOff>
    </xdr:from>
    <xdr:to>
      <xdr:col>41</xdr:col>
      <xdr:colOff>101600</xdr:colOff>
      <xdr:row>84</xdr:row>
      <xdr:rowOff>140336</xdr:rowOff>
    </xdr:to>
    <xdr:sp macro="" textlink="">
      <xdr:nvSpPr>
        <xdr:cNvPr id="347" name="楕円 346"/>
        <xdr:cNvSpPr/>
      </xdr:nvSpPr>
      <xdr:spPr>
        <a:xfrm>
          <a:off x="7810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83820</xdr:rowOff>
    </xdr:from>
    <xdr:to>
      <xdr:col>45</xdr:col>
      <xdr:colOff>177800</xdr:colOff>
      <xdr:row>84</xdr:row>
      <xdr:rowOff>89536</xdr:rowOff>
    </xdr:to>
    <xdr:cxnSp macro="">
      <xdr:nvCxnSpPr>
        <xdr:cNvPr id="348" name="直線コネクタ 347"/>
        <xdr:cNvCxnSpPr/>
      </xdr:nvCxnSpPr>
      <xdr:spPr>
        <a:xfrm flipV="1">
          <a:off x="7861300" y="144856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162577</xdr:rowOff>
    </xdr:from>
    <xdr:ext cx="469744" cy="259045"/>
    <xdr:sp macro="" textlink="">
      <xdr:nvSpPr>
        <xdr:cNvPr id="349" name="n_1aveValue【福祉施設】&#10;一人当たり面積"/>
        <xdr:cNvSpPr txBox="1"/>
      </xdr:nvSpPr>
      <xdr:spPr>
        <a:xfrm>
          <a:off x="9391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2557</xdr:rowOff>
    </xdr:from>
    <xdr:ext cx="469744" cy="259045"/>
    <xdr:sp macro="" textlink="">
      <xdr:nvSpPr>
        <xdr:cNvPr id="350" name="n_2aveValue【福祉施設】&#10;一人当たり面積"/>
        <xdr:cNvSpPr txBox="1"/>
      </xdr:nvSpPr>
      <xdr:spPr>
        <a:xfrm>
          <a:off x="8515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168291</xdr:rowOff>
    </xdr:from>
    <xdr:ext cx="469744" cy="259045"/>
    <xdr:sp macro="" textlink="">
      <xdr:nvSpPr>
        <xdr:cNvPr id="351" name="n_3aveValue【福祉施設】&#10;一人当たり面積"/>
        <xdr:cNvSpPr txBox="1"/>
      </xdr:nvSpPr>
      <xdr:spPr>
        <a:xfrm>
          <a:off x="7626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52" name="n_4aveValue【福祉施設】&#10;一人当たり面積"/>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125747</xdr:rowOff>
    </xdr:from>
    <xdr:ext cx="469744" cy="259045"/>
    <xdr:sp macro="" textlink="">
      <xdr:nvSpPr>
        <xdr:cNvPr id="353" name="n_1mainValue【福祉施設】&#10;一人当たり面積"/>
        <xdr:cNvSpPr txBox="1"/>
      </xdr:nvSpPr>
      <xdr:spPr>
        <a:xfrm>
          <a:off x="9391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125747</xdr:rowOff>
    </xdr:from>
    <xdr:ext cx="469744" cy="259045"/>
    <xdr:sp macro="" textlink="">
      <xdr:nvSpPr>
        <xdr:cNvPr id="354" name="n_2mainValue【福祉施設】&#10;一人当たり面積"/>
        <xdr:cNvSpPr txBox="1"/>
      </xdr:nvSpPr>
      <xdr:spPr>
        <a:xfrm>
          <a:off x="8515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131463</xdr:rowOff>
    </xdr:from>
    <xdr:ext cx="469744" cy="259045"/>
    <xdr:sp macro="" textlink="">
      <xdr:nvSpPr>
        <xdr:cNvPr id="355" name="n_3mainValue【福祉施設】&#10;一人当たり面積"/>
        <xdr:cNvSpPr txBox="1"/>
      </xdr:nvSpPr>
      <xdr:spPr>
        <a:xfrm>
          <a:off x="7626427" y="1453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6" name="正方形/長方形 35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7" name="正方形/長方形 35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8" name="正方形/長方形 35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9" name="正方形/長方形 35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0" name="正方形/長方形 35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1" name="正方形/長方形 36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2" name="正方形/長方形 36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3" name="正方形/長方形 36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4" name="テキスト ボックス 36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5" name="直線コネクタ 36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6" name="テキスト ボックス 36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7" name="直線コネクタ 36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8" name="テキスト ボックス 367"/>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9" name="直線コネクタ 36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0" name="テキスト ボックス 36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1" name="直線コネクタ 37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2" name="テキスト ボックス 37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3" name="直線コネクタ 37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4" name="テキスト ボックス 37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5" name="直線コネクタ 37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6" name="テキスト ボックス 37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7" name="直線コネクタ 37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8" name="テキスト ボックス 377"/>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9" name="直線コネクタ 37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81" name="直線コネクタ 380"/>
        <xdr:cNvCxnSpPr/>
      </xdr:nvCxnSpPr>
      <xdr:spPr>
        <a:xfrm flipV="1">
          <a:off x="4634865" y="17304476"/>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2"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3" name="直線コネクタ 382"/>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384" name="【市民会館】&#10;有形固定資産減価償却率最大値テキスト"/>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385" name="直線コネクタ 384"/>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132822</xdr:rowOff>
    </xdr:from>
    <xdr:ext cx="405111" cy="259045"/>
    <xdr:sp macro="" textlink="">
      <xdr:nvSpPr>
        <xdr:cNvPr id="386" name="【市民会館】&#10;有形固定資産減価償却率平均値テキスト"/>
        <xdr:cNvSpPr txBox="1"/>
      </xdr:nvSpPr>
      <xdr:spPr>
        <a:xfrm>
          <a:off x="4673600" y="17963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387" name="フローチャート: 判断 386"/>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388" name="フローチャート: 判断 387"/>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160927</xdr:rowOff>
    </xdr:from>
    <xdr:to>
      <xdr:col>15</xdr:col>
      <xdr:colOff>101600</xdr:colOff>
      <xdr:row>105</xdr:row>
      <xdr:rowOff>91077</xdr:rowOff>
    </xdr:to>
    <xdr:sp macro="" textlink="">
      <xdr:nvSpPr>
        <xdr:cNvPr id="389" name="フローチャート: 判断 388"/>
        <xdr:cNvSpPr/>
      </xdr:nvSpPr>
      <xdr:spPr>
        <a:xfrm>
          <a:off x="2857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390" name="フローチャート: 判断 389"/>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391" name="フローチャート: 判断 390"/>
        <xdr:cNvSpPr/>
      </xdr:nvSpPr>
      <xdr:spPr>
        <a:xfrm>
          <a:off x="1079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2" name="テキスト ボックス 39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3" name="テキスト ボックス 39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4" name="テキスト ボックス 39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5" name="テキスト ボックス 39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6" name="テキスト ボックス 39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129902</xdr:rowOff>
    </xdr:from>
    <xdr:to>
      <xdr:col>24</xdr:col>
      <xdr:colOff>114300</xdr:colOff>
      <xdr:row>105</xdr:row>
      <xdr:rowOff>60052</xdr:rowOff>
    </xdr:to>
    <xdr:sp macro="" textlink="">
      <xdr:nvSpPr>
        <xdr:cNvPr id="397" name="楕円 396"/>
        <xdr:cNvSpPr/>
      </xdr:nvSpPr>
      <xdr:spPr>
        <a:xfrm>
          <a:off x="45847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152779</xdr:rowOff>
    </xdr:from>
    <xdr:ext cx="405111" cy="259045"/>
    <xdr:sp macro="" textlink="">
      <xdr:nvSpPr>
        <xdr:cNvPr id="398" name="【市民会館】&#10;有形固定資産減価償却率該当値テキスト"/>
        <xdr:cNvSpPr txBox="1"/>
      </xdr:nvSpPr>
      <xdr:spPr>
        <a:xfrm>
          <a:off x="4673600" y="17812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89081</xdr:rowOff>
    </xdr:from>
    <xdr:to>
      <xdr:col>20</xdr:col>
      <xdr:colOff>38100</xdr:colOff>
      <xdr:row>105</xdr:row>
      <xdr:rowOff>19231</xdr:rowOff>
    </xdr:to>
    <xdr:sp macro="" textlink="">
      <xdr:nvSpPr>
        <xdr:cNvPr id="399" name="楕円 398"/>
        <xdr:cNvSpPr/>
      </xdr:nvSpPr>
      <xdr:spPr>
        <a:xfrm>
          <a:off x="37465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139881</xdr:rowOff>
    </xdr:from>
    <xdr:to>
      <xdr:col>24</xdr:col>
      <xdr:colOff>63500</xdr:colOff>
      <xdr:row>105</xdr:row>
      <xdr:rowOff>9252</xdr:rowOff>
    </xdr:to>
    <xdr:cxnSp macro="">
      <xdr:nvCxnSpPr>
        <xdr:cNvPr id="400" name="直線コネクタ 399"/>
        <xdr:cNvCxnSpPr/>
      </xdr:nvCxnSpPr>
      <xdr:spPr>
        <a:xfrm>
          <a:off x="3797300" y="17970681"/>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126637</xdr:rowOff>
    </xdr:from>
    <xdr:to>
      <xdr:col>15</xdr:col>
      <xdr:colOff>101600</xdr:colOff>
      <xdr:row>105</xdr:row>
      <xdr:rowOff>56787</xdr:rowOff>
    </xdr:to>
    <xdr:sp macro="" textlink="">
      <xdr:nvSpPr>
        <xdr:cNvPr id="401" name="楕円 400"/>
        <xdr:cNvSpPr/>
      </xdr:nvSpPr>
      <xdr:spPr>
        <a:xfrm>
          <a:off x="28575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139881</xdr:rowOff>
    </xdr:from>
    <xdr:to>
      <xdr:col>19</xdr:col>
      <xdr:colOff>177800</xdr:colOff>
      <xdr:row>105</xdr:row>
      <xdr:rowOff>5987</xdr:rowOff>
    </xdr:to>
    <xdr:cxnSp macro="">
      <xdr:nvCxnSpPr>
        <xdr:cNvPr id="402" name="直線コネクタ 401"/>
        <xdr:cNvCxnSpPr/>
      </xdr:nvCxnSpPr>
      <xdr:spPr>
        <a:xfrm flipV="1">
          <a:off x="2908300" y="1797068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95613</xdr:rowOff>
    </xdr:from>
    <xdr:to>
      <xdr:col>10</xdr:col>
      <xdr:colOff>165100</xdr:colOff>
      <xdr:row>105</xdr:row>
      <xdr:rowOff>25763</xdr:rowOff>
    </xdr:to>
    <xdr:sp macro="" textlink="">
      <xdr:nvSpPr>
        <xdr:cNvPr id="403" name="楕円 402"/>
        <xdr:cNvSpPr/>
      </xdr:nvSpPr>
      <xdr:spPr>
        <a:xfrm>
          <a:off x="1968500" y="179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146413</xdr:rowOff>
    </xdr:from>
    <xdr:to>
      <xdr:col>15</xdr:col>
      <xdr:colOff>50800</xdr:colOff>
      <xdr:row>105</xdr:row>
      <xdr:rowOff>5987</xdr:rowOff>
    </xdr:to>
    <xdr:cxnSp macro="">
      <xdr:nvCxnSpPr>
        <xdr:cNvPr id="404" name="直線コネクタ 403"/>
        <xdr:cNvCxnSpPr/>
      </xdr:nvCxnSpPr>
      <xdr:spPr>
        <a:xfrm>
          <a:off x="2019300" y="1797721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72407</xdr:rowOff>
    </xdr:from>
    <xdr:ext cx="405111" cy="259045"/>
    <xdr:sp macro="" textlink="">
      <xdr:nvSpPr>
        <xdr:cNvPr id="405" name="n_1aveValue【市民会館】&#10;有形固定資産減価償却率"/>
        <xdr:cNvSpPr txBox="1"/>
      </xdr:nvSpPr>
      <xdr:spPr>
        <a:xfrm>
          <a:off x="35820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82204</xdr:rowOff>
    </xdr:from>
    <xdr:ext cx="405111" cy="259045"/>
    <xdr:sp macro="" textlink="">
      <xdr:nvSpPr>
        <xdr:cNvPr id="406" name="n_2aveValue【市民会館】&#10;有形固定資産減価償却率"/>
        <xdr:cNvSpPr txBox="1"/>
      </xdr:nvSpPr>
      <xdr:spPr>
        <a:xfrm>
          <a:off x="2705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59345</xdr:rowOff>
    </xdr:from>
    <xdr:ext cx="405111" cy="259045"/>
    <xdr:sp macro="" textlink="">
      <xdr:nvSpPr>
        <xdr:cNvPr id="407" name="n_3aveValue【市民会館】&#10;有形固定資産減価償却率"/>
        <xdr:cNvSpPr txBox="1"/>
      </xdr:nvSpPr>
      <xdr:spPr>
        <a:xfrm>
          <a:off x="1816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19429</xdr:rowOff>
    </xdr:from>
    <xdr:ext cx="405111" cy="259045"/>
    <xdr:sp macro="" textlink="">
      <xdr:nvSpPr>
        <xdr:cNvPr id="408" name="n_4aveValue【市民会館】&#10;有形固定資産減価償却率"/>
        <xdr:cNvSpPr txBox="1"/>
      </xdr:nvSpPr>
      <xdr:spPr>
        <a:xfrm>
          <a:off x="927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35758</xdr:rowOff>
    </xdr:from>
    <xdr:ext cx="405111" cy="259045"/>
    <xdr:sp macro="" textlink="">
      <xdr:nvSpPr>
        <xdr:cNvPr id="409" name="n_1mainValue【市民会館】&#10;有形固定資産減価償却率"/>
        <xdr:cNvSpPr txBox="1"/>
      </xdr:nvSpPr>
      <xdr:spPr>
        <a:xfrm>
          <a:off x="35820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73314</xdr:rowOff>
    </xdr:from>
    <xdr:ext cx="405111" cy="259045"/>
    <xdr:sp macro="" textlink="">
      <xdr:nvSpPr>
        <xdr:cNvPr id="410" name="n_2mainValue【市民会館】&#10;有形固定資産減価償却率"/>
        <xdr:cNvSpPr txBox="1"/>
      </xdr:nvSpPr>
      <xdr:spPr>
        <a:xfrm>
          <a:off x="2705744" y="1773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42290</xdr:rowOff>
    </xdr:from>
    <xdr:ext cx="405111" cy="259045"/>
    <xdr:sp macro="" textlink="">
      <xdr:nvSpPr>
        <xdr:cNvPr id="411" name="n_3mainValue【市民会館】&#10;有形固定資産減価償却率"/>
        <xdr:cNvSpPr txBox="1"/>
      </xdr:nvSpPr>
      <xdr:spPr>
        <a:xfrm>
          <a:off x="18167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2" name="正方形/長方形 4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3" name="正方形/長方形 4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4" name="正方形/長方形 4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5" name="正方形/長方形 4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6" name="正方形/長方形 4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7" name="正方形/長方形 4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8" name="正方形/長方形 4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9" name="正方形/長方形 41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0" name="テキスト ボックス 41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1" name="直線コネクタ 42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2" name="直線コネクタ 42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3" name="テキスト ボックス 42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4" name="直線コネクタ 42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25" name="テキスト ボックス 42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6" name="直線コネクタ 42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27" name="テキスト ボックス 42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8" name="直線コネクタ 42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29" name="テキスト ボックス 42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0" name="直線コネクタ 42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1" name="テキスト ボックス 43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33" name="直線コネクタ 432"/>
        <xdr:cNvCxnSpPr/>
      </xdr:nvCxnSpPr>
      <xdr:spPr>
        <a:xfrm flipV="1">
          <a:off x="10476865" y="174040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34"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35" name="直線コネクタ 434"/>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36" name="【市民会館】&#10;一人当たり面積最大値テキスト"/>
        <xdr:cNvSpPr txBox="1"/>
      </xdr:nvSpPr>
      <xdr:spPr>
        <a:xfrm>
          <a:off x="10515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37" name="直線コネクタ 436"/>
        <xdr:cNvCxnSpPr/>
      </xdr:nvCxnSpPr>
      <xdr:spPr>
        <a:xfrm>
          <a:off x="10388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67835</xdr:rowOff>
    </xdr:from>
    <xdr:ext cx="469744" cy="259045"/>
    <xdr:sp macro="" textlink="">
      <xdr:nvSpPr>
        <xdr:cNvPr id="438" name="【市民会館】&#10;一人当たり面積平均値テキスト"/>
        <xdr:cNvSpPr txBox="1"/>
      </xdr:nvSpPr>
      <xdr:spPr>
        <a:xfrm>
          <a:off x="10515600" y="1824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39" name="フローチャート: 判断 438"/>
        <xdr:cNvSpPr/>
      </xdr:nvSpPr>
      <xdr:spPr>
        <a:xfrm>
          <a:off x="10426700" y="1826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80263</xdr:rowOff>
    </xdr:from>
    <xdr:to>
      <xdr:col>50</xdr:col>
      <xdr:colOff>165100</xdr:colOff>
      <xdr:row>107</xdr:row>
      <xdr:rowOff>10413</xdr:rowOff>
    </xdr:to>
    <xdr:sp macro="" textlink="">
      <xdr:nvSpPr>
        <xdr:cNvPr id="440" name="フローチャート: 判断 439"/>
        <xdr:cNvSpPr/>
      </xdr:nvSpPr>
      <xdr:spPr>
        <a:xfrm>
          <a:off x="9588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87122</xdr:rowOff>
    </xdr:from>
    <xdr:to>
      <xdr:col>46</xdr:col>
      <xdr:colOff>38100</xdr:colOff>
      <xdr:row>107</xdr:row>
      <xdr:rowOff>17272</xdr:rowOff>
    </xdr:to>
    <xdr:sp macro="" textlink="">
      <xdr:nvSpPr>
        <xdr:cNvPr id="441" name="フローチャート: 判断 440"/>
        <xdr:cNvSpPr/>
      </xdr:nvSpPr>
      <xdr:spPr>
        <a:xfrm>
          <a:off x="8699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87122</xdr:rowOff>
    </xdr:from>
    <xdr:to>
      <xdr:col>41</xdr:col>
      <xdr:colOff>101600</xdr:colOff>
      <xdr:row>107</xdr:row>
      <xdr:rowOff>17272</xdr:rowOff>
    </xdr:to>
    <xdr:sp macro="" textlink="">
      <xdr:nvSpPr>
        <xdr:cNvPr id="442" name="フローチャート: 判断 441"/>
        <xdr:cNvSpPr/>
      </xdr:nvSpPr>
      <xdr:spPr>
        <a:xfrm>
          <a:off x="7810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77978</xdr:rowOff>
    </xdr:from>
    <xdr:to>
      <xdr:col>36</xdr:col>
      <xdr:colOff>165100</xdr:colOff>
      <xdr:row>107</xdr:row>
      <xdr:rowOff>8128</xdr:rowOff>
    </xdr:to>
    <xdr:sp macro="" textlink="">
      <xdr:nvSpPr>
        <xdr:cNvPr id="443" name="フローチャート: 判断 442"/>
        <xdr:cNvSpPr/>
      </xdr:nvSpPr>
      <xdr:spPr>
        <a:xfrm>
          <a:off x="6921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4" name="テキスト ボックス 44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5" name="テキスト ボックス 44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6" name="テキスト ボックス 44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7" name="テキスト ボックス 44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8" name="テキスト ボックス 44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96265</xdr:rowOff>
    </xdr:from>
    <xdr:to>
      <xdr:col>55</xdr:col>
      <xdr:colOff>50800</xdr:colOff>
      <xdr:row>105</xdr:row>
      <xdr:rowOff>26415</xdr:rowOff>
    </xdr:to>
    <xdr:sp macro="" textlink="">
      <xdr:nvSpPr>
        <xdr:cNvPr id="449" name="楕円 448"/>
        <xdr:cNvSpPr/>
      </xdr:nvSpPr>
      <xdr:spPr>
        <a:xfrm>
          <a:off x="10426700" y="1792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119142</xdr:rowOff>
    </xdr:from>
    <xdr:ext cx="469744" cy="259045"/>
    <xdr:sp macro="" textlink="">
      <xdr:nvSpPr>
        <xdr:cNvPr id="450" name="【市民会館】&#10;一人当たり面積該当値テキスト"/>
        <xdr:cNvSpPr txBox="1"/>
      </xdr:nvSpPr>
      <xdr:spPr>
        <a:xfrm>
          <a:off x="10515600" y="1777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103124</xdr:rowOff>
    </xdr:from>
    <xdr:to>
      <xdr:col>50</xdr:col>
      <xdr:colOff>165100</xdr:colOff>
      <xdr:row>105</xdr:row>
      <xdr:rowOff>33274</xdr:rowOff>
    </xdr:to>
    <xdr:sp macro="" textlink="">
      <xdr:nvSpPr>
        <xdr:cNvPr id="451" name="楕円 450"/>
        <xdr:cNvSpPr/>
      </xdr:nvSpPr>
      <xdr:spPr>
        <a:xfrm>
          <a:off x="9588500" y="179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147065</xdr:rowOff>
    </xdr:from>
    <xdr:to>
      <xdr:col>55</xdr:col>
      <xdr:colOff>0</xdr:colOff>
      <xdr:row>104</xdr:row>
      <xdr:rowOff>153924</xdr:rowOff>
    </xdr:to>
    <xdr:cxnSp macro="">
      <xdr:nvCxnSpPr>
        <xdr:cNvPr id="452" name="直線コネクタ 451"/>
        <xdr:cNvCxnSpPr/>
      </xdr:nvCxnSpPr>
      <xdr:spPr>
        <a:xfrm flipV="1">
          <a:off x="9639300" y="17977865"/>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105411</xdr:rowOff>
    </xdr:from>
    <xdr:to>
      <xdr:col>46</xdr:col>
      <xdr:colOff>38100</xdr:colOff>
      <xdr:row>105</xdr:row>
      <xdr:rowOff>35561</xdr:rowOff>
    </xdr:to>
    <xdr:sp macro="" textlink="">
      <xdr:nvSpPr>
        <xdr:cNvPr id="453" name="楕円 452"/>
        <xdr:cNvSpPr/>
      </xdr:nvSpPr>
      <xdr:spPr>
        <a:xfrm>
          <a:off x="8699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153924</xdr:rowOff>
    </xdr:from>
    <xdr:to>
      <xdr:col>50</xdr:col>
      <xdr:colOff>114300</xdr:colOff>
      <xdr:row>104</xdr:row>
      <xdr:rowOff>156211</xdr:rowOff>
    </xdr:to>
    <xdr:cxnSp macro="">
      <xdr:nvCxnSpPr>
        <xdr:cNvPr id="454" name="直線コネクタ 453"/>
        <xdr:cNvCxnSpPr/>
      </xdr:nvCxnSpPr>
      <xdr:spPr>
        <a:xfrm flipV="1">
          <a:off x="8750300" y="1798472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107696</xdr:rowOff>
    </xdr:from>
    <xdr:to>
      <xdr:col>41</xdr:col>
      <xdr:colOff>101600</xdr:colOff>
      <xdr:row>105</xdr:row>
      <xdr:rowOff>37846</xdr:rowOff>
    </xdr:to>
    <xdr:sp macro="" textlink="">
      <xdr:nvSpPr>
        <xdr:cNvPr id="455" name="楕円 454"/>
        <xdr:cNvSpPr/>
      </xdr:nvSpPr>
      <xdr:spPr>
        <a:xfrm>
          <a:off x="7810500" y="179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156211</xdr:rowOff>
    </xdr:from>
    <xdr:to>
      <xdr:col>45</xdr:col>
      <xdr:colOff>177800</xdr:colOff>
      <xdr:row>104</xdr:row>
      <xdr:rowOff>158496</xdr:rowOff>
    </xdr:to>
    <xdr:cxnSp macro="">
      <xdr:nvCxnSpPr>
        <xdr:cNvPr id="456" name="直線コネクタ 455"/>
        <xdr:cNvCxnSpPr/>
      </xdr:nvCxnSpPr>
      <xdr:spPr>
        <a:xfrm flipV="1">
          <a:off x="7861300" y="17987011"/>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1540</xdr:rowOff>
    </xdr:from>
    <xdr:ext cx="469744" cy="259045"/>
    <xdr:sp macro="" textlink="">
      <xdr:nvSpPr>
        <xdr:cNvPr id="457" name="n_1aveValue【市民会館】&#10;一人当たり面積"/>
        <xdr:cNvSpPr txBox="1"/>
      </xdr:nvSpPr>
      <xdr:spPr>
        <a:xfrm>
          <a:off x="93917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8399</xdr:rowOff>
    </xdr:from>
    <xdr:ext cx="469744" cy="259045"/>
    <xdr:sp macro="" textlink="">
      <xdr:nvSpPr>
        <xdr:cNvPr id="458" name="n_2aveValue【市民会館】&#10;一人当たり面積"/>
        <xdr:cNvSpPr txBox="1"/>
      </xdr:nvSpPr>
      <xdr:spPr>
        <a:xfrm>
          <a:off x="8515427" y="1835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8399</xdr:rowOff>
    </xdr:from>
    <xdr:ext cx="469744" cy="259045"/>
    <xdr:sp macro="" textlink="">
      <xdr:nvSpPr>
        <xdr:cNvPr id="459" name="n_3aveValue【市民会館】&#10;一人当たり面積"/>
        <xdr:cNvSpPr txBox="1"/>
      </xdr:nvSpPr>
      <xdr:spPr>
        <a:xfrm>
          <a:off x="7626427" y="1835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24655</xdr:rowOff>
    </xdr:from>
    <xdr:ext cx="469744" cy="259045"/>
    <xdr:sp macro="" textlink="">
      <xdr:nvSpPr>
        <xdr:cNvPr id="460" name="n_4aveValue【市民会館】&#10;一人当たり面積"/>
        <xdr:cNvSpPr txBox="1"/>
      </xdr:nvSpPr>
      <xdr:spPr>
        <a:xfrm>
          <a:off x="67374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49801</xdr:rowOff>
    </xdr:from>
    <xdr:ext cx="469744" cy="259045"/>
    <xdr:sp macro="" textlink="">
      <xdr:nvSpPr>
        <xdr:cNvPr id="461" name="n_1mainValue【市民会館】&#10;一人当たり面積"/>
        <xdr:cNvSpPr txBox="1"/>
      </xdr:nvSpPr>
      <xdr:spPr>
        <a:xfrm>
          <a:off x="9391727" y="1770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52088</xdr:rowOff>
    </xdr:from>
    <xdr:ext cx="469744" cy="259045"/>
    <xdr:sp macro="" textlink="">
      <xdr:nvSpPr>
        <xdr:cNvPr id="462" name="n_2mainValue【市民会館】&#10;一人当たり面積"/>
        <xdr:cNvSpPr txBox="1"/>
      </xdr:nvSpPr>
      <xdr:spPr>
        <a:xfrm>
          <a:off x="8515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54373</xdr:rowOff>
    </xdr:from>
    <xdr:ext cx="469744" cy="259045"/>
    <xdr:sp macro="" textlink="">
      <xdr:nvSpPr>
        <xdr:cNvPr id="463" name="n_3mainValue【市民会館】&#10;一人当たり面積"/>
        <xdr:cNvSpPr txBox="1"/>
      </xdr:nvSpPr>
      <xdr:spPr>
        <a:xfrm>
          <a:off x="7626427" y="1771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4" name="正方形/長方形 4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5" name="正方形/長方形 4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6" name="正方形/長方形 4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7" name="正方形/長方形 4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8" name="正方形/長方形 4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9" name="正方形/長方形 4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0" name="正方形/長方形 4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1" name="正方形/長方形 4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2" name="テキスト ボックス 4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3" name="直線コネクタ 4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4" name="テキスト ボックス 47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5" name="直線コネクタ 47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6" name="テキスト ボックス 47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7" name="直線コネクタ 47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8" name="テキスト ボックス 47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9" name="直線コネクタ 47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0" name="テキスト ボックス 47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1" name="直線コネクタ 48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2" name="テキスト ボックス 48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3" name="直線コネクタ 48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4" name="テキスト ボックス 48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5" name="直線コネクタ 48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6" name="テキスト ボックス 48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7" name="直線コネクタ 4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489" name="直線コネクタ 488"/>
        <xdr:cNvCxnSpPr/>
      </xdr:nvCxnSpPr>
      <xdr:spPr>
        <a:xfrm flipV="1">
          <a:off x="16318864" y="5872843"/>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490" name="【一般廃棄物処理施設】&#10;有形固定資産減価償却率最小値テキスト"/>
        <xdr:cNvSpPr txBox="1"/>
      </xdr:nvSpPr>
      <xdr:spPr>
        <a:xfrm>
          <a:off x="16357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491" name="直線コネクタ 490"/>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492" name="【一般廃棄物処理施設】&#10;有形固定資産減価償却率最大値テキスト"/>
        <xdr:cNvSpPr txBox="1"/>
      </xdr:nvSpPr>
      <xdr:spPr>
        <a:xfrm>
          <a:off x="16357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493" name="直線コネクタ 492"/>
        <xdr:cNvCxnSpPr/>
      </xdr:nvCxnSpPr>
      <xdr:spPr>
        <a:xfrm>
          <a:off x="16230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144615</xdr:rowOff>
    </xdr:from>
    <xdr:ext cx="405111" cy="259045"/>
    <xdr:sp macro="" textlink="">
      <xdr:nvSpPr>
        <xdr:cNvPr id="494" name="【一般廃棄物処理施設】&#10;有形固定資産減価償却率平均値テキスト"/>
        <xdr:cNvSpPr txBox="1"/>
      </xdr:nvSpPr>
      <xdr:spPr>
        <a:xfrm>
          <a:off x="16357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495" name="フローチャート: 判断 494"/>
        <xdr:cNvSpPr/>
      </xdr:nvSpPr>
      <xdr:spPr>
        <a:xfrm>
          <a:off x="16268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496" name="フローチャート: 判断 495"/>
        <xdr:cNvSpPr/>
      </xdr:nvSpPr>
      <xdr:spPr>
        <a:xfrm>
          <a:off x="15430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497" name="フローチャート: 判断 496"/>
        <xdr:cNvSpPr/>
      </xdr:nvSpPr>
      <xdr:spPr>
        <a:xfrm>
          <a:off x="14541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98" name="フローチャート: 判断 497"/>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499" name="フローチャート: 判断 498"/>
        <xdr:cNvSpPr/>
      </xdr:nvSpPr>
      <xdr:spPr>
        <a:xfrm>
          <a:off x="12763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139700</xdr:rowOff>
    </xdr:from>
    <xdr:to>
      <xdr:col>85</xdr:col>
      <xdr:colOff>177800</xdr:colOff>
      <xdr:row>41</xdr:row>
      <xdr:rowOff>69850</xdr:rowOff>
    </xdr:to>
    <xdr:sp macro="" textlink="">
      <xdr:nvSpPr>
        <xdr:cNvPr id="505" name="楕円 504"/>
        <xdr:cNvSpPr/>
      </xdr:nvSpPr>
      <xdr:spPr>
        <a:xfrm>
          <a:off x="16268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118127</xdr:rowOff>
    </xdr:from>
    <xdr:ext cx="405111" cy="259045"/>
    <xdr:sp macro="" textlink="">
      <xdr:nvSpPr>
        <xdr:cNvPr id="506" name="【一般廃棄物処理施設】&#10;有形固定資産減価償却率該当値テキスト"/>
        <xdr:cNvSpPr txBox="1"/>
      </xdr:nvSpPr>
      <xdr:spPr>
        <a:xfrm>
          <a:off x="16357600"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136434</xdr:rowOff>
    </xdr:from>
    <xdr:to>
      <xdr:col>81</xdr:col>
      <xdr:colOff>101600</xdr:colOff>
      <xdr:row>41</xdr:row>
      <xdr:rowOff>66584</xdr:rowOff>
    </xdr:to>
    <xdr:sp macro="" textlink="">
      <xdr:nvSpPr>
        <xdr:cNvPr id="507" name="楕円 506"/>
        <xdr:cNvSpPr/>
      </xdr:nvSpPr>
      <xdr:spPr>
        <a:xfrm>
          <a:off x="15430500" y="69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15784</xdr:rowOff>
    </xdr:from>
    <xdr:to>
      <xdr:col>85</xdr:col>
      <xdr:colOff>127000</xdr:colOff>
      <xdr:row>41</xdr:row>
      <xdr:rowOff>19050</xdr:rowOff>
    </xdr:to>
    <xdr:cxnSp macro="">
      <xdr:nvCxnSpPr>
        <xdr:cNvPr id="508" name="直線コネクタ 507"/>
        <xdr:cNvCxnSpPr/>
      </xdr:nvCxnSpPr>
      <xdr:spPr>
        <a:xfrm>
          <a:off x="15481300" y="704523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138067</xdr:rowOff>
    </xdr:from>
    <xdr:to>
      <xdr:col>76</xdr:col>
      <xdr:colOff>165100</xdr:colOff>
      <xdr:row>41</xdr:row>
      <xdr:rowOff>68217</xdr:rowOff>
    </xdr:to>
    <xdr:sp macro="" textlink="">
      <xdr:nvSpPr>
        <xdr:cNvPr id="509" name="楕円 508"/>
        <xdr:cNvSpPr/>
      </xdr:nvSpPr>
      <xdr:spPr>
        <a:xfrm>
          <a:off x="14541500" y="699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15784</xdr:rowOff>
    </xdr:from>
    <xdr:to>
      <xdr:col>81</xdr:col>
      <xdr:colOff>50800</xdr:colOff>
      <xdr:row>41</xdr:row>
      <xdr:rowOff>17417</xdr:rowOff>
    </xdr:to>
    <xdr:cxnSp macro="">
      <xdr:nvCxnSpPr>
        <xdr:cNvPr id="510" name="直線コネクタ 509"/>
        <xdr:cNvCxnSpPr/>
      </xdr:nvCxnSpPr>
      <xdr:spPr>
        <a:xfrm flipV="1">
          <a:off x="14592300" y="704523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154396</xdr:rowOff>
    </xdr:from>
    <xdr:to>
      <xdr:col>72</xdr:col>
      <xdr:colOff>38100</xdr:colOff>
      <xdr:row>41</xdr:row>
      <xdr:rowOff>84546</xdr:rowOff>
    </xdr:to>
    <xdr:sp macro="" textlink="">
      <xdr:nvSpPr>
        <xdr:cNvPr id="511" name="楕円 510"/>
        <xdr:cNvSpPr/>
      </xdr:nvSpPr>
      <xdr:spPr>
        <a:xfrm>
          <a:off x="13652500" y="70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17417</xdr:rowOff>
    </xdr:from>
    <xdr:to>
      <xdr:col>76</xdr:col>
      <xdr:colOff>114300</xdr:colOff>
      <xdr:row>41</xdr:row>
      <xdr:rowOff>33746</xdr:rowOff>
    </xdr:to>
    <xdr:cxnSp macro="">
      <xdr:nvCxnSpPr>
        <xdr:cNvPr id="512" name="直線コネクタ 511"/>
        <xdr:cNvCxnSpPr/>
      </xdr:nvCxnSpPr>
      <xdr:spPr>
        <a:xfrm flipV="1">
          <a:off x="13703300" y="704686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42290</xdr:rowOff>
    </xdr:from>
    <xdr:ext cx="405111" cy="259045"/>
    <xdr:sp macro="" textlink="">
      <xdr:nvSpPr>
        <xdr:cNvPr id="513" name="n_1aveValue【一般廃棄物処理施設】&#10;有形固定資産減価償却率"/>
        <xdr:cNvSpPr txBox="1"/>
      </xdr:nvSpPr>
      <xdr:spPr>
        <a:xfrm>
          <a:off x="15266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4734</xdr:rowOff>
    </xdr:from>
    <xdr:ext cx="405111" cy="259045"/>
    <xdr:sp macro="" textlink="">
      <xdr:nvSpPr>
        <xdr:cNvPr id="514" name="n_2aveValue【一般廃棄物処理施設】&#10;有形固定資産減価償却率"/>
        <xdr:cNvSpPr txBox="1"/>
      </xdr:nvSpPr>
      <xdr:spPr>
        <a:xfrm>
          <a:off x="143897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515" name="n_3aveValue【一般廃棄物処理施設】&#10;有形固定資産減価償却率"/>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6367</xdr:rowOff>
    </xdr:from>
    <xdr:ext cx="405111" cy="259045"/>
    <xdr:sp macro="" textlink="">
      <xdr:nvSpPr>
        <xdr:cNvPr id="516" name="n_4aveValue【一般廃棄物処理施設】&#10;有形固定資産減価償却率"/>
        <xdr:cNvSpPr txBox="1"/>
      </xdr:nvSpPr>
      <xdr:spPr>
        <a:xfrm>
          <a:off x="12611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57711</xdr:rowOff>
    </xdr:from>
    <xdr:ext cx="405111" cy="259045"/>
    <xdr:sp macro="" textlink="">
      <xdr:nvSpPr>
        <xdr:cNvPr id="517" name="n_1mainValue【一般廃棄物処理施設】&#10;有形固定資産減価償却率"/>
        <xdr:cNvSpPr txBox="1"/>
      </xdr:nvSpPr>
      <xdr:spPr>
        <a:xfrm>
          <a:off x="15266044" y="708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59344</xdr:rowOff>
    </xdr:from>
    <xdr:ext cx="405111" cy="259045"/>
    <xdr:sp macro="" textlink="">
      <xdr:nvSpPr>
        <xdr:cNvPr id="518" name="n_2mainValue【一般廃棄物処理施設】&#10;有形固定資産減価償却率"/>
        <xdr:cNvSpPr txBox="1"/>
      </xdr:nvSpPr>
      <xdr:spPr>
        <a:xfrm>
          <a:off x="14389744" y="7088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75673</xdr:rowOff>
    </xdr:from>
    <xdr:ext cx="405111" cy="259045"/>
    <xdr:sp macro="" textlink="">
      <xdr:nvSpPr>
        <xdr:cNvPr id="519" name="n_3mainValue【一般廃棄物処理施設】&#10;有形固定資産減価償却率"/>
        <xdr:cNvSpPr txBox="1"/>
      </xdr:nvSpPr>
      <xdr:spPr>
        <a:xfrm>
          <a:off x="13500744" y="710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0" name="正方形/長方形 5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1" name="正方形/長方形 5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2" name="正方形/長方形 5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3" name="正方形/長方形 5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4" name="正方形/長方形 5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5" name="正方形/長方形 5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6" name="正方形/長方形 5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7" name="正方形/長方形 5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8" name="テキスト ボックス 5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9" name="直線コネクタ 5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0" name="直線コネクタ 52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1" name="テキスト ボックス 53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2" name="直線コネクタ 53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33" name="テキスト ボックス 53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4" name="直線コネクタ 53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35" name="テキスト ボックス 534"/>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6" name="直線コネクタ 53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37" name="テキスト ボックス 536"/>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8" name="直線コネクタ 53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39" name="テキスト ボックス 538"/>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0" name="直線コネクタ 53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41" name="テキスト ボックス 540"/>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43" name="直線コネクタ 542"/>
        <xdr:cNvCxnSpPr/>
      </xdr:nvCxnSpPr>
      <xdr:spPr>
        <a:xfrm flipV="1">
          <a:off x="22160864" y="5936205"/>
          <a:ext cx="0" cy="1302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44" name="【一般廃棄物処理施設】&#10;一人当たり有形固定資産（償却資産）額最小値テキスト"/>
        <xdr:cNvSpPr txBox="1"/>
      </xdr:nvSpPr>
      <xdr:spPr>
        <a:xfrm>
          <a:off x="2219960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45" name="直線コネクタ 544"/>
        <xdr:cNvCxnSpPr/>
      </xdr:nvCxnSpPr>
      <xdr:spPr>
        <a:xfrm>
          <a:off x="22072600" y="72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46" name="【一般廃棄物処理施設】&#10;一人当たり有形固定資産（償却資産）額最大値テキスト"/>
        <xdr:cNvSpPr txBox="1"/>
      </xdr:nvSpPr>
      <xdr:spPr>
        <a:xfrm>
          <a:off x="22199600" y="5711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47" name="直線コネクタ 546"/>
        <xdr:cNvCxnSpPr/>
      </xdr:nvCxnSpPr>
      <xdr:spPr>
        <a:xfrm>
          <a:off x="22072600" y="59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65716</xdr:rowOff>
    </xdr:from>
    <xdr:ext cx="534377" cy="259045"/>
    <xdr:sp macro="" textlink="">
      <xdr:nvSpPr>
        <xdr:cNvPr id="548" name="【一般廃棄物処理施設】&#10;一人当たり有形固定資産（償却資産）額平均値テキスト"/>
        <xdr:cNvSpPr txBox="1"/>
      </xdr:nvSpPr>
      <xdr:spPr>
        <a:xfrm>
          <a:off x="22199600" y="7095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49" name="フローチャート: 判断 548"/>
        <xdr:cNvSpPr/>
      </xdr:nvSpPr>
      <xdr:spPr>
        <a:xfrm>
          <a:off x="22110700" y="71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550" name="フローチャート: 判断 549"/>
        <xdr:cNvSpPr/>
      </xdr:nvSpPr>
      <xdr:spPr>
        <a:xfrm>
          <a:off x="21272500" y="713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551" name="フローチャート: 判断 550"/>
        <xdr:cNvSpPr/>
      </xdr:nvSpPr>
      <xdr:spPr>
        <a:xfrm>
          <a:off x="20383500" y="71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552" name="フローチャート: 判断 551"/>
        <xdr:cNvSpPr/>
      </xdr:nvSpPr>
      <xdr:spPr>
        <a:xfrm>
          <a:off x="19494500" y="71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553" name="フローチャート: 判断 552"/>
        <xdr:cNvSpPr/>
      </xdr:nvSpPr>
      <xdr:spPr>
        <a:xfrm>
          <a:off x="18605500" y="713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4" name="テキスト ボックス 5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5" name="テキスト ボックス 5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6" name="テキスト ボックス 5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7" name="テキスト ボックス 5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8" name="テキスト ボックス 5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86463</xdr:rowOff>
    </xdr:from>
    <xdr:to>
      <xdr:col>116</xdr:col>
      <xdr:colOff>114300</xdr:colOff>
      <xdr:row>42</xdr:row>
      <xdr:rowOff>16613</xdr:rowOff>
    </xdr:to>
    <xdr:sp macro="" textlink="">
      <xdr:nvSpPr>
        <xdr:cNvPr id="559" name="楕円 558"/>
        <xdr:cNvSpPr/>
      </xdr:nvSpPr>
      <xdr:spPr>
        <a:xfrm>
          <a:off x="22110700" y="711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45840</xdr:rowOff>
    </xdr:from>
    <xdr:ext cx="534377" cy="259045"/>
    <xdr:sp macro="" textlink="">
      <xdr:nvSpPr>
        <xdr:cNvPr id="560" name="【一般廃棄物処理施設】&#10;一人当たり有形固定資産（償却資産）額該当値テキスト"/>
        <xdr:cNvSpPr txBox="1"/>
      </xdr:nvSpPr>
      <xdr:spPr>
        <a:xfrm>
          <a:off x="22199600" y="690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88397</xdr:rowOff>
    </xdr:from>
    <xdr:to>
      <xdr:col>112</xdr:col>
      <xdr:colOff>38100</xdr:colOff>
      <xdr:row>42</xdr:row>
      <xdr:rowOff>18547</xdr:rowOff>
    </xdr:to>
    <xdr:sp macro="" textlink="">
      <xdr:nvSpPr>
        <xdr:cNvPr id="561" name="楕円 560"/>
        <xdr:cNvSpPr/>
      </xdr:nvSpPr>
      <xdr:spPr>
        <a:xfrm>
          <a:off x="21272500" y="711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137263</xdr:rowOff>
    </xdr:from>
    <xdr:to>
      <xdr:col>116</xdr:col>
      <xdr:colOff>63500</xdr:colOff>
      <xdr:row>41</xdr:row>
      <xdr:rowOff>139197</xdr:rowOff>
    </xdr:to>
    <xdr:cxnSp macro="">
      <xdr:nvCxnSpPr>
        <xdr:cNvPr id="562" name="直線コネクタ 561"/>
        <xdr:cNvCxnSpPr/>
      </xdr:nvCxnSpPr>
      <xdr:spPr>
        <a:xfrm flipV="1">
          <a:off x="21323300" y="7166713"/>
          <a:ext cx="838200" cy="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90240</xdr:rowOff>
    </xdr:from>
    <xdr:to>
      <xdr:col>107</xdr:col>
      <xdr:colOff>101600</xdr:colOff>
      <xdr:row>42</xdr:row>
      <xdr:rowOff>20390</xdr:rowOff>
    </xdr:to>
    <xdr:sp macro="" textlink="">
      <xdr:nvSpPr>
        <xdr:cNvPr id="563" name="楕円 562"/>
        <xdr:cNvSpPr/>
      </xdr:nvSpPr>
      <xdr:spPr>
        <a:xfrm>
          <a:off x="20383500" y="711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139197</xdr:rowOff>
    </xdr:from>
    <xdr:to>
      <xdr:col>111</xdr:col>
      <xdr:colOff>177800</xdr:colOff>
      <xdr:row>41</xdr:row>
      <xdr:rowOff>141040</xdr:rowOff>
    </xdr:to>
    <xdr:cxnSp macro="">
      <xdr:nvCxnSpPr>
        <xdr:cNvPr id="564" name="直線コネクタ 563"/>
        <xdr:cNvCxnSpPr/>
      </xdr:nvCxnSpPr>
      <xdr:spPr>
        <a:xfrm flipV="1">
          <a:off x="20434300" y="7168647"/>
          <a:ext cx="889000" cy="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92871</xdr:rowOff>
    </xdr:from>
    <xdr:to>
      <xdr:col>102</xdr:col>
      <xdr:colOff>165100</xdr:colOff>
      <xdr:row>42</xdr:row>
      <xdr:rowOff>23021</xdr:rowOff>
    </xdr:to>
    <xdr:sp macro="" textlink="">
      <xdr:nvSpPr>
        <xdr:cNvPr id="565" name="楕円 564"/>
        <xdr:cNvSpPr/>
      </xdr:nvSpPr>
      <xdr:spPr>
        <a:xfrm>
          <a:off x="19494500" y="712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141040</xdr:rowOff>
    </xdr:from>
    <xdr:to>
      <xdr:col>107</xdr:col>
      <xdr:colOff>50800</xdr:colOff>
      <xdr:row>41</xdr:row>
      <xdr:rowOff>143671</xdr:rowOff>
    </xdr:to>
    <xdr:cxnSp macro="">
      <xdr:nvCxnSpPr>
        <xdr:cNvPr id="566" name="直線コネクタ 565"/>
        <xdr:cNvCxnSpPr/>
      </xdr:nvCxnSpPr>
      <xdr:spPr>
        <a:xfrm flipV="1">
          <a:off x="19545300" y="7170490"/>
          <a:ext cx="889000" cy="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24550</xdr:rowOff>
    </xdr:from>
    <xdr:ext cx="534377" cy="259045"/>
    <xdr:sp macro="" textlink="">
      <xdr:nvSpPr>
        <xdr:cNvPr id="567" name="n_1aveValue【一般廃棄物処理施設】&#10;一人当たり有形固定資産（償却資産）額"/>
        <xdr:cNvSpPr txBox="1"/>
      </xdr:nvSpPr>
      <xdr:spPr>
        <a:xfrm>
          <a:off x="21043411" y="72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24520</xdr:rowOff>
    </xdr:from>
    <xdr:ext cx="534377" cy="259045"/>
    <xdr:sp macro="" textlink="">
      <xdr:nvSpPr>
        <xdr:cNvPr id="568" name="n_2aveValue【一般廃棄物処理施設】&#10;一人当たり有形固定資産（償却資産）額"/>
        <xdr:cNvSpPr txBox="1"/>
      </xdr:nvSpPr>
      <xdr:spPr>
        <a:xfrm>
          <a:off x="20167111" y="722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26884</xdr:rowOff>
    </xdr:from>
    <xdr:ext cx="534377" cy="259045"/>
    <xdr:sp macro="" textlink="">
      <xdr:nvSpPr>
        <xdr:cNvPr id="569" name="n_3aveValue【一般廃棄物処理施設】&#10;一人当たり有形固定資産（償却資産）額"/>
        <xdr:cNvSpPr txBox="1"/>
      </xdr:nvSpPr>
      <xdr:spPr>
        <a:xfrm>
          <a:off x="19278111" y="722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54409</xdr:rowOff>
    </xdr:from>
    <xdr:ext cx="534377" cy="259045"/>
    <xdr:sp macro="" textlink="">
      <xdr:nvSpPr>
        <xdr:cNvPr id="570" name="n_4aveValue【一般廃棄物処理施設】&#10;一人当たり有形固定資産（償却資産）額"/>
        <xdr:cNvSpPr txBox="1"/>
      </xdr:nvSpPr>
      <xdr:spPr>
        <a:xfrm>
          <a:off x="18389111" y="691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35074</xdr:rowOff>
    </xdr:from>
    <xdr:ext cx="534377" cy="259045"/>
    <xdr:sp macro="" textlink="">
      <xdr:nvSpPr>
        <xdr:cNvPr id="571" name="n_1mainValue【一般廃棄物処理施設】&#10;一人当たり有形固定資産（償却資産）額"/>
        <xdr:cNvSpPr txBox="1"/>
      </xdr:nvSpPr>
      <xdr:spPr>
        <a:xfrm>
          <a:off x="21043411" y="689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36917</xdr:rowOff>
    </xdr:from>
    <xdr:ext cx="534377" cy="259045"/>
    <xdr:sp macro="" textlink="">
      <xdr:nvSpPr>
        <xdr:cNvPr id="572" name="n_2mainValue【一般廃棄物処理施設】&#10;一人当たり有形固定資産（償却資産）額"/>
        <xdr:cNvSpPr txBox="1"/>
      </xdr:nvSpPr>
      <xdr:spPr>
        <a:xfrm>
          <a:off x="20167111" y="689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39548</xdr:rowOff>
    </xdr:from>
    <xdr:ext cx="534377" cy="259045"/>
    <xdr:sp macro="" textlink="">
      <xdr:nvSpPr>
        <xdr:cNvPr id="573" name="n_3mainValue【一般廃棄物処理施設】&#10;一人当たり有形固定資産（償却資産）額"/>
        <xdr:cNvSpPr txBox="1"/>
      </xdr:nvSpPr>
      <xdr:spPr>
        <a:xfrm>
          <a:off x="19278111" y="689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4" name="正方形/長方形 5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5" name="正方形/長方形 5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6" name="正方形/長方形 5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7" name="正方形/長方形 5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8" name="正方形/長方形 5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9" name="正方形/長方形 5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0" name="正方形/長方形 5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1" name="正方形/長方形 5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2" name="テキスト ボックス 5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3" name="直線コネクタ 5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4" name="テキスト ボックス 58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5" name="直線コネクタ 58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6" name="テキスト ボックス 58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7" name="直線コネクタ 58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8" name="テキスト ボックス 58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9" name="直線コネクタ 58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0" name="テキスト ボックス 58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1" name="直線コネクタ 59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2" name="テキスト ボックス 59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3" name="直線コネクタ 59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4" name="テキスト ボックス 59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5" name="直線コネクタ 59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6" name="テキスト ボックス 59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7" name="直線コネクタ 5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599" name="直線コネクタ 598"/>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00"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01" name="直線コネクタ 60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602" name="【保健センター・保健所】&#10;有形固定資産減価償却率最大値テキスト"/>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03" name="直線コネクタ 602"/>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604" name="【保健センター・保健所】&#10;有形固定資産減価償却率平均値テキスト"/>
        <xdr:cNvSpPr txBox="1"/>
      </xdr:nvSpPr>
      <xdr:spPr>
        <a:xfrm>
          <a:off x="16357600" y="1009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605" name="フローチャート: 判断 604"/>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xdr:nvSpPr>
        <xdr:cNvPr id="606" name="フローチャート: 判断 605"/>
        <xdr:cNvSpPr/>
      </xdr:nvSpPr>
      <xdr:spPr>
        <a:xfrm>
          <a:off x="15430500" y="1013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607" name="フローチャート: 判断 606"/>
        <xdr:cNvSpPr/>
      </xdr:nvSpPr>
      <xdr:spPr>
        <a:xfrm>
          <a:off x="14541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608" name="フローチャート: 判断 607"/>
        <xdr:cNvSpPr/>
      </xdr:nvSpPr>
      <xdr:spPr>
        <a:xfrm>
          <a:off x="13652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609" name="フローチャート: 判断 608"/>
        <xdr:cNvSpPr/>
      </xdr:nvSpPr>
      <xdr:spPr>
        <a:xfrm>
          <a:off x="12763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0" name="テキスト ボックス 6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1" name="テキスト ボックス 6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2" name="テキスト ボックス 6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3" name="テキスト ボックス 6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4" name="テキスト ボックス 6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24312</xdr:rowOff>
    </xdr:from>
    <xdr:to>
      <xdr:col>85</xdr:col>
      <xdr:colOff>177800</xdr:colOff>
      <xdr:row>61</xdr:row>
      <xdr:rowOff>125912</xdr:rowOff>
    </xdr:to>
    <xdr:sp macro="" textlink="">
      <xdr:nvSpPr>
        <xdr:cNvPr id="615" name="楕円 614"/>
        <xdr:cNvSpPr/>
      </xdr:nvSpPr>
      <xdr:spPr>
        <a:xfrm>
          <a:off x="16268700" y="104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2739</xdr:rowOff>
    </xdr:from>
    <xdr:ext cx="405111" cy="259045"/>
    <xdr:sp macro="" textlink="">
      <xdr:nvSpPr>
        <xdr:cNvPr id="616" name="【保健センター・保健所】&#10;有形固定資産減価償却率該当値テキスト"/>
        <xdr:cNvSpPr txBox="1"/>
      </xdr:nvSpPr>
      <xdr:spPr>
        <a:xfrm>
          <a:off x="16357600"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158206</xdr:rowOff>
    </xdr:from>
    <xdr:to>
      <xdr:col>81</xdr:col>
      <xdr:colOff>101600</xdr:colOff>
      <xdr:row>61</xdr:row>
      <xdr:rowOff>88356</xdr:rowOff>
    </xdr:to>
    <xdr:sp macro="" textlink="">
      <xdr:nvSpPr>
        <xdr:cNvPr id="617" name="楕円 616"/>
        <xdr:cNvSpPr/>
      </xdr:nvSpPr>
      <xdr:spPr>
        <a:xfrm>
          <a:off x="15430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37556</xdr:rowOff>
    </xdr:from>
    <xdr:to>
      <xdr:col>85</xdr:col>
      <xdr:colOff>127000</xdr:colOff>
      <xdr:row>61</xdr:row>
      <xdr:rowOff>75112</xdr:rowOff>
    </xdr:to>
    <xdr:cxnSp macro="">
      <xdr:nvCxnSpPr>
        <xdr:cNvPr id="618" name="直線コネクタ 617"/>
        <xdr:cNvCxnSpPr/>
      </xdr:nvCxnSpPr>
      <xdr:spPr>
        <a:xfrm>
          <a:off x="15481300" y="10496006"/>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16147</xdr:rowOff>
    </xdr:from>
    <xdr:to>
      <xdr:col>76</xdr:col>
      <xdr:colOff>165100</xdr:colOff>
      <xdr:row>61</xdr:row>
      <xdr:rowOff>117747</xdr:rowOff>
    </xdr:to>
    <xdr:sp macro="" textlink="">
      <xdr:nvSpPr>
        <xdr:cNvPr id="619" name="楕円 618"/>
        <xdr:cNvSpPr/>
      </xdr:nvSpPr>
      <xdr:spPr>
        <a:xfrm>
          <a:off x="14541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37556</xdr:rowOff>
    </xdr:from>
    <xdr:to>
      <xdr:col>81</xdr:col>
      <xdr:colOff>50800</xdr:colOff>
      <xdr:row>61</xdr:row>
      <xdr:rowOff>66947</xdr:rowOff>
    </xdr:to>
    <xdr:cxnSp macro="">
      <xdr:nvCxnSpPr>
        <xdr:cNvPr id="620" name="直線コネクタ 619"/>
        <xdr:cNvCxnSpPr/>
      </xdr:nvCxnSpPr>
      <xdr:spPr>
        <a:xfrm flipV="1">
          <a:off x="14592300" y="1049600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154940</xdr:rowOff>
    </xdr:from>
    <xdr:to>
      <xdr:col>72</xdr:col>
      <xdr:colOff>38100</xdr:colOff>
      <xdr:row>61</xdr:row>
      <xdr:rowOff>85090</xdr:rowOff>
    </xdr:to>
    <xdr:sp macro="" textlink="">
      <xdr:nvSpPr>
        <xdr:cNvPr id="621" name="楕円 620"/>
        <xdr:cNvSpPr/>
      </xdr:nvSpPr>
      <xdr:spPr>
        <a:xfrm>
          <a:off x="13652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34290</xdr:rowOff>
    </xdr:from>
    <xdr:to>
      <xdr:col>76</xdr:col>
      <xdr:colOff>114300</xdr:colOff>
      <xdr:row>61</xdr:row>
      <xdr:rowOff>66947</xdr:rowOff>
    </xdr:to>
    <xdr:cxnSp macro="">
      <xdr:nvCxnSpPr>
        <xdr:cNvPr id="622" name="直線コネクタ 621"/>
        <xdr:cNvCxnSpPr/>
      </xdr:nvCxnSpPr>
      <xdr:spPr>
        <a:xfrm>
          <a:off x="13703300" y="1049274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132642</xdr:rowOff>
    </xdr:from>
    <xdr:ext cx="405111" cy="259045"/>
    <xdr:sp macro="" textlink="">
      <xdr:nvSpPr>
        <xdr:cNvPr id="623" name="n_1aveValue【保健センター・保健所】&#10;有形固定資産減価償却率"/>
        <xdr:cNvSpPr txBox="1"/>
      </xdr:nvSpPr>
      <xdr:spPr>
        <a:xfrm>
          <a:off x="152660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624" name="n_2aveValue【保健センター・保健所】&#10;有形固定資産減価償却率"/>
        <xdr:cNvSpPr txBox="1"/>
      </xdr:nvSpPr>
      <xdr:spPr>
        <a:xfrm>
          <a:off x="14389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625" name="n_3aveValue【保健センター・保健所】&#10;有形固定資産減価償却率"/>
        <xdr:cNvSpPr txBox="1"/>
      </xdr:nvSpPr>
      <xdr:spPr>
        <a:xfrm>
          <a:off x="13500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55897</xdr:rowOff>
    </xdr:from>
    <xdr:ext cx="405111" cy="259045"/>
    <xdr:sp macro="" textlink="">
      <xdr:nvSpPr>
        <xdr:cNvPr id="626" name="n_4aveValue【保健センター・保健所】&#10;有形固定資産減価償却率"/>
        <xdr:cNvSpPr txBox="1"/>
      </xdr:nvSpPr>
      <xdr:spPr>
        <a:xfrm>
          <a:off x="12611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79483</xdr:rowOff>
    </xdr:from>
    <xdr:ext cx="405111" cy="259045"/>
    <xdr:sp macro="" textlink="">
      <xdr:nvSpPr>
        <xdr:cNvPr id="627" name="n_1mainValue【保健センター・保健所】&#10;有形固定資産減価償却率"/>
        <xdr:cNvSpPr txBox="1"/>
      </xdr:nvSpPr>
      <xdr:spPr>
        <a:xfrm>
          <a:off x="1526604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108874</xdr:rowOff>
    </xdr:from>
    <xdr:ext cx="405111" cy="259045"/>
    <xdr:sp macro="" textlink="">
      <xdr:nvSpPr>
        <xdr:cNvPr id="628" name="n_2mainValue【保健センター・保健所】&#10;有形固定資産減価償却率"/>
        <xdr:cNvSpPr txBox="1"/>
      </xdr:nvSpPr>
      <xdr:spPr>
        <a:xfrm>
          <a:off x="14389744"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76217</xdr:rowOff>
    </xdr:from>
    <xdr:ext cx="405111" cy="259045"/>
    <xdr:sp macro="" textlink="">
      <xdr:nvSpPr>
        <xdr:cNvPr id="629" name="n_3mainValue【保健センター・保健所】&#10;有形固定資産減価償却率"/>
        <xdr:cNvSpPr txBox="1"/>
      </xdr:nvSpPr>
      <xdr:spPr>
        <a:xfrm>
          <a:off x="13500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0" name="正方形/長方形 6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1" name="正方形/長方形 6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2" name="正方形/長方形 6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3" name="正方形/長方形 6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4" name="正方形/長方形 6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5" name="正方形/長方形 6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6" name="正方形/長方形 6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7" name="正方形/長方形 63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8" name="テキスト ボックス 6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9" name="直線コネクタ 6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40" name="直線コネクタ 63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41" name="テキスト ボックス 64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42" name="直線コネクタ 64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43" name="テキスト ボックス 64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4" name="直線コネクタ 64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5" name="テキスト ボックス 64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6" name="直線コネクタ 64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47" name="テキスト ボックス 64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8" name="直線コネクタ 64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9" name="テキスト ボックス 64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651" name="直線コネクタ 650"/>
        <xdr:cNvCxnSpPr/>
      </xdr:nvCxnSpPr>
      <xdr:spPr>
        <a:xfrm flipV="1">
          <a:off x="22160864" y="9569196"/>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52"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53" name="直線コネクタ 652"/>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654" name="【保健センター・保健所】&#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655" name="直線コネクタ 654"/>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154957</xdr:rowOff>
    </xdr:from>
    <xdr:ext cx="469744" cy="259045"/>
    <xdr:sp macro="" textlink="">
      <xdr:nvSpPr>
        <xdr:cNvPr id="656" name="【保健センター・保健所】&#10;一人当たり面積平均値テキスト"/>
        <xdr:cNvSpPr txBox="1"/>
      </xdr:nvSpPr>
      <xdr:spPr>
        <a:xfrm>
          <a:off x="22199600" y="1061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57" name="フローチャート: 判断 656"/>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58" name="フローチャート: 判断 657"/>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59" name="フローチャート: 判断 658"/>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60" name="フローチャート: 判断 659"/>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661" name="フローチャート: 判断 660"/>
        <xdr:cNvSpPr/>
      </xdr:nvSpPr>
      <xdr:spPr>
        <a:xfrm>
          <a:off x="18605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2" name="テキスト ボックス 66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3" name="テキスト ボックス 66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4" name="テキスト ボックス 66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5" name="テキスト ボックス 66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6" name="テキスト ボックス 66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154940</xdr:rowOff>
    </xdr:from>
    <xdr:to>
      <xdr:col>116</xdr:col>
      <xdr:colOff>114300</xdr:colOff>
      <xdr:row>63</xdr:row>
      <xdr:rowOff>85090</xdr:rowOff>
    </xdr:to>
    <xdr:sp macro="" textlink="">
      <xdr:nvSpPr>
        <xdr:cNvPr id="667" name="楕円 666"/>
        <xdr:cNvSpPr/>
      </xdr:nvSpPr>
      <xdr:spPr>
        <a:xfrm>
          <a:off x="22110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110507</xdr:rowOff>
    </xdr:from>
    <xdr:ext cx="469744" cy="259045"/>
    <xdr:sp macro="" textlink="">
      <xdr:nvSpPr>
        <xdr:cNvPr id="668" name="【保健センター・保健所】&#10;一人当たり面積該当値テキスト"/>
        <xdr:cNvSpPr txBox="1"/>
      </xdr:nvSpPr>
      <xdr:spPr>
        <a:xfrm>
          <a:off x="22199600"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154940</xdr:rowOff>
    </xdr:from>
    <xdr:to>
      <xdr:col>112</xdr:col>
      <xdr:colOff>38100</xdr:colOff>
      <xdr:row>63</xdr:row>
      <xdr:rowOff>85090</xdr:rowOff>
    </xdr:to>
    <xdr:sp macro="" textlink="">
      <xdr:nvSpPr>
        <xdr:cNvPr id="669" name="楕円 668"/>
        <xdr:cNvSpPr/>
      </xdr:nvSpPr>
      <xdr:spPr>
        <a:xfrm>
          <a:off x="21272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34290</xdr:rowOff>
    </xdr:from>
    <xdr:to>
      <xdr:col>116</xdr:col>
      <xdr:colOff>63500</xdr:colOff>
      <xdr:row>63</xdr:row>
      <xdr:rowOff>34290</xdr:rowOff>
    </xdr:to>
    <xdr:cxnSp macro="">
      <xdr:nvCxnSpPr>
        <xdr:cNvPr id="670" name="直線コネクタ 669"/>
        <xdr:cNvCxnSpPr/>
      </xdr:nvCxnSpPr>
      <xdr:spPr>
        <a:xfrm>
          <a:off x="21323300" y="10835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154940</xdr:rowOff>
    </xdr:from>
    <xdr:to>
      <xdr:col>107</xdr:col>
      <xdr:colOff>101600</xdr:colOff>
      <xdr:row>63</xdr:row>
      <xdr:rowOff>85090</xdr:rowOff>
    </xdr:to>
    <xdr:sp macro="" textlink="">
      <xdr:nvSpPr>
        <xdr:cNvPr id="671" name="楕円 670"/>
        <xdr:cNvSpPr/>
      </xdr:nvSpPr>
      <xdr:spPr>
        <a:xfrm>
          <a:off x="20383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34290</xdr:rowOff>
    </xdr:from>
    <xdr:to>
      <xdr:col>111</xdr:col>
      <xdr:colOff>177800</xdr:colOff>
      <xdr:row>63</xdr:row>
      <xdr:rowOff>34290</xdr:rowOff>
    </xdr:to>
    <xdr:cxnSp macro="">
      <xdr:nvCxnSpPr>
        <xdr:cNvPr id="672" name="直線コネクタ 671"/>
        <xdr:cNvCxnSpPr/>
      </xdr:nvCxnSpPr>
      <xdr:spPr>
        <a:xfrm>
          <a:off x="20434300" y="1083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673" name="楕円 672"/>
        <xdr:cNvSpPr/>
      </xdr:nvSpPr>
      <xdr:spPr>
        <a:xfrm>
          <a:off x="19494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34290</xdr:rowOff>
    </xdr:from>
    <xdr:to>
      <xdr:col>107</xdr:col>
      <xdr:colOff>50800</xdr:colOff>
      <xdr:row>63</xdr:row>
      <xdr:rowOff>34290</xdr:rowOff>
    </xdr:to>
    <xdr:cxnSp macro="">
      <xdr:nvCxnSpPr>
        <xdr:cNvPr id="674" name="直線コネクタ 673"/>
        <xdr:cNvCxnSpPr/>
      </xdr:nvCxnSpPr>
      <xdr:spPr>
        <a:xfrm>
          <a:off x="19545300" y="1083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675" name="n_1aveValue【保健センター・保健所】&#10;一人当たり面積"/>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676" name="n_2aveValue【保健センター・保健所】&#10;一人当たり面積"/>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677" name="n_3aveValue【保健センター・保健所】&#10;一人当たり面積"/>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78757</xdr:rowOff>
    </xdr:from>
    <xdr:ext cx="469744" cy="259045"/>
    <xdr:sp macro="" textlink="">
      <xdr:nvSpPr>
        <xdr:cNvPr id="678" name="n_4aveValue【保健センター・保健所】&#10;一人当たり面積"/>
        <xdr:cNvSpPr txBox="1"/>
      </xdr:nvSpPr>
      <xdr:spPr>
        <a:xfrm>
          <a:off x="18421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76217</xdr:rowOff>
    </xdr:from>
    <xdr:ext cx="469744" cy="259045"/>
    <xdr:sp macro="" textlink="">
      <xdr:nvSpPr>
        <xdr:cNvPr id="679" name="n_1mainValue【保健センター・保健所】&#10;一人当たり面積"/>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76217</xdr:rowOff>
    </xdr:from>
    <xdr:ext cx="469744" cy="259045"/>
    <xdr:sp macro="" textlink="">
      <xdr:nvSpPr>
        <xdr:cNvPr id="680" name="n_2mainValue【保健センター・保健所】&#10;一人当たり面積"/>
        <xdr:cNvSpPr txBox="1"/>
      </xdr:nvSpPr>
      <xdr:spPr>
        <a:xfrm>
          <a:off x="20199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76217</xdr:rowOff>
    </xdr:from>
    <xdr:ext cx="469744" cy="259045"/>
    <xdr:sp macro="" textlink="">
      <xdr:nvSpPr>
        <xdr:cNvPr id="681" name="n_3mainValue【保健センター・保健所】&#10;一人当たり面積"/>
        <xdr:cNvSpPr txBox="1"/>
      </xdr:nvSpPr>
      <xdr:spPr>
        <a:xfrm>
          <a:off x="19310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2" name="正方形/長方形 68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3" name="正方形/長方形 68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4" name="正方形/長方形 68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5" name="正方形/長方形 68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6" name="正方形/長方形 68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7" name="正方形/長方形 68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8" name="正方形/長方形 68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9" name="正方形/長方形 68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0" name="テキスト ボックス 68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1" name="直線コネクタ 69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2" name="テキスト ボックス 69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3" name="直線コネクタ 69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4" name="テキスト ボックス 69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5" name="直線コネクタ 69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6" name="テキスト ボックス 69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7" name="直線コネクタ 69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8" name="テキスト ボックス 69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9" name="直線コネクタ 69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0" name="テキスト ボックス 69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1" name="直線コネクタ 70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2" name="テキスト ボックス 70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3" name="直線コネクタ 70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4" name="テキスト ボックス 70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5" name="直線コネクタ 70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707" name="直線コネクタ 706"/>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08"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09" name="直線コネクタ 70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710" name="【消防施設】&#10;有形固定資産減価償却率最大値テキスト"/>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11" name="直線コネクタ 710"/>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42471</xdr:rowOff>
    </xdr:from>
    <xdr:ext cx="405111" cy="259045"/>
    <xdr:sp macro="" textlink="">
      <xdr:nvSpPr>
        <xdr:cNvPr id="712" name="【消防施設】&#10;有形固定資産減価償却率平均値テキスト"/>
        <xdr:cNvSpPr txBox="1"/>
      </xdr:nvSpPr>
      <xdr:spPr>
        <a:xfrm>
          <a:off x="16357600" y="14272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713" name="フローチャート: 判断 712"/>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714" name="フローチャート: 判断 713"/>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715" name="フローチャート: 判断 714"/>
        <xdr:cNvSpPr/>
      </xdr:nvSpPr>
      <xdr:spPr>
        <a:xfrm>
          <a:off x="14541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716" name="フローチャート: 判断 715"/>
        <xdr:cNvSpPr/>
      </xdr:nvSpPr>
      <xdr:spPr>
        <a:xfrm>
          <a:off x="136525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717" name="フローチャート: 判断 716"/>
        <xdr:cNvSpPr/>
      </xdr:nvSpPr>
      <xdr:spPr>
        <a:xfrm>
          <a:off x="12763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8" name="テキスト ボックス 7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9" name="テキスト ボックス 7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0" name="テキスト ボックス 7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1" name="テキスト ボックス 7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2" name="テキスト ボックス 7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80373</xdr:rowOff>
    </xdr:from>
    <xdr:to>
      <xdr:col>85</xdr:col>
      <xdr:colOff>177800</xdr:colOff>
      <xdr:row>83</xdr:row>
      <xdr:rowOff>10523</xdr:rowOff>
    </xdr:to>
    <xdr:sp macro="" textlink="">
      <xdr:nvSpPr>
        <xdr:cNvPr id="723" name="楕円 722"/>
        <xdr:cNvSpPr/>
      </xdr:nvSpPr>
      <xdr:spPr>
        <a:xfrm>
          <a:off x="16268700" y="141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103250</xdr:rowOff>
    </xdr:from>
    <xdr:ext cx="405111" cy="259045"/>
    <xdr:sp macro="" textlink="">
      <xdr:nvSpPr>
        <xdr:cNvPr id="724" name="【消防施設】&#10;有形固定資産減価償却率該当値テキスト"/>
        <xdr:cNvSpPr txBox="1"/>
      </xdr:nvSpPr>
      <xdr:spPr>
        <a:xfrm>
          <a:off x="16357600" y="13990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47716</xdr:rowOff>
    </xdr:from>
    <xdr:to>
      <xdr:col>81</xdr:col>
      <xdr:colOff>101600</xdr:colOff>
      <xdr:row>82</xdr:row>
      <xdr:rowOff>149316</xdr:rowOff>
    </xdr:to>
    <xdr:sp macro="" textlink="">
      <xdr:nvSpPr>
        <xdr:cNvPr id="725" name="楕円 724"/>
        <xdr:cNvSpPr/>
      </xdr:nvSpPr>
      <xdr:spPr>
        <a:xfrm>
          <a:off x="15430500" y="141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98516</xdr:rowOff>
    </xdr:from>
    <xdr:to>
      <xdr:col>85</xdr:col>
      <xdr:colOff>127000</xdr:colOff>
      <xdr:row>82</xdr:row>
      <xdr:rowOff>131173</xdr:rowOff>
    </xdr:to>
    <xdr:cxnSp macro="">
      <xdr:nvCxnSpPr>
        <xdr:cNvPr id="726" name="直線コネクタ 725"/>
        <xdr:cNvCxnSpPr/>
      </xdr:nvCxnSpPr>
      <xdr:spPr>
        <a:xfrm>
          <a:off x="15481300" y="1415741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21589</xdr:rowOff>
    </xdr:from>
    <xdr:to>
      <xdr:col>76</xdr:col>
      <xdr:colOff>165100</xdr:colOff>
      <xdr:row>82</xdr:row>
      <xdr:rowOff>123189</xdr:rowOff>
    </xdr:to>
    <xdr:sp macro="" textlink="">
      <xdr:nvSpPr>
        <xdr:cNvPr id="727" name="楕円 726"/>
        <xdr:cNvSpPr/>
      </xdr:nvSpPr>
      <xdr:spPr>
        <a:xfrm>
          <a:off x="14541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72389</xdr:rowOff>
    </xdr:from>
    <xdr:to>
      <xdr:col>81</xdr:col>
      <xdr:colOff>50800</xdr:colOff>
      <xdr:row>82</xdr:row>
      <xdr:rowOff>98516</xdr:rowOff>
    </xdr:to>
    <xdr:cxnSp macro="">
      <xdr:nvCxnSpPr>
        <xdr:cNvPr id="728" name="直線コネクタ 727"/>
        <xdr:cNvCxnSpPr/>
      </xdr:nvCxnSpPr>
      <xdr:spPr>
        <a:xfrm>
          <a:off x="14592300" y="14131289"/>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166914</xdr:rowOff>
    </xdr:from>
    <xdr:to>
      <xdr:col>72</xdr:col>
      <xdr:colOff>38100</xdr:colOff>
      <xdr:row>82</xdr:row>
      <xdr:rowOff>97064</xdr:rowOff>
    </xdr:to>
    <xdr:sp macro="" textlink="">
      <xdr:nvSpPr>
        <xdr:cNvPr id="729" name="楕円 728"/>
        <xdr:cNvSpPr/>
      </xdr:nvSpPr>
      <xdr:spPr>
        <a:xfrm>
          <a:off x="136525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46264</xdr:rowOff>
    </xdr:from>
    <xdr:to>
      <xdr:col>76</xdr:col>
      <xdr:colOff>114300</xdr:colOff>
      <xdr:row>82</xdr:row>
      <xdr:rowOff>72389</xdr:rowOff>
    </xdr:to>
    <xdr:cxnSp macro="">
      <xdr:nvCxnSpPr>
        <xdr:cNvPr id="730" name="直線コネクタ 729"/>
        <xdr:cNvCxnSpPr/>
      </xdr:nvCxnSpPr>
      <xdr:spPr>
        <a:xfrm>
          <a:off x="13703300" y="14105164"/>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21245</xdr:rowOff>
    </xdr:from>
    <xdr:ext cx="405111" cy="259045"/>
    <xdr:sp macro="" textlink="">
      <xdr:nvSpPr>
        <xdr:cNvPr id="731" name="n_1aveValue【消防施設】&#10;有形固定資産減価償却率"/>
        <xdr:cNvSpPr txBox="1"/>
      </xdr:nvSpPr>
      <xdr:spPr>
        <a:xfrm>
          <a:off x="152660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4915</xdr:rowOff>
    </xdr:from>
    <xdr:ext cx="405111" cy="259045"/>
    <xdr:sp macro="" textlink="">
      <xdr:nvSpPr>
        <xdr:cNvPr id="732" name="n_2aveValue【消防施設】&#10;有形固定資産減価償却率"/>
        <xdr:cNvSpPr txBox="1"/>
      </xdr:nvSpPr>
      <xdr:spPr>
        <a:xfrm>
          <a:off x="14389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156771</xdr:rowOff>
    </xdr:from>
    <xdr:ext cx="405111" cy="259045"/>
    <xdr:sp macro="" textlink="">
      <xdr:nvSpPr>
        <xdr:cNvPr id="733" name="n_3aveValue【消防施設】&#10;有形固定資産減価償却率"/>
        <xdr:cNvSpPr txBox="1"/>
      </xdr:nvSpPr>
      <xdr:spPr>
        <a:xfrm>
          <a:off x="13500744"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4190</xdr:rowOff>
    </xdr:from>
    <xdr:ext cx="405111" cy="259045"/>
    <xdr:sp macro="" textlink="">
      <xdr:nvSpPr>
        <xdr:cNvPr id="734" name="n_4aveValue【消防施設】&#10;有形固定資産減価償却率"/>
        <xdr:cNvSpPr txBox="1"/>
      </xdr:nvSpPr>
      <xdr:spPr>
        <a:xfrm>
          <a:off x="12611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165843</xdr:rowOff>
    </xdr:from>
    <xdr:ext cx="405111" cy="259045"/>
    <xdr:sp macro="" textlink="">
      <xdr:nvSpPr>
        <xdr:cNvPr id="735" name="n_1mainValue【消防施設】&#10;有形固定資産減価償却率"/>
        <xdr:cNvSpPr txBox="1"/>
      </xdr:nvSpPr>
      <xdr:spPr>
        <a:xfrm>
          <a:off x="15266044" y="1388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736" name="n_2mainValue【消防施設】&#10;有形固定資産減価償却率"/>
        <xdr:cNvSpPr txBox="1"/>
      </xdr:nvSpPr>
      <xdr:spPr>
        <a:xfrm>
          <a:off x="14389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113591</xdr:rowOff>
    </xdr:from>
    <xdr:ext cx="405111" cy="259045"/>
    <xdr:sp macro="" textlink="">
      <xdr:nvSpPr>
        <xdr:cNvPr id="737" name="n_3mainValue【消防施設】&#10;有形固定資産減価償却率"/>
        <xdr:cNvSpPr txBox="1"/>
      </xdr:nvSpPr>
      <xdr:spPr>
        <a:xfrm>
          <a:off x="13500744" y="1382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8" name="正方形/長方形 7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9" name="正方形/長方形 7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0" name="正方形/長方形 7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1" name="正方形/長方形 7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2" name="正方形/長方形 7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3" name="正方形/長方形 7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4" name="正方形/長方形 7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5" name="正方形/長方形 7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6" name="テキスト ボックス 7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7" name="直線コネクタ 7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8" name="直線コネクタ 74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9" name="テキスト ボックス 74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0" name="直線コネクタ 74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1" name="テキスト ボックス 75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2" name="直線コネクタ 75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3" name="テキスト ボックス 75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4" name="直線コネクタ 75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5" name="テキスト ボックス 75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6" name="直線コネクタ 75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7" name="テキスト ボックス 75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59" name="直線コネクタ 758"/>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60"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61" name="直線コネクタ 760"/>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762" name="【消防施設】&#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763" name="直線コネクタ 762"/>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764" name="【消防施設】&#10;一人当たり面積平均値テキスト"/>
        <xdr:cNvSpPr txBox="1"/>
      </xdr:nvSpPr>
      <xdr:spPr>
        <a:xfrm>
          <a:off x="22199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65" name="フローチャート: 判断 764"/>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766" name="フローチャート: 判断 765"/>
        <xdr:cNvSpPr/>
      </xdr:nvSpPr>
      <xdr:spPr>
        <a:xfrm>
          <a:off x="21272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767" name="フローチャート: 判断 766"/>
        <xdr:cNvSpPr/>
      </xdr:nvSpPr>
      <xdr:spPr>
        <a:xfrm>
          <a:off x="20383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768" name="フローチャート: 判断 767"/>
        <xdr:cNvSpPr/>
      </xdr:nvSpPr>
      <xdr:spPr>
        <a:xfrm>
          <a:off x="19494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769" name="フローチャート: 判断 768"/>
        <xdr:cNvSpPr/>
      </xdr:nvSpPr>
      <xdr:spPr>
        <a:xfrm>
          <a:off x="18605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0" name="テキスト ボックス 76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1" name="テキスト ボックス 77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2" name="テキスト ボックス 77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3" name="テキスト ボックス 77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4" name="テキスト ボックス 77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775" name="楕円 774"/>
        <xdr:cNvSpPr/>
      </xdr:nvSpPr>
      <xdr:spPr>
        <a:xfrm>
          <a:off x="221107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113047</xdr:rowOff>
    </xdr:from>
    <xdr:ext cx="469744" cy="259045"/>
    <xdr:sp macro="" textlink="">
      <xdr:nvSpPr>
        <xdr:cNvPr id="776" name="【消防施設】&#10;一人当たり面積該当値テキスト"/>
        <xdr:cNvSpPr txBox="1"/>
      </xdr:nvSpPr>
      <xdr:spPr>
        <a:xfrm>
          <a:off x="22199600"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90170</xdr:rowOff>
    </xdr:from>
    <xdr:to>
      <xdr:col>112</xdr:col>
      <xdr:colOff>38100</xdr:colOff>
      <xdr:row>84</xdr:row>
      <xdr:rowOff>20320</xdr:rowOff>
    </xdr:to>
    <xdr:sp macro="" textlink="">
      <xdr:nvSpPr>
        <xdr:cNvPr id="777" name="楕円 776"/>
        <xdr:cNvSpPr/>
      </xdr:nvSpPr>
      <xdr:spPr>
        <a:xfrm>
          <a:off x="21272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140970</xdr:rowOff>
    </xdr:from>
    <xdr:to>
      <xdr:col>116</xdr:col>
      <xdr:colOff>63500</xdr:colOff>
      <xdr:row>83</xdr:row>
      <xdr:rowOff>140970</xdr:rowOff>
    </xdr:to>
    <xdr:cxnSp macro="">
      <xdr:nvCxnSpPr>
        <xdr:cNvPr id="778" name="直線コネクタ 777"/>
        <xdr:cNvCxnSpPr/>
      </xdr:nvCxnSpPr>
      <xdr:spPr>
        <a:xfrm>
          <a:off x="21323300" y="14371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94742</xdr:rowOff>
    </xdr:from>
    <xdr:to>
      <xdr:col>107</xdr:col>
      <xdr:colOff>101600</xdr:colOff>
      <xdr:row>84</xdr:row>
      <xdr:rowOff>24892</xdr:rowOff>
    </xdr:to>
    <xdr:sp macro="" textlink="">
      <xdr:nvSpPr>
        <xdr:cNvPr id="779" name="楕円 778"/>
        <xdr:cNvSpPr/>
      </xdr:nvSpPr>
      <xdr:spPr>
        <a:xfrm>
          <a:off x="20383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140970</xdr:rowOff>
    </xdr:from>
    <xdr:to>
      <xdr:col>111</xdr:col>
      <xdr:colOff>177800</xdr:colOff>
      <xdr:row>83</xdr:row>
      <xdr:rowOff>145542</xdr:rowOff>
    </xdr:to>
    <xdr:cxnSp macro="">
      <xdr:nvCxnSpPr>
        <xdr:cNvPr id="780" name="直線コネクタ 779"/>
        <xdr:cNvCxnSpPr/>
      </xdr:nvCxnSpPr>
      <xdr:spPr>
        <a:xfrm flipV="1">
          <a:off x="20434300" y="143713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94742</xdr:rowOff>
    </xdr:from>
    <xdr:to>
      <xdr:col>102</xdr:col>
      <xdr:colOff>165100</xdr:colOff>
      <xdr:row>84</xdr:row>
      <xdr:rowOff>24892</xdr:rowOff>
    </xdr:to>
    <xdr:sp macro="" textlink="">
      <xdr:nvSpPr>
        <xdr:cNvPr id="781" name="楕円 780"/>
        <xdr:cNvSpPr/>
      </xdr:nvSpPr>
      <xdr:spPr>
        <a:xfrm>
          <a:off x="19494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145542</xdr:rowOff>
    </xdr:from>
    <xdr:to>
      <xdr:col>107</xdr:col>
      <xdr:colOff>50800</xdr:colOff>
      <xdr:row>83</xdr:row>
      <xdr:rowOff>145542</xdr:rowOff>
    </xdr:to>
    <xdr:cxnSp macro="">
      <xdr:nvCxnSpPr>
        <xdr:cNvPr id="782" name="直線コネクタ 781"/>
        <xdr:cNvCxnSpPr/>
      </xdr:nvCxnSpPr>
      <xdr:spPr>
        <a:xfrm>
          <a:off x="19545300" y="14375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134890</xdr:rowOff>
    </xdr:from>
    <xdr:ext cx="469744" cy="259045"/>
    <xdr:sp macro="" textlink="">
      <xdr:nvSpPr>
        <xdr:cNvPr id="783" name="n_1aveValue【消防施設】&#10;一人当たり面積"/>
        <xdr:cNvSpPr txBox="1"/>
      </xdr:nvSpPr>
      <xdr:spPr>
        <a:xfrm>
          <a:off x="210757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144035</xdr:rowOff>
    </xdr:from>
    <xdr:ext cx="469744" cy="259045"/>
    <xdr:sp macro="" textlink="">
      <xdr:nvSpPr>
        <xdr:cNvPr id="784" name="n_2aveValue【消防施設】&#10;一人当たり面積"/>
        <xdr:cNvSpPr txBox="1"/>
      </xdr:nvSpPr>
      <xdr:spPr>
        <a:xfrm>
          <a:off x="201994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139464</xdr:rowOff>
    </xdr:from>
    <xdr:ext cx="469744" cy="259045"/>
    <xdr:sp macro="" textlink="">
      <xdr:nvSpPr>
        <xdr:cNvPr id="785" name="n_3aveValue【消防施設】&#10;一人当たり面積"/>
        <xdr:cNvSpPr txBox="1"/>
      </xdr:nvSpPr>
      <xdr:spPr>
        <a:xfrm>
          <a:off x="19310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11701</xdr:rowOff>
    </xdr:from>
    <xdr:ext cx="469744" cy="259045"/>
    <xdr:sp macro="" textlink="">
      <xdr:nvSpPr>
        <xdr:cNvPr id="786" name="n_4aveValue【消防施設】&#10;一人当たり面積"/>
        <xdr:cNvSpPr txBox="1"/>
      </xdr:nvSpPr>
      <xdr:spPr>
        <a:xfrm>
          <a:off x="18421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36847</xdr:rowOff>
    </xdr:from>
    <xdr:ext cx="469744" cy="259045"/>
    <xdr:sp macro="" textlink="">
      <xdr:nvSpPr>
        <xdr:cNvPr id="787" name="n_1mainValue【消防施設】&#10;一人当たり面積"/>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41419</xdr:rowOff>
    </xdr:from>
    <xdr:ext cx="469744" cy="259045"/>
    <xdr:sp macro="" textlink="">
      <xdr:nvSpPr>
        <xdr:cNvPr id="788" name="n_2mainValue【消防施設】&#10;一人当たり面積"/>
        <xdr:cNvSpPr txBox="1"/>
      </xdr:nvSpPr>
      <xdr:spPr>
        <a:xfrm>
          <a:off x="201994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41419</xdr:rowOff>
    </xdr:from>
    <xdr:ext cx="469744" cy="259045"/>
    <xdr:sp macro="" textlink="">
      <xdr:nvSpPr>
        <xdr:cNvPr id="789" name="n_3mainValue【消防施設】&#10;一人当たり面積"/>
        <xdr:cNvSpPr txBox="1"/>
      </xdr:nvSpPr>
      <xdr:spPr>
        <a:xfrm>
          <a:off x="193104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0" name="正方形/長方形 7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1" name="正方形/長方形 7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2" name="正方形/長方形 7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3" name="正方形/長方形 7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4" name="正方形/長方形 7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5" name="正方形/長方形 7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6" name="正方形/長方形 7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7" name="正方形/長方形 7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8" name="テキスト ボックス 7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9" name="直線コネクタ 7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0" name="テキスト ボックス 79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1" name="直線コネクタ 80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2" name="テキスト ボックス 80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3" name="直線コネクタ 80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4" name="テキスト ボックス 80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5" name="直線コネクタ 80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6" name="テキスト ボックス 80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7" name="直線コネクタ 80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8" name="テキスト ボックス 80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9" name="直線コネクタ 80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0" name="テキスト ボックス 80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1" name="直線コネクタ 81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2" name="テキスト ボックス 81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3" name="直線コネクタ 8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815" name="直線コネクタ 814"/>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816" name="【庁舎】&#10;有形固定資産減価償却率最小値テキスト"/>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817" name="直線コネクタ 816"/>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818" name="【庁舎】&#10;有形固定資産減価償却率最大値テキスト"/>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819" name="直線コネクタ 818"/>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66239</xdr:rowOff>
    </xdr:from>
    <xdr:ext cx="405111" cy="259045"/>
    <xdr:sp macro="" textlink="">
      <xdr:nvSpPr>
        <xdr:cNvPr id="820" name="【庁舎】&#10;有形固定資産減価償却率平均値テキスト"/>
        <xdr:cNvSpPr txBox="1"/>
      </xdr:nvSpPr>
      <xdr:spPr>
        <a:xfrm>
          <a:off x="16357600" y="1772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821" name="フローチャート: 判断 820"/>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22" name="フローチャート: 判断 821"/>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823" name="フローチャート: 判断 822"/>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824" name="フローチャート: 判断 823"/>
        <xdr:cNvSpPr/>
      </xdr:nvSpPr>
      <xdr:spPr>
        <a:xfrm>
          <a:off x="13652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825" name="フローチャート: 判断 824"/>
        <xdr:cNvSpPr/>
      </xdr:nvSpPr>
      <xdr:spPr>
        <a:xfrm>
          <a:off x="12763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6" name="テキスト ボックス 8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7" name="テキスト ボックス 8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8" name="テキスト ボックス 8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9" name="テキスト ボックス 8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0" name="テキスト ボックス 8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167458</xdr:rowOff>
    </xdr:from>
    <xdr:to>
      <xdr:col>85</xdr:col>
      <xdr:colOff>177800</xdr:colOff>
      <xdr:row>106</xdr:row>
      <xdr:rowOff>97608</xdr:rowOff>
    </xdr:to>
    <xdr:sp macro="" textlink="">
      <xdr:nvSpPr>
        <xdr:cNvPr id="831" name="楕円 830"/>
        <xdr:cNvSpPr/>
      </xdr:nvSpPr>
      <xdr:spPr>
        <a:xfrm>
          <a:off x="162687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145885</xdr:rowOff>
    </xdr:from>
    <xdr:ext cx="405111" cy="259045"/>
    <xdr:sp macro="" textlink="">
      <xdr:nvSpPr>
        <xdr:cNvPr id="832" name="【庁舎】&#10;有形固定資産減価償却率該当値テキスト"/>
        <xdr:cNvSpPr txBox="1"/>
      </xdr:nvSpPr>
      <xdr:spPr>
        <a:xfrm>
          <a:off x="16357600"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141332</xdr:rowOff>
    </xdr:from>
    <xdr:to>
      <xdr:col>81</xdr:col>
      <xdr:colOff>101600</xdr:colOff>
      <xdr:row>106</xdr:row>
      <xdr:rowOff>71482</xdr:rowOff>
    </xdr:to>
    <xdr:sp macro="" textlink="">
      <xdr:nvSpPr>
        <xdr:cNvPr id="833" name="楕円 832"/>
        <xdr:cNvSpPr/>
      </xdr:nvSpPr>
      <xdr:spPr>
        <a:xfrm>
          <a:off x="15430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20682</xdr:rowOff>
    </xdr:from>
    <xdr:to>
      <xdr:col>85</xdr:col>
      <xdr:colOff>127000</xdr:colOff>
      <xdr:row>106</xdr:row>
      <xdr:rowOff>46808</xdr:rowOff>
    </xdr:to>
    <xdr:cxnSp macro="">
      <xdr:nvCxnSpPr>
        <xdr:cNvPr id="834" name="直線コネクタ 833"/>
        <xdr:cNvCxnSpPr/>
      </xdr:nvCxnSpPr>
      <xdr:spPr>
        <a:xfrm>
          <a:off x="15481300" y="18194382"/>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2539</xdr:rowOff>
    </xdr:from>
    <xdr:to>
      <xdr:col>76</xdr:col>
      <xdr:colOff>165100</xdr:colOff>
      <xdr:row>106</xdr:row>
      <xdr:rowOff>104139</xdr:rowOff>
    </xdr:to>
    <xdr:sp macro="" textlink="">
      <xdr:nvSpPr>
        <xdr:cNvPr id="835" name="楕円 834"/>
        <xdr:cNvSpPr/>
      </xdr:nvSpPr>
      <xdr:spPr>
        <a:xfrm>
          <a:off x="14541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20682</xdr:rowOff>
    </xdr:from>
    <xdr:to>
      <xdr:col>81</xdr:col>
      <xdr:colOff>50800</xdr:colOff>
      <xdr:row>106</xdr:row>
      <xdr:rowOff>53339</xdr:rowOff>
    </xdr:to>
    <xdr:cxnSp macro="">
      <xdr:nvCxnSpPr>
        <xdr:cNvPr id="836" name="直線コネクタ 835"/>
        <xdr:cNvCxnSpPr/>
      </xdr:nvCxnSpPr>
      <xdr:spPr>
        <a:xfrm flipV="1">
          <a:off x="14592300" y="1819438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151130</xdr:rowOff>
    </xdr:from>
    <xdr:to>
      <xdr:col>72</xdr:col>
      <xdr:colOff>38100</xdr:colOff>
      <xdr:row>106</xdr:row>
      <xdr:rowOff>81280</xdr:rowOff>
    </xdr:to>
    <xdr:sp macro="" textlink="">
      <xdr:nvSpPr>
        <xdr:cNvPr id="837" name="楕円 836"/>
        <xdr:cNvSpPr/>
      </xdr:nvSpPr>
      <xdr:spPr>
        <a:xfrm>
          <a:off x="13652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30480</xdr:rowOff>
    </xdr:from>
    <xdr:to>
      <xdr:col>76</xdr:col>
      <xdr:colOff>114300</xdr:colOff>
      <xdr:row>106</xdr:row>
      <xdr:rowOff>53339</xdr:rowOff>
    </xdr:to>
    <xdr:cxnSp macro="">
      <xdr:nvCxnSpPr>
        <xdr:cNvPr id="838" name="直線コネクタ 837"/>
        <xdr:cNvCxnSpPr/>
      </xdr:nvCxnSpPr>
      <xdr:spPr>
        <a:xfrm>
          <a:off x="13703300" y="182041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839" name="n_1aveValue【庁舎】&#10;有形固定資産減価償却率"/>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840" name="n_2aveValue【庁舎】&#10;有形固定資産減価償却率"/>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27595</xdr:rowOff>
    </xdr:from>
    <xdr:ext cx="405111" cy="259045"/>
    <xdr:sp macro="" textlink="">
      <xdr:nvSpPr>
        <xdr:cNvPr id="841" name="n_3aveValue【庁舎】&#10;有形固定資産減価償却率"/>
        <xdr:cNvSpPr txBox="1"/>
      </xdr:nvSpPr>
      <xdr:spPr>
        <a:xfrm>
          <a:off x="13500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30859</xdr:rowOff>
    </xdr:from>
    <xdr:ext cx="405111" cy="259045"/>
    <xdr:sp macro="" textlink="">
      <xdr:nvSpPr>
        <xdr:cNvPr id="842" name="n_4aveValue【庁舎】&#10;有形固定資産減価償却率"/>
        <xdr:cNvSpPr txBox="1"/>
      </xdr:nvSpPr>
      <xdr:spPr>
        <a:xfrm>
          <a:off x="12611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62609</xdr:rowOff>
    </xdr:from>
    <xdr:ext cx="405111" cy="259045"/>
    <xdr:sp macro="" textlink="">
      <xdr:nvSpPr>
        <xdr:cNvPr id="843" name="n_1mainValue【庁舎】&#10;有形固定資産減価償却率"/>
        <xdr:cNvSpPr txBox="1"/>
      </xdr:nvSpPr>
      <xdr:spPr>
        <a:xfrm>
          <a:off x="15266044" y="1823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95266</xdr:rowOff>
    </xdr:from>
    <xdr:ext cx="405111" cy="259045"/>
    <xdr:sp macro="" textlink="">
      <xdr:nvSpPr>
        <xdr:cNvPr id="844" name="n_2mainValue【庁舎】&#10;有形固定資産減価償却率"/>
        <xdr:cNvSpPr txBox="1"/>
      </xdr:nvSpPr>
      <xdr:spPr>
        <a:xfrm>
          <a:off x="143897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72407</xdr:rowOff>
    </xdr:from>
    <xdr:ext cx="405111" cy="259045"/>
    <xdr:sp macro="" textlink="">
      <xdr:nvSpPr>
        <xdr:cNvPr id="845" name="n_3mainValue【庁舎】&#10;有形固定資産減価償却率"/>
        <xdr:cNvSpPr txBox="1"/>
      </xdr:nvSpPr>
      <xdr:spPr>
        <a:xfrm>
          <a:off x="135007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6" name="正方形/長方形 8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7" name="正方形/長方形 8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8" name="正方形/長方形 8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9" name="正方形/長方形 8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0" name="正方形/長方形 8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1" name="正方形/長方形 8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2" name="正方形/長方形 8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3" name="正方形/長方形 8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4" name="テキスト ボックス 8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5" name="直線コネクタ 8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6" name="直線コネクタ 85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7" name="テキスト ボックス 85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8" name="直線コネクタ 85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9" name="テキスト ボックス 85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0" name="直線コネクタ 85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1" name="テキスト ボックス 86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2" name="直線コネクタ 86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3" name="テキスト ボックス 86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4" name="直線コネクタ 86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5" name="テキスト ボックス 86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6" name="直線コネクタ 86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7" name="テキスト ボックス 86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8" name="直線コネクタ 8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9" name="テキスト ボックス 8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871" name="直線コネクタ 870"/>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72" name="【庁舎】&#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73" name="直線コネクタ 872"/>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874" name="【庁舎】&#10;一人当たり面積最大値テキスト"/>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875" name="直線コネクタ 874"/>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876" name="【庁舎】&#10;一人当たり面積平均値テキスト"/>
        <xdr:cNvSpPr txBox="1"/>
      </xdr:nvSpPr>
      <xdr:spPr>
        <a:xfrm>
          <a:off x="22199600" y="1805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877" name="フローチャート: 判断 876"/>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878" name="フローチャート: 判断 877"/>
        <xdr:cNvSpPr/>
      </xdr:nvSpPr>
      <xdr:spPr>
        <a:xfrm>
          <a:off x="21272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879" name="フローチャート: 判断 878"/>
        <xdr:cNvSpPr/>
      </xdr:nvSpPr>
      <xdr:spPr>
        <a:xfrm>
          <a:off x="20383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880" name="フローチャート: 判断 879"/>
        <xdr:cNvSpPr/>
      </xdr:nvSpPr>
      <xdr:spPr>
        <a:xfrm>
          <a:off x="19494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881" name="フローチャート: 判断 880"/>
        <xdr:cNvSpPr/>
      </xdr:nvSpPr>
      <xdr:spPr>
        <a:xfrm>
          <a:off x="18605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2" name="テキスト ボックス 8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3" name="テキスト ボックス 8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4" name="テキスト ボックス 8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5" name="テキスト ボックス 8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6" name="テキスト ボックス 8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120106</xdr:rowOff>
    </xdr:from>
    <xdr:to>
      <xdr:col>116</xdr:col>
      <xdr:colOff>114300</xdr:colOff>
      <xdr:row>105</xdr:row>
      <xdr:rowOff>50256</xdr:rowOff>
    </xdr:to>
    <xdr:sp macro="" textlink="">
      <xdr:nvSpPr>
        <xdr:cNvPr id="887" name="楕円 886"/>
        <xdr:cNvSpPr/>
      </xdr:nvSpPr>
      <xdr:spPr>
        <a:xfrm>
          <a:off x="221107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142983</xdr:rowOff>
    </xdr:from>
    <xdr:ext cx="469744" cy="259045"/>
    <xdr:sp macro="" textlink="">
      <xdr:nvSpPr>
        <xdr:cNvPr id="888" name="【庁舎】&#10;一人当たり面積該当値テキスト"/>
        <xdr:cNvSpPr txBox="1"/>
      </xdr:nvSpPr>
      <xdr:spPr>
        <a:xfrm>
          <a:off x="22199600" y="1780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126637</xdr:rowOff>
    </xdr:from>
    <xdr:to>
      <xdr:col>112</xdr:col>
      <xdr:colOff>38100</xdr:colOff>
      <xdr:row>105</xdr:row>
      <xdr:rowOff>56787</xdr:rowOff>
    </xdr:to>
    <xdr:sp macro="" textlink="">
      <xdr:nvSpPr>
        <xdr:cNvPr id="889" name="楕円 888"/>
        <xdr:cNvSpPr/>
      </xdr:nvSpPr>
      <xdr:spPr>
        <a:xfrm>
          <a:off x="212725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170906</xdr:rowOff>
    </xdr:from>
    <xdr:to>
      <xdr:col>116</xdr:col>
      <xdr:colOff>63500</xdr:colOff>
      <xdr:row>105</xdr:row>
      <xdr:rowOff>5987</xdr:rowOff>
    </xdr:to>
    <xdr:cxnSp macro="">
      <xdr:nvCxnSpPr>
        <xdr:cNvPr id="890" name="直線コネクタ 889"/>
        <xdr:cNvCxnSpPr/>
      </xdr:nvCxnSpPr>
      <xdr:spPr>
        <a:xfrm flipV="1">
          <a:off x="21323300" y="1800170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129902</xdr:rowOff>
    </xdr:from>
    <xdr:to>
      <xdr:col>107</xdr:col>
      <xdr:colOff>101600</xdr:colOff>
      <xdr:row>105</xdr:row>
      <xdr:rowOff>60052</xdr:rowOff>
    </xdr:to>
    <xdr:sp macro="" textlink="">
      <xdr:nvSpPr>
        <xdr:cNvPr id="891" name="楕円 890"/>
        <xdr:cNvSpPr/>
      </xdr:nvSpPr>
      <xdr:spPr>
        <a:xfrm>
          <a:off x="203835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5987</xdr:rowOff>
    </xdr:from>
    <xdr:to>
      <xdr:col>111</xdr:col>
      <xdr:colOff>177800</xdr:colOff>
      <xdr:row>105</xdr:row>
      <xdr:rowOff>9252</xdr:rowOff>
    </xdr:to>
    <xdr:cxnSp macro="">
      <xdr:nvCxnSpPr>
        <xdr:cNvPr id="892" name="直線コネクタ 891"/>
        <xdr:cNvCxnSpPr/>
      </xdr:nvCxnSpPr>
      <xdr:spPr>
        <a:xfrm flipV="1">
          <a:off x="20434300" y="180082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133169</xdr:rowOff>
    </xdr:from>
    <xdr:to>
      <xdr:col>102</xdr:col>
      <xdr:colOff>165100</xdr:colOff>
      <xdr:row>105</xdr:row>
      <xdr:rowOff>63319</xdr:rowOff>
    </xdr:to>
    <xdr:sp macro="" textlink="">
      <xdr:nvSpPr>
        <xdr:cNvPr id="893" name="楕円 892"/>
        <xdr:cNvSpPr/>
      </xdr:nvSpPr>
      <xdr:spPr>
        <a:xfrm>
          <a:off x="194945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9252</xdr:rowOff>
    </xdr:from>
    <xdr:to>
      <xdr:col>107</xdr:col>
      <xdr:colOff>50800</xdr:colOff>
      <xdr:row>105</xdr:row>
      <xdr:rowOff>12519</xdr:rowOff>
    </xdr:to>
    <xdr:cxnSp macro="">
      <xdr:nvCxnSpPr>
        <xdr:cNvPr id="894" name="直線コネクタ 893"/>
        <xdr:cNvCxnSpPr/>
      </xdr:nvCxnSpPr>
      <xdr:spPr>
        <a:xfrm flipV="1">
          <a:off x="19545300" y="180115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13625</xdr:rowOff>
    </xdr:from>
    <xdr:ext cx="469744" cy="259045"/>
    <xdr:sp macro="" textlink="">
      <xdr:nvSpPr>
        <xdr:cNvPr id="895" name="n_1aveValue【庁舎】&#10;一人当たり面積"/>
        <xdr:cNvSpPr txBox="1"/>
      </xdr:nvSpPr>
      <xdr:spPr>
        <a:xfrm>
          <a:off x="21075727" y="181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16890</xdr:rowOff>
    </xdr:from>
    <xdr:ext cx="469744" cy="259045"/>
    <xdr:sp macro="" textlink="">
      <xdr:nvSpPr>
        <xdr:cNvPr id="896" name="n_2aveValue【庁舎】&#10;一人当たり面積"/>
        <xdr:cNvSpPr txBox="1"/>
      </xdr:nvSpPr>
      <xdr:spPr>
        <a:xfrm>
          <a:off x="20199427" y="181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16890</xdr:rowOff>
    </xdr:from>
    <xdr:ext cx="469744" cy="259045"/>
    <xdr:sp macro="" textlink="">
      <xdr:nvSpPr>
        <xdr:cNvPr id="897" name="n_3aveValue【庁舎】&#10;一人当たり面積"/>
        <xdr:cNvSpPr txBox="1"/>
      </xdr:nvSpPr>
      <xdr:spPr>
        <a:xfrm>
          <a:off x="19310427" y="181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55353</xdr:rowOff>
    </xdr:from>
    <xdr:ext cx="469744" cy="259045"/>
    <xdr:sp macro="" textlink="">
      <xdr:nvSpPr>
        <xdr:cNvPr id="898" name="n_4aveValue【庁舎】&#10;一人当たり面積"/>
        <xdr:cNvSpPr txBox="1"/>
      </xdr:nvSpPr>
      <xdr:spPr>
        <a:xfrm>
          <a:off x="184214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73314</xdr:rowOff>
    </xdr:from>
    <xdr:ext cx="469744" cy="259045"/>
    <xdr:sp macro="" textlink="">
      <xdr:nvSpPr>
        <xdr:cNvPr id="899" name="n_1mainValue【庁舎】&#10;一人当たり面積"/>
        <xdr:cNvSpPr txBox="1"/>
      </xdr:nvSpPr>
      <xdr:spPr>
        <a:xfrm>
          <a:off x="21075727" y="1773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76579</xdr:rowOff>
    </xdr:from>
    <xdr:ext cx="469744" cy="259045"/>
    <xdr:sp macro="" textlink="">
      <xdr:nvSpPr>
        <xdr:cNvPr id="900" name="n_2mainValue【庁舎】&#10;一人当たり面積"/>
        <xdr:cNvSpPr txBox="1"/>
      </xdr:nvSpPr>
      <xdr:spPr>
        <a:xfrm>
          <a:off x="20199427" y="1773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79846</xdr:rowOff>
    </xdr:from>
    <xdr:ext cx="469744" cy="259045"/>
    <xdr:sp macro="" textlink="">
      <xdr:nvSpPr>
        <xdr:cNvPr id="901" name="n_3mainValue【庁舎】&#10;一人当たり面積"/>
        <xdr:cNvSpPr txBox="1"/>
      </xdr:nvSpPr>
      <xdr:spPr>
        <a:xfrm>
          <a:off x="19310427" y="1773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2" name="正方形/長方形 9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3" name="正方形/長方形 9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4" name="テキスト ボックス 9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図書館及び一般廃棄物処理施設については類似団体と比較し、有形固定資産減価償却率が高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藤井寺市公共施設再編基本計画に基づき、他施設との複合化を検討している状況である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63,532
62,808
8.89
26,436,000
26,006,336
417,139
14,981,011
18,735,553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260681" cy="425758"/>
    <xdr:sp macro="" textlink="">
      <xdr:nvSpPr>
        <xdr:cNvPr id="35" name="テキスト ボックス 34"/>
        <xdr:cNvSpPr txBox="1"/>
      </xdr:nvSpPr>
      <xdr:spPr>
        <a:xfrm>
          <a:off x="776288" y="4410075"/>
          <a:ext cx="926068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　各調査対象年度の翌年の　 </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en-US" altLang="ja-JP" sz="1000" baseline="0">
              <a:solidFill>
                <a:srgbClr val="000000"/>
              </a:solidFill>
              <a:latin typeface="ＭＳ Ｐゴシック" panose="020B0600070205080204" pitchFamily="50" charset="-128"/>
              <a:ea typeface="ＭＳ Ｐゴシック" panose="020B0600070205080204" pitchFamily="50" charset="-128"/>
            </a:rPr>
            <a:t>   </a:t>
          </a:r>
          <a:r>
            <a:rPr kumimoji="1" lang="ja-JP" altLang="en-US" sz="1000">
              <a:solidFill>
                <a:srgbClr val="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年度は市民税等の減額により基準財政収入額は減額となり、また、高齢者保健福祉費等の増額により基準財政需要額においては増額となったため、前年度から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ポイント下落し、</a:t>
          </a:r>
          <a:r>
            <a:rPr kumimoji="1" lang="en-US" altLang="ja-JP" sz="1300">
              <a:latin typeface="ＭＳ Ｐゴシック" panose="020B0600070205080204" pitchFamily="50" charset="-128"/>
              <a:ea typeface="ＭＳ Ｐゴシック" panose="020B0600070205080204" pitchFamily="50" charset="-128"/>
            </a:rPr>
            <a:t>0.61</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依然として類似団体内平均値を下回っており、本市歳入においては依存財源が約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割を占める状況であることからも、今後依存財源の動向に左右されないような財政構造の確立に努める。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166158</xdr:rowOff>
    </xdr:to>
    <xdr:cxnSp macro="">
      <xdr:nvCxnSpPr>
        <xdr:cNvPr id="69" name="直線コネクタ 68"/>
        <xdr:cNvCxnSpPr/>
      </xdr:nvCxnSpPr>
      <xdr:spPr>
        <a:xfrm>
          <a:off x="4114800" y="73469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2" name="直線コネクタ 71"/>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5" name="直線コネクタ 74"/>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8" name="直線コネクタ 77"/>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88" name="楕円 87"/>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87435</xdr:rowOff>
    </xdr:from>
    <xdr:ext cx="762000" cy="259045"/>
    <xdr:sp macro="" textlink="">
      <xdr:nvSpPr>
        <xdr:cNvPr id="89" name="財政力該当値テキスト"/>
        <xdr:cNvSpPr txBox="1"/>
      </xdr:nvSpPr>
      <xdr:spPr>
        <a:xfrm>
          <a:off x="5041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経常経費充当一般財源は物件費や公債費の増額により対前年度比で</a:t>
          </a:r>
          <a:r>
            <a:rPr kumimoji="1" lang="en-US" altLang="ja-JP" sz="1300">
              <a:latin typeface="ＭＳ Ｐゴシック" panose="020B0600070205080204" pitchFamily="50" charset="-128"/>
              <a:ea typeface="ＭＳ Ｐゴシック" panose="020B0600070205080204" pitchFamily="50" charset="-128"/>
            </a:rPr>
            <a:t>254</a:t>
          </a:r>
          <a:r>
            <a:rPr kumimoji="1" lang="ja-JP" altLang="en-US" sz="1300">
              <a:latin typeface="ＭＳ Ｐゴシック" panose="020B0600070205080204" pitchFamily="50" charset="-128"/>
              <a:ea typeface="ＭＳ Ｐゴシック" panose="020B0600070205080204" pitchFamily="50" charset="-128"/>
            </a:rPr>
            <a:t>百万円増加したが、経常一般財源は地方消費税交付金や地方交付税の増額により対前年度比で</a:t>
          </a:r>
          <a:r>
            <a:rPr kumimoji="1" lang="en-US" altLang="ja-JP" sz="1300">
              <a:latin typeface="ＭＳ Ｐゴシック" panose="020B0600070205080204" pitchFamily="50" charset="-128"/>
              <a:ea typeface="ＭＳ Ｐゴシック" panose="020B0600070205080204" pitchFamily="50" charset="-128"/>
            </a:rPr>
            <a:t>942</a:t>
          </a:r>
          <a:r>
            <a:rPr kumimoji="1" lang="ja-JP" altLang="en-US" sz="1300">
              <a:latin typeface="ＭＳ Ｐゴシック" panose="020B0600070205080204" pitchFamily="50" charset="-128"/>
              <a:ea typeface="ＭＳ Ｐゴシック" panose="020B0600070205080204" pitchFamily="50" charset="-128"/>
            </a:rPr>
            <a:t>百万円増加したため、経常収支比率が</a:t>
          </a:r>
          <a:r>
            <a:rPr kumimoji="1" lang="en-US" altLang="ja-JP" sz="1300">
              <a:latin typeface="ＭＳ Ｐゴシック" panose="020B0600070205080204" pitchFamily="50" charset="-128"/>
              <a:ea typeface="ＭＳ Ｐゴシック" panose="020B0600070205080204" pitchFamily="50" charset="-128"/>
            </a:rPr>
            <a:t>94.1%</a:t>
          </a:r>
          <a:r>
            <a:rPr kumimoji="1" lang="ja-JP" altLang="en-US" sz="1300">
              <a:latin typeface="ＭＳ Ｐゴシック" panose="020B0600070205080204" pitchFamily="50" charset="-128"/>
              <a:ea typeface="ＭＳ Ｐゴシック" panose="020B0600070205080204" pitchFamily="50" charset="-128"/>
            </a:rPr>
            <a:t>となり、前年度から</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年度に引き続き</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を下回ったが、依然として類似団体内平均値より高いため、今後も自主財源の確保及び経常的な経費の全体的な圧縮を進めていく必要がある。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152612</xdr:rowOff>
    </xdr:from>
    <xdr:to>
      <xdr:col>23</xdr:col>
      <xdr:colOff>133350</xdr:colOff>
      <xdr:row>65</xdr:row>
      <xdr:rowOff>8679</xdr:rowOff>
    </xdr:to>
    <xdr:cxnSp macro="">
      <xdr:nvCxnSpPr>
        <xdr:cNvPr id="127" name="直線コネクタ 126"/>
        <xdr:cNvCxnSpPr/>
      </xdr:nvCxnSpPr>
      <xdr:spPr>
        <a:xfrm flipV="1">
          <a:off x="4953000" y="10268162"/>
          <a:ext cx="0" cy="8847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152206</xdr:rowOff>
    </xdr:from>
    <xdr:ext cx="762000" cy="259045"/>
    <xdr:sp macro="" textlink="">
      <xdr:nvSpPr>
        <xdr:cNvPr id="128" name="財政構造の弾力性最小値テキスト"/>
        <xdr:cNvSpPr txBox="1"/>
      </xdr:nvSpPr>
      <xdr:spPr>
        <a:xfrm>
          <a:off x="5041900" y="1112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8679</xdr:rowOff>
    </xdr:from>
    <xdr:to>
      <xdr:col>24</xdr:col>
      <xdr:colOff>12700</xdr:colOff>
      <xdr:row>65</xdr:row>
      <xdr:rowOff>8679</xdr:rowOff>
    </xdr:to>
    <xdr:cxnSp macro="">
      <xdr:nvCxnSpPr>
        <xdr:cNvPr id="129" name="直線コネクタ 128"/>
        <xdr:cNvCxnSpPr/>
      </xdr:nvCxnSpPr>
      <xdr:spPr>
        <a:xfrm>
          <a:off x="4864100" y="111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67539</xdr:rowOff>
    </xdr:from>
    <xdr:ext cx="762000" cy="259045"/>
    <xdr:sp macro="" textlink="">
      <xdr:nvSpPr>
        <xdr:cNvPr id="130" name="財政構造の弾力性最大値テキスト"/>
        <xdr:cNvSpPr txBox="1"/>
      </xdr:nvSpPr>
      <xdr:spPr>
        <a:xfrm>
          <a:off x="5041900" y="1001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152612</xdr:rowOff>
    </xdr:from>
    <xdr:to>
      <xdr:col>24</xdr:col>
      <xdr:colOff>12700</xdr:colOff>
      <xdr:row>59</xdr:row>
      <xdr:rowOff>152612</xdr:rowOff>
    </xdr:to>
    <xdr:cxnSp macro="">
      <xdr:nvCxnSpPr>
        <xdr:cNvPr id="131" name="直線コネクタ 130"/>
        <xdr:cNvCxnSpPr/>
      </xdr:nvCxnSpPr>
      <xdr:spPr>
        <a:xfrm>
          <a:off x="4864100" y="1026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158538</xdr:rowOff>
    </xdr:from>
    <xdr:to>
      <xdr:col>23</xdr:col>
      <xdr:colOff>133350</xdr:colOff>
      <xdr:row>64</xdr:row>
      <xdr:rowOff>160020</xdr:rowOff>
    </xdr:to>
    <xdr:cxnSp macro="">
      <xdr:nvCxnSpPr>
        <xdr:cNvPr id="132" name="直線コネクタ 131"/>
        <xdr:cNvCxnSpPr/>
      </xdr:nvCxnSpPr>
      <xdr:spPr>
        <a:xfrm flipV="1">
          <a:off x="4114800" y="10959888"/>
          <a:ext cx="838200" cy="17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70502</xdr:rowOff>
    </xdr:from>
    <xdr:ext cx="762000" cy="259045"/>
    <xdr:sp macro="" textlink="">
      <xdr:nvSpPr>
        <xdr:cNvPr id="133" name="財政構造の弾力性平均値テキスト"/>
        <xdr:cNvSpPr txBox="1"/>
      </xdr:nvSpPr>
      <xdr:spPr>
        <a:xfrm>
          <a:off x="5041900" y="1052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53975</xdr:rowOff>
    </xdr:from>
    <xdr:to>
      <xdr:col>23</xdr:col>
      <xdr:colOff>184150</xdr:colOff>
      <xdr:row>62</xdr:row>
      <xdr:rowOff>155575</xdr:rowOff>
    </xdr:to>
    <xdr:sp macro="" textlink="">
      <xdr:nvSpPr>
        <xdr:cNvPr id="134" name="フローチャート: 判断 133"/>
        <xdr:cNvSpPr/>
      </xdr:nvSpPr>
      <xdr:spPr>
        <a:xfrm>
          <a:off x="49022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160020</xdr:rowOff>
    </xdr:from>
    <xdr:to>
      <xdr:col>19</xdr:col>
      <xdr:colOff>133350</xdr:colOff>
      <xdr:row>65</xdr:row>
      <xdr:rowOff>60960</xdr:rowOff>
    </xdr:to>
    <xdr:cxnSp macro="">
      <xdr:nvCxnSpPr>
        <xdr:cNvPr id="135" name="直線コネクタ 134"/>
        <xdr:cNvCxnSpPr/>
      </xdr:nvCxnSpPr>
      <xdr:spPr>
        <a:xfrm flipV="1">
          <a:off x="3225800" y="111328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83608</xdr:rowOff>
    </xdr:from>
    <xdr:to>
      <xdr:col>19</xdr:col>
      <xdr:colOff>184150</xdr:colOff>
      <xdr:row>64</xdr:row>
      <xdr:rowOff>13758</xdr:rowOff>
    </xdr:to>
    <xdr:sp macro="" textlink="">
      <xdr:nvSpPr>
        <xdr:cNvPr id="136" name="フローチャート: 判断 135"/>
        <xdr:cNvSpPr/>
      </xdr:nvSpPr>
      <xdr:spPr>
        <a:xfrm>
          <a:off x="4064000" y="108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23935</xdr:rowOff>
    </xdr:from>
    <xdr:ext cx="736600" cy="259045"/>
    <xdr:sp macro="" textlink="">
      <xdr:nvSpPr>
        <xdr:cNvPr id="137" name="テキスト ボックス 136"/>
        <xdr:cNvSpPr txBox="1"/>
      </xdr:nvSpPr>
      <xdr:spPr>
        <a:xfrm>
          <a:off x="3733800" y="1065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60960</xdr:rowOff>
    </xdr:from>
    <xdr:to>
      <xdr:col>15</xdr:col>
      <xdr:colOff>82550</xdr:colOff>
      <xdr:row>65</xdr:row>
      <xdr:rowOff>60960</xdr:rowOff>
    </xdr:to>
    <xdr:cxnSp macro="">
      <xdr:nvCxnSpPr>
        <xdr:cNvPr id="138" name="直線コネクタ 137"/>
        <xdr:cNvCxnSpPr/>
      </xdr:nvCxnSpPr>
      <xdr:spPr>
        <a:xfrm>
          <a:off x="2336800" y="11205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99695</xdr:rowOff>
    </xdr:from>
    <xdr:to>
      <xdr:col>15</xdr:col>
      <xdr:colOff>133350</xdr:colOff>
      <xdr:row>64</xdr:row>
      <xdr:rowOff>29845</xdr:rowOff>
    </xdr:to>
    <xdr:sp macro="" textlink="">
      <xdr:nvSpPr>
        <xdr:cNvPr id="139" name="フローチャート: 判断 138"/>
        <xdr:cNvSpPr/>
      </xdr:nvSpPr>
      <xdr:spPr>
        <a:xfrm>
          <a:off x="3175000" y="1090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40022</xdr:rowOff>
    </xdr:from>
    <xdr:ext cx="762000" cy="259045"/>
    <xdr:sp macro="" textlink="">
      <xdr:nvSpPr>
        <xdr:cNvPr id="140" name="テキスト ボックス 139"/>
        <xdr:cNvSpPr txBox="1"/>
      </xdr:nvSpPr>
      <xdr:spPr>
        <a:xfrm>
          <a:off x="2844800" y="1066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60960</xdr:rowOff>
    </xdr:from>
    <xdr:to>
      <xdr:col>11</xdr:col>
      <xdr:colOff>31750</xdr:colOff>
      <xdr:row>66</xdr:row>
      <xdr:rowOff>10160</xdr:rowOff>
    </xdr:to>
    <xdr:cxnSp macro="">
      <xdr:nvCxnSpPr>
        <xdr:cNvPr id="141" name="直線コネクタ 140"/>
        <xdr:cNvCxnSpPr/>
      </xdr:nvCxnSpPr>
      <xdr:spPr>
        <a:xfrm flipV="1">
          <a:off x="1447800" y="1120521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91652</xdr:rowOff>
    </xdr:from>
    <xdr:to>
      <xdr:col>11</xdr:col>
      <xdr:colOff>82550</xdr:colOff>
      <xdr:row>64</xdr:row>
      <xdr:rowOff>21802</xdr:rowOff>
    </xdr:to>
    <xdr:sp macro="" textlink="">
      <xdr:nvSpPr>
        <xdr:cNvPr id="142" name="フローチャート: 判断 141"/>
        <xdr:cNvSpPr/>
      </xdr:nvSpPr>
      <xdr:spPr>
        <a:xfrm>
          <a:off x="2286000" y="1089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31979</xdr:rowOff>
    </xdr:from>
    <xdr:ext cx="762000" cy="259045"/>
    <xdr:sp macro="" textlink="">
      <xdr:nvSpPr>
        <xdr:cNvPr id="143" name="テキスト ボックス 142"/>
        <xdr:cNvSpPr txBox="1"/>
      </xdr:nvSpPr>
      <xdr:spPr>
        <a:xfrm>
          <a:off x="1955800" y="1066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103717</xdr:rowOff>
    </xdr:from>
    <xdr:to>
      <xdr:col>7</xdr:col>
      <xdr:colOff>31750</xdr:colOff>
      <xdr:row>64</xdr:row>
      <xdr:rowOff>33867</xdr:rowOff>
    </xdr:to>
    <xdr:sp macro="" textlink="">
      <xdr:nvSpPr>
        <xdr:cNvPr id="144" name="フローチャート: 判断 143"/>
        <xdr:cNvSpPr/>
      </xdr:nvSpPr>
      <xdr:spPr>
        <a:xfrm>
          <a:off x="1397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44044</xdr:rowOff>
    </xdr:from>
    <xdr:ext cx="762000" cy="259045"/>
    <xdr:sp macro="" textlink="">
      <xdr:nvSpPr>
        <xdr:cNvPr id="145" name="テキスト ボックス 144"/>
        <xdr:cNvSpPr txBox="1"/>
      </xdr:nvSpPr>
      <xdr:spPr>
        <a:xfrm>
          <a:off x="1066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51" name="楕円 150"/>
        <xdr:cNvSpPr/>
      </xdr:nvSpPr>
      <xdr:spPr>
        <a:xfrm>
          <a:off x="49022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79815</xdr:rowOff>
    </xdr:from>
    <xdr:ext cx="762000" cy="259045"/>
    <xdr:sp macro="" textlink="">
      <xdr:nvSpPr>
        <xdr:cNvPr id="152" name="財政構造の弾力性該当値テキスト"/>
        <xdr:cNvSpPr txBox="1"/>
      </xdr:nvSpPr>
      <xdr:spPr>
        <a:xfrm>
          <a:off x="5041900" y="1088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109220</xdr:rowOff>
    </xdr:from>
    <xdr:to>
      <xdr:col>19</xdr:col>
      <xdr:colOff>184150</xdr:colOff>
      <xdr:row>65</xdr:row>
      <xdr:rowOff>39370</xdr:rowOff>
    </xdr:to>
    <xdr:sp macro="" textlink="">
      <xdr:nvSpPr>
        <xdr:cNvPr id="153" name="楕円 152"/>
        <xdr:cNvSpPr/>
      </xdr:nvSpPr>
      <xdr:spPr>
        <a:xfrm>
          <a:off x="4064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24147</xdr:rowOff>
    </xdr:from>
    <xdr:ext cx="736600" cy="259045"/>
    <xdr:sp macro="" textlink="">
      <xdr:nvSpPr>
        <xdr:cNvPr id="154" name="テキスト ボックス 153"/>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10160</xdr:rowOff>
    </xdr:from>
    <xdr:to>
      <xdr:col>15</xdr:col>
      <xdr:colOff>133350</xdr:colOff>
      <xdr:row>65</xdr:row>
      <xdr:rowOff>111760</xdr:rowOff>
    </xdr:to>
    <xdr:sp macro="" textlink="">
      <xdr:nvSpPr>
        <xdr:cNvPr id="155" name="楕円 154"/>
        <xdr:cNvSpPr/>
      </xdr:nvSpPr>
      <xdr:spPr>
        <a:xfrm>
          <a:off x="3175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96537</xdr:rowOff>
    </xdr:from>
    <xdr:ext cx="762000" cy="259045"/>
    <xdr:sp macro="" textlink="">
      <xdr:nvSpPr>
        <xdr:cNvPr id="156" name="テキスト ボックス 155"/>
        <xdr:cNvSpPr txBox="1"/>
      </xdr:nvSpPr>
      <xdr:spPr>
        <a:xfrm>
          <a:off x="2844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10160</xdr:rowOff>
    </xdr:from>
    <xdr:to>
      <xdr:col>11</xdr:col>
      <xdr:colOff>82550</xdr:colOff>
      <xdr:row>65</xdr:row>
      <xdr:rowOff>111760</xdr:rowOff>
    </xdr:to>
    <xdr:sp macro="" textlink="">
      <xdr:nvSpPr>
        <xdr:cNvPr id="157" name="楕円 156"/>
        <xdr:cNvSpPr/>
      </xdr:nvSpPr>
      <xdr:spPr>
        <a:xfrm>
          <a:off x="2286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96537</xdr:rowOff>
    </xdr:from>
    <xdr:ext cx="762000" cy="259045"/>
    <xdr:sp macro="" textlink="">
      <xdr:nvSpPr>
        <xdr:cNvPr id="158" name="テキスト ボックス 157"/>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130810</xdr:rowOff>
    </xdr:from>
    <xdr:to>
      <xdr:col>7</xdr:col>
      <xdr:colOff>31750</xdr:colOff>
      <xdr:row>66</xdr:row>
      <xdr:rowOff>60960</xdr:rowOff>
    </xdr:to>
    <xdr:sp macro="" textlink="">
      <xdr:nvSpPr>
        <xdr:cNvPr id="159" name="楕円 158"/>
        <xdr:cNvSpPr/>
      </xdr:nvSpPr>
      <xdr:spPr>
        <a:xfrm>
          <a:off x="1397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45737</xdr:rowOff>
    </xdr:from>
    <xdr:ext cx="762000" cy="259045"/>
    <xdr:sp macro="" textlink="">
      <xdr:nvSpPr>
        <xdr:cNvPr id="160" name="テキスト ボックス 159"/>
        <xdr:cNvSpPr txBox="1"/>
      </xdr:nvSpPr>
      <xdr:spPr>
        <a:xfrm>
          <a:off x="1066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[117,283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2,945</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117,283</a:t>
          </a:r>
          <a:r>
            <a:rPr kumimoji="1" lang="ja-JP" altLang="en-US" sz="1300">
              <a:latin typeface="ＭＳ Ｐゴシック" panose="020B0600070205080204" pitchFamily="50" charset="-128"/>
              <a:ea typeface="ＭＳ Ｐゴシック" panose="020B0600070205080204" pitchFamily="50" charset="-128"/>
            </a:rPr>
            <a:t>円となったが、類似団体内平均値を下回っている。これは学校給食、消防、ごみ処理業務をそれぞれ一部事務組合で実施しているためである。</a:t>
          </a:r>
        </a:p>
        <a:p>
          <a:r>
            <a:rPr kumimoji="1" lang="ja-JP" altLang="en-US" sz="1300">
              <a:latin typeface="ＭＳ Ｐゴシック" panose="020B0600070205080204" pitchFamily="50" charset="-128"/>
              <a:ea typeface="ＭＳ Ｐゴシック" panose="020B0600070205080204" pitchFamily="50" charset="-128"/>
            </a:rPr>
            <a:t>　しかし、維持補修費については、施設の老朽化が進行しており、今後増加することが予想されるため、人件費、物件費も含めた歳出経費の精査に努めていく必要がある。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2" name="直線コネクタ 191"/>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3" name="人件費・物件費等の状況最小値テキスト"/>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4" name="直線コネクタ 193"/>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5" name="人件費・物件費等の状況最大値テキスト"/>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6" name="直線コネクタ 195"/>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135420</xdr:rowOff>
    </xdr:from>
    <xdr:to>
      <xdr:col>23</xdr:col>
      <xdr:colOff>133350</xdr:colOff>
      <xdr:row>81</xdr:row>
      <xdr:rowOff>169259</xdr:rowOff>
    </xdr:to>
    <xdr:cxnSp macro="">
      <xdr:nvCxnSpPr>
        <xdr:cNvPr id="197" name="直線コネクタ 196"/>
        <xdr:cNvCxnSpPr/>
      </xdr:nvCxnSpPr>
      <xdr:spPr>
        <a:xfrm>
          <a:off x="4114800" y="14022870"/>
          <a:ext cx="838200" cy="3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8" name="人件費・物件費等の状況平均値テキスト"/>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9" name="フローチャート: 判断 198"/>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25443</xdr:rowOff>
    </xdr:from>
    <xdr:to>
      <xdr:col>19</xdr:col>
      <xdr:colOff>133350</xdr:colOff>
      <xdr:row>81</xdr:row>
      <xdr:rowOff>135420</xdr:rowOff>
    </xdr:to>
    <xdr:cxnSp macro="">
      <xdr:nvCxnSpPr>
        <xdr:cNvPr id="200" name="直線コネクタ 199"/>
        <xdr:cNvCxnSpPr/>
      </xdr:nvCxnSpPr>
      <xdr:spPr>
        <a:xfrm>
          <a:off x="3225800" y="13912893"/>
          <a:ext cx="889000" cy="10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201" name="フローチャート: 判断 200"/>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116957</xdr:rowOff>
    </xdr:from>
    <xdr:ext cx="736600" cy="259045"/>
    <xdr:sp macro="" textlink="">
      <xdr:nvSpPr>
        <xdr:cNvPr id="202" name="テキスト ボックス 201"/>
        <xdr:cNvSpPr txBox="1"/>
      </xdr:nvSpPr>
      <xdr:spPr>
        <a:xfrm>
          <a:off x="3733800" y="141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151633</xdr:rowOff>
    </xdr:from>
    <xdr:to>
      <xdr:col>15</xdr:col>
      <xdr:colOff>82550</xdr:colOff>
      <xdr:row>81</xdr:row>
      <xdr:rowOff>25443</xdr:rowOff>
    </xdr:to>
    <xdr:cxnSp macro="">
      <xdr:nvCxnSpPr>
        <xdr:cNvPr id="203" name="直線コネクタ 202"/>
        <xdr:cNvCxnSpPr/>
      </xdr:nvCxnSpPr>
      <xdr:spPr>
        <a:xfrm>
          <a:off x="2336800" y="13867633"/>
          <a:ext cx="889000" cy="4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4" name="フローチャート: 判断 203"/>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157839</xdr:rowOff>
    </xdr:from>
    <xdr:ext cx="762000" cy="259045"/>
    <xdr:sp macro="" textlink="">
      <xdr:nvSpPr>
        <xdr:cNvPr id="205" name="テキスト ボックス 204"/>
        <xdr:cNvSpPr txBox="1"/>
      </xdr:nvSpPr>
      <xdr:spPr>
        <a:xfrm>
          <a:off x="2844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151633</xdr:rowOff>
    </xdr:from>
    <xdr:to>
      <xdr:col>11</xdr:col>
      <xdr:colOff>31750</xdr:colOff>
      <xdr:row>80</xdr:row>
      <xdr:rowOff>153036</xdr:rowOff>
    </xdr:to>
    <xdr:cxnSp macro="">
      <xdr:nvCxnSpPr>
        <xdr:cNvPr id="206" name="直線コネクタ 205"/>
        <xdr:cNvCxnSpPr/>
      </xdr:nvCxnSpPr>
      <xdr:spPr>
        <a:xfrm flipV="1">
          <a:off x="1447800" y="13867633"/>
          <a:ext cx="889000" cy="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7" name="フローチャート: 判断 206"/>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114555</xdr:rowOff>
    </xdr:from>
    <xdr:ext cx="762000" cy="259045"/>
    <xdr:sp macro="" textlink="">
      <xdr:nvSpPr>
        <xdr:cNvPr id="208" name="テキスト ボックス 207"/>
        <xdr:cNvSpPr txBox="1"/>
      </xdr:nvSpPr>
      <xdr:spPr>
        <a:xfrm>
          <a:off x="1955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9" name="フローチャート: 判断 208"/>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102962</xdr:rowOff>
    </xdr:from>
    <xdr:ext cx="762000" cy="259045"/>
    <xdr:sp macro="" textlink="">
      <xdr:nvSpPr>
        <xdr:cNvPr id="210" name="テキスト ボックス 209"/>
        <xdr:cNvSpPr txBox="1"/>
      </xdr:nvSpPr>
      <xdr:spPr>
        <a:xfrm>
          <a:off x="1066800" y="1399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118459</xdr:rowOff>
    </xdr:from>
    <xdr:to>
      <xdr:col>23</xdr:col>
      <xdr:colOff>184150</xdr:colOff>
      <xdr:row>82</xdr:row>
      <xdr:rowOff>48609</xdr:rowOff>
    </xdr:to>
    <xdr:sp macro="" textlink="">
      <xdr:nvSpPr>
        <xdr:cNvPr id="216" name="楕円 215"/>
        <xdr:cNvSpPr/>
      </xdr:nvSpPr>
      <xdr:spPr>
        <a:xfrm>
          <a:off x="4902200" y="1400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134986</xdr:rowOff>
    </xdr:from>
    <xdr:ext cx="762000" cy="259045"/>
    <xdr:sp macro="" textlink="">
      <xdr:nvSpPr>
        <xdr:cNvPr id="217" name="人件費・物件費等の状況該当値テキスト"/>
        <xdr:cNvSpPr txBox="1"/>
      </xdr:nvSpPr>
      <xdr:spPr>
        <a:xfrm>
          <a:off x="5041900" y="13850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84620</xdr:rowOff>
    </xdr:from>
    <xdr:to>
      <xdr:col>19</xdr:col>
      <xdr:colOff>184150</xdr:colOff>
      <xdr:row>82</xdr:row>
      <xdr:rowOff>14770</xdr:rowOff>
    </xdr:to>
    <xdr:sp macro="" textlink="">
      <xdr:nvSpPr>
        <xdr:cNvPr id="218" name="楕円 217"/>
        <xdr:cNvSpPr/>
      </xdr:nvSpPr>
      <xdr:spPr>
        <a:xfrm>
          <a:off x="4064000" y="1397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24947</xdr:rowOff>
    </xdr:from>
    <xdr:ext cx="736600" cy="259045"/>
    <xdr:sp macro="" textlink="">
      <xdr:nvSpPr>
        <xdr:cNvPr id="219" name="テキスト ボックス 218"/>
        <xdr:cNvSpPr txBox="1"/>
      </xdr:nvSpPr>
      <xdr:spPr>
        <a:xfrm>
          <a:off x="3733800" y="1374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146093</xdr:rowOff>
    </xdr:from>
    <xdr:to>
      <xdr:col>15</xdr:col>
      <xdr:colOff>133350</xdr:colOff>
      <xdr:row>81</xdr:row>
      <xdr:rowOff>76243</xdr:rowOff>
    </xdr:to>
    <xdr:sp macro="" textlink="">
      <xdr:nvSpPr>
        <xdr:cNvPr id="220" name="楕円 219"/>
        <xdr:cNvSpPr/>
      </xdr:nvSpPr>
      <xdr:spPr>
        <a:xfrm>
          <a:off x="3175000" y="1386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86420</xdr:rowOff>
    </xdr:from>
    <xdr:ext cx="762000" cy="259045"/>
    <xdr:sp macro="" textlink="">
      <xdr:nvSpPr>
        <xdr:cNvPr id="221" name="テキスト ボックス 220"/>
        <xdr:cNvSpPr txBox="1"/>
      </xdr:nvSpPr>
      <xdr:spPr>
        <a:xfrm>
          <a:off x="2844800" y="13630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100833</xdr:rowOff>
    </xdr:from>
    <xdr:to>
      <xdr:col>11</xdr:col>
      <xdr:colOff>82550</xdr:colOff>
      <xdr:row>81</xdr:row>
      <xdr:rowOff>30983</xdr:rowOff>
    </xdr:to>
    <xdr:sp macro="" textlink="">
      <xdr:nvSpPr>
        <xdr:cNvPr id="222" name="楕円 221"/>
        <xdr:cNvSpPr/>
      </xdr:nvSpPr>
      <xdr:spPr>
        <a:xfrm>
          <a:off x="2286000" y="1381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41160</xdr:rowOff>
    </xdr:from>
    <xdr:ext cx="762000" cy="259045"/>
    <xdr:sp macro="" textlink="">
      <xdr:nvSpPr>
        <xdr:cNvPr id="223" name="テキスト ボックス 222"/>
        <xdr:cNvSpPr txBox="1"/>
      </xdr:nvSpPr>
      <xdr:spPr>
        <a:xfrm>
          <a:off x="1955800" y="13585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102236</xdr:rowOff>
    </xdr:from>
    <xdr:to>
      <xdr:col>7</xdr:col>
      <xdr:colOff>31750</xdr:colOff>
      <xdr:row>81</xdr:row>
      <xdr:rowOff>32386</xdr:rowOff>
    </xdr:to>
    <xdr:sp macro="" textlink="">
      <xdr:nvSpPr>
        <xdr:cNvPr id="224" name="楕円 223"/>
        <xdr:cNvSpPr/>
      </xdr:nvSpPr>
      <xdr:spPr>
        <a:xfrm>
          <a:off x="1397000" y="1381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42563</xdr:rowOff>
    </xdr:from>
    <xdr:ext cx="762000" cy="259045"/>
    <xdr:sp macro="" textlink="">
      <xdr:nvSpPr>
        <xdr:cNvPr id="225" name="テキスト ボックス 224"/>
        <xdr:cNvSpPr txBox="1"/>
      </xdr:nvSpPr>
      <xdr:spPr>
        <a:xfrm>
          <a:off x="1066800" y="1358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本市の給与水準は平成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年度に給与構造改革として給料の引き下げを実施し、本市独自の措置として</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歳以上の次長級以上の職員給料削減や、平成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年度から新規採用職員の初任給基準の</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号給引き下げ、さらに平成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年度からは等級に応じた給料の削減を実施しているため、近年、横ばいの数値で推移している。</a:t>
          </a:r>
        </a:p>
        <a:p>
          <a:r>
            <a:rPr kumimoji="1" lang="ja-JP" altLang="en-US" sz="1300">
              <a:latin typeface="ＭＳ Ｐゴシック" panose="020B0600070205080204" pitchFamily="50" charset="-128"/>
              <a:ea typeface="ＭＳ Ｐゴシック" panose="020B0600070205080204" pitchFamily="50" charset="-128"/>
            </a:rPr>
            <a:t>　今後も引き続き上記取組を行う等人件費の抑制に努めていく。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6" name="直線コネクタ 255"/>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9"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60" name="直線コネクタ 259"/>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82550</xdr:rowOff>
    </xdr:to>
    <xdr:cxnSp macro="">
      <xdr:nvCxnSpPr>
        <xdr:cNvPr id="261" name="直線コネクタ 260"/>
        <xdr:cNvCxnSpPr/>
      </xdr:nvCxnSpPr>
      <xdr:spPr>
        <a:xfrm>
          <a:off x="16179800" y="1448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2"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3" name="フローチャート: 判断 262"/>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99786</xdr:rowOff>
    </xdr:to>
    <xdr:cxnSp macro="">
      <xdr:nvCxnSpPr>
        <xdr:cNvPr id="264" name="直線コネクタ 263"/>
        <xdr:cNvCxnSpPr/>
      </xdr:nvCxnSpPr>
      <xdr:spPr>
        <a:xfrm flipV="1">
          <a:off x="15290800" y="144843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5" name="フローチャート: 判断 264"/>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66" name="テキスト ボックス 265"/>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99786</xdr:rowOff>
    </xdr:from>
    <xdr:to>
      <xdr:col>72</xdr:col>
      <xdr:colOff>203200</xdr:colOff>
      <xdr:row>85</xdr:row>
      <xdr:rowOff>31750</xdr:rowOff>
    </xdr:to>
    <xdr:cxnSp macro="">
      <xdr:nvCxnSpPr>
        <xdr:cNvPr id="267" name="直線コネクタ 266"/>
        <xdr:cNvCxnSpPr/>
      </xdr:nvCxnSpPr>
      <xdr:spPr>
        <a:xfrm flipV="1">
          <a:off x="14401800" y="1450158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9" name="テキスト ボックス 268"/>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31750</xdr:rowOff>
    </xdr:to>
    <xdr:cxnSp macro="">
      <xdr:nvCxnSpPr>
        <xdr:cNvPr id="270" name="直線コネクタ 269"/>
        <xdr:cNvCxnSpPr/>
      </xdr:nvCxnSpPr>
      <xdr:spPr>
        <a:xfrm>
          <a:off x="135128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71" name="フローチャート: 判断 270"/>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2" name="テキスト ボックス 271"/>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4" name="テキスト ボックス 273"/>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80" name="楕円 279"/>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81" name="給与水準   （国との比較）該当値テキスト"/>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82" name="楕円 281"/>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83" name="テキスト ボックス 282"/>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48986</xdr:rowOff>
    </xdr:from>
    <xdr:to>
      <xdr:col>73</xdr:col>
      <xdr:colOff>44450</xdr:colOff>
      <xdr:row>84</xdr:row>
      <xdr:rowOff>150586</xdr:rowOff>
    </xdr:to>
    <xdr:sp macro="" textlink="">
      <xdr:nvSpPr>
        <xdr:cNvPr id="284" name="楕円 283"/>
        <xdr:cNvSpPr/>
      </xdr:nvSpPr>
      <xdr:spPr>
        <a:xfrm>
          <a:off x="15240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85" name="テキスト ボックス 284"/>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6" name="楕円 285"/>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7" name="テキスト ボックス 286"/>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8" name="楕円 287"/>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9" name="テキスト ボックス 288"/>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数値はここ最近では微増傾向であったが、年度によって、民生部門・土木部門のスポット増加がある。事務の統廃合や民間委託の検討等の方策により効率化を高め、職員数の増加傾向を抑制していく必要があ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9" name="直線コネクタ 318"/>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20"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21" name="直線コネクタ 320"/>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2"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3" name="直線コネクタ 322"/>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28363</xdr:rowOff>
    </xdr:from>
    <xdr:to>
      <xdr:col>81</xdr:col>
      <xdr:colOff>44450</xdr:colOff>
      <xdr:row>62</xdr:row>
      <xdr:rowOff>44450</xdr:rowOff>
    </xdr:to>
    <xdr:cxnSp macro="">
      <xdr:nvCxnSpPr>
        <xdr:cNvPr id="324" name="直線コネクタ 323"/>
        <xdr:cNvCxnSpPr/>
      </xdr:nvCxnSpPr>
      <xdr:spPr>
        <a:xfrm>
          <a:off x="16179800" y="1065826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5" name="定員管理の状況平均値テキスト"/>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6" name="フローチャート: 判断 325"/>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6244</xdr:rowOff>
    </xdr:from>
    <xdr:to>
      <xdr:col>77</xdr:col>
      <xdr:colOff>44450</xdr:colOff>
      <xdr:row>62</xdr:row>
      <xdr:rowOff>28363</xdr:rowOff>
    </xdr:to>
    <xdr:cxnSp macro="">
      <xdr:nvCxnSpPr>
        <xdr:cNvPr id="327" name="直線コネクタ 326"/>
        <xdr:cNvCxnSpPr/>
      </xdr:nvCxnSpPr>
      <xdr:spPr>
        <a:xfrm>
          <a:off x="15290800" y="10636144"/>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8" name="フローチャート: 判断 327"/>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29" name="テキスト ボックス 328"/>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155575</xdr:rowOff>
    </xdr:from>
    <xdr:to>
      <xdr:col>72</xdr:col>
      <xdr:colOff>203200</xdr:colOff>
      <xdr:row>62</xdr:row>
      <xdr:rowOff>6244</xdr:rowOff>
    </xdr:to>
    <xdr:cxnSp macro="">
      <xdr:nvCxnSpPr>
        <xdr:cNvPr id="330" name="直線コネクタ 329"/>
        <xdr:cNvCxnSpPr/>
      </xdr:nvCxnSpPr>
      <xdr:spPr>
        <a:xfrm>
          <a:off x="14401800" y="10614025"/>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31" name="フローチャート: 判断 330"/>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57696</xdr:rowOff>
    </xdr:from>
    <xdr:ext cx="762000" cy="259045"/>
    <xdr:sp macro="" textlink="">
      <xdr:nvSpPr>
        <xdr:cNvPr id="332" name="テキスト ボックス 331"/>
        <xdr:cNvSpPr txBox="1"/>
      </xdr:nvSpPr>
      <xdr:spPr>
        <a:xfrm>
          <a:off x="14909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141499</xdr:rowOff>
    </xdr:from>
    <xdr:to>
      <xdr:col>68</xdr:col>
      <xdr:colOff>152400</xdr:colOff>
      <xdr:row>61</xdr:row>
      <xdr:rowOff>155575</xdr:rowOff>
    </xdr:to>
    <xdr:cxnSp macro="">
      <xdr:nvCxnSpPr>
        <xdr:cNvPr id="333" name="直線コネクタ 332"/>
        <xdr:cNvCxnSpPr/>
      </xdr:nvCxnSpPr>
      <xdr:spPr>
        <a:xfrm>
          <a:off x="13512800" y="10599949"/>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4" name="フローチャート: 判断 333"/>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41609</xdr:rowOff>
    </xdr:from>
    <xdr:ext cx="762000" cy="259045"/>
    <xdr:sp macro="" textlink="">
      <xdr:nvSpPr>
        <xdr:cNvPr id="335" name="テキスト ボックス 334"/>
        <xdr:cNvSpPr txBox="1"/>
      </xdr:nvSpPr>
      <xdr:spPr>
        <a:xfrm>
          <a:off x="14020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6" name="フローチャート: 判断 335"/>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35577</xdr:rowOff>
    </xdr:from>
    <xdr:ext cx="762000" cy="259045"/>
    <xdr:sp macro="" textlink="">
      <xdr:nvSpPr>
        <xdr:cNvPr id="337" name="テキスト ボックス 336"/>
        <xdr:cNvSpPr txBox="1"/>
      </xdr:nvSpPr>
      <xdr:spPr>
        <a:xfrm>
          <a:off x="13131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43" name="楕円 342"/>
        <xdr:cNvSpPr/>
      </xdr:nvSpPr>
      <xdr:spPr>
        <a:xfrm>
          <a:off x="16967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137177</xdr:rowOff>
    </xdr:from>
    <xdr:ext cx="762000" cy="259045"/>
    <xdr:sp macro="" textlink="">
      <xdr:nvSpPr>
        <xdr:cNvPr id="344" name="定員管理の状況該当値テキスト"/>
        <xdr:cNvSpPr txBox="1"/>
      </xdr:nvSpPr>
      <xdr:spPr>
        <a:xfrm>
          <a:off x="17106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149013</xdr:rowOff>
    </xdr:from>
    <xdr:to>
      <xdr:col>77</xdr:col>
      <xdr:colOff>95250</xdr:colOff>
      <xdr:row>62</xdr:row>
      <xdr:rowOff>79163</xdr:rowOff>
    </xdr:to>
    <xdr:sp macro="" textlink="">
      <xdr:nvSpPr>
        <xdr:cNvPr id="345" name="楕円 344"/>
        <xdr:cNvSpPr/>
      </xdr:nvSpPr>
      <xdr:spPr>
        <a:xfrm>
          <a:off x="16129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63940</xdr:rowOff>
    </xdr:from>
    <xdr:ext cx="736600" cy="259045"/>
    <xdr:sp macro="" textlink="">
      <xdr:nvSpPr>
        <xdr:cNvPr id="346" name="テキスト ボックス 345"/>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126894</xdr:rowOff>
    </xdr:from>
    <xdr:to>
      <xdr:col>73</xdr:col>
      <xdr:colOff>44450</xdr:colOff>
      <xdr:row>62</xdr:row>
      <xdr:rowOff>57044</xdr:rowOff>
    </xdr:to>
    <xdr:sp macro="" textlink="">
      <xdr:nvSpPr>
        <xdr:cNvPr id="347" name="楕円 346"/>
        <xdr:cNvSpPr/>
      </xdr:nvSpPr>
      <xdr:spPr>
        <a:xfrm>
          <a:off x="15240000" y="1058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41821</xdr:rowOff>
    </xdr:from>
    <xdr:ext cx="762000" cy="259045"/>
    <xdr:sp macro="" textlink="">
      <xdr:nvSpPr>
        <xdr:cNvPr id="348" name="テキスト ボックス 347"/>
        <xdr:cNvSpPr txBox="1"/>
      </xdr:nvSpPr>
      <xdr:spPr>
        <a:xfrm>
          <a:off x="14909800" y="1067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104775</xdr:rowOff>
    </xdr:from>
    <xdr:to>
      <xdr:col>68</xdr:col>
      <xdr:colOff>203200</xdr:colOff>
      <xdr:row>62</xdr:row>
      <xdr:rowOff>34925</xdr:rowOff>
    </xdr:to>
    <xdr:sp macro="" textlink="">
      <xdr:nvSpPr>
        <xdr:cNvPr id="349" name="楕円 348"/>
        <xdr:cNvSpPr/>
      </xdr:nvSpPr>
      <xdr:spPr>
        <a:xfrm>
          <a:off x="14351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19702</xdr:rowOff>
    </xdr:from>
    <xdr:ext cx="762000" cy="259045"/>
    <xdr:sp macro="" textlink="">
      <xdr:nvSpPr>
        <xdr:cNvPr id="350" name="テキスト ボックス 349"/>
        <xdr:cNvSpPr txBox="1"/>
      </xdr:nvSpPr>
      <xdr:spPr>
        <a:xfrm>
          <a:off x="14020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90699</xdr:rowOff>
    </xdr:from>
    <xdr:to>
      <xdr:col>64</xdr:col>
      <xdr:colOff>152400</xdr:colOff>
      <xdr:row>62</xdr:row>
      <xdr:rowOff>20849</xdr:rowOff>
    </xdr:to>
    <xdr:sp macro="" textlink="">
      <xdr:nvSpPr>
        <xdr:cNvPr id="351" name="楕円 350"/>
        <xdr:cNvSpPr/>
      </xdr:nvSpPr>
      <xdr:spPr>
        <a:xfrm>
          <a:off x="13462000" y="1054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5626</xdr:rowOff>
    </xdr:from>
    <xdr:ext cx="762000" cy="259045"/>
    <xdr:sp macro="" textlink="">
      <xdr:nvSpPr>
        <xdr:cNvPr id="352" name="テキスト ボックス 351"/>
        <xdr:cNvSpPr txBox="1"/>
      </xdr:nvSpPr>
      <xdr:spPr>
        <a:xfrm>
          <a:off x="13131800" y="1063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となったが、類似団体内平均値と比較しても低い数値となっている。増加の要因としては、義務教育施設の改修事業における償還額が増加したことが挙げられる。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投資的事業については、今後も公共施設等の改修事業が予想されており、各年度の事業費の平準化を図るとともに、後年度負担を考慮して慎重に検討していく必要がある。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80" name="直線コネクタ 379"/>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1"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2" name="直線コネクタ 381"/>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3"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4" name="直線コネクタ 383"/>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846</xdr:rowOff>
    </xdr:from>
    <xdr:to>
      <xdr:col>81</xdr:col>
      <xdr:colOff>44450</xdr:colOff>
      <xdr:row>39</xdr:row>
      <xdr:rowOff>49106</xdr:rowOff>
    </xdr:to>
    <xdr:cxnSp macro="">
      <xdr:nvCxnSpPr>
        <xdr:cNvPr id="385" name="直線コネクタ 384"/>
        <xdr:cNvCxnSpPr/>
      </xdr:nvCxnSpPr>
      <xdr:spPr>
        <a:xfrm>
          <a:off x="16179800" y="668739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104581</xdr:rowOff>
    </xdr:from>
    <xdr:ext cx="762000" cy="259045"/>
    <xdr:sp macro="" textlink="">
      <xdr:nvSpPr>
        <xdr:cNvPr id="386" name="公債費負担の状況平均値テキスト"/>
        <xdr:cNvSpPr txBox="1"/>
      </xdr:nvSpPr>
      <xdr:spPr>
        <a:xfrm>
          <a:off x="17106900" y="6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7" name="フローチャート: 判断 386"/>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846</xdr:rowOff>
    </xdr:from>
    <xdr:to>
      <xdr:col>77</xdr:col>
      <xdr:colOff>44450</xdr:colOff>
      <xdr:row>39</xdr:row>
      <xdr:rowOff>16933</xdr:rowOff>
    </xdr:to>
    <xdr:cxnSp macro="">
      <xdr:nvCxnSpPr>
        <xdr:cNvPr id="388" name="直線コネクタ 387"/>
        <xdr:cNvCxnSpPr/>
      </xdr:nvCxnSpPr>
      <xdr:spPr>
        <a:xfrm flipV="1">
          <a:off x="15290800" y="668739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9" name="フローチャート: 判断 388"/>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90" name="テキスト ボックス 389"/>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16933</xdr:rowOff>
    </xdr:from>
    <xdr:to>
      <xdr:col>72</xdr:col>
      <xdr:colOff>203200</xdr:colOff>
      <xdr:row>39</xdr:row>
      <xdr:rowOff>16933</xdr:rowOff>
    </xdr:to>
    <xdr:cxnSp macro="">
      <xdr:nvCxnSpPr>
        <xdr:cNvPr id="391" name="直線コネクタ 390"/>
        <xdr:cNvCxnSpPr/>
      </xdr:nvCxnSpPr>
      <xdr:spPr>
        <a:xfrm>
          <a:off x="14401800" y="67034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2" name="フローチャート: 判断 391"/>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93" name="テキスト ボックス 392"/>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16933</xdr:rowOff>
    </xdr:from>
    <xdr:to>
      <xdr:col>68</xdr:col>
      <xdr:colOff>152400</xdr:colOff>
      <xdr:row>39</xdr:row>
      <xdr:rowOff>65194</xdr:rowOff>
    </xdr:to>
    <xdr:cxnSp macro="">
      <xdr:nvCxnSpPr>
        <xdr:cNvPr id="394" name="直線コネクタ 393"/>
        <xdr:cNvCxnSpPr/>
      </xdr:nvCxnSpPr>
      <xdr:spPr>
        <a:xfrm flipV="1">
          <a:off x="13512800" y="670348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5" name="フローチャート: 判断 394"/>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103733</xdr:rowOff>
    </xdr:from>
    <xdr:ext cx="762000" cy="259045"/>
    <xdr:sp macro="" textlink="">
      <xdr:nvSpPr>
        <xdr:cNvPr id="396" name="テキスト ボックス 395"/>
        <xdr:cNvSpPr txBox="1"/>
      </xdr:nvSpPr>
      <xdr:spPr>
        <a:xfrm>
          <a:off x="14020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7" name="フローチャート: 判断 396"/>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119821</xdr:rowOff>
    </xdr:from>
    <xdr:ext cx="762000" cy="259045"/>
    <xdr:sp macro="" textlink="">
      <xdr:nvSpPr>
        <xdr:cNvPr id="398" name="テキスト ボックス 397"/>
        <xdr:cNvSpPr txBox="1"/>
      </xdr:nvSpPr>
      <xdr:spPr>
        <a:xfrm>
          <a:off x="13131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169756</xdr:rowOff>
    </xdr:from>
    <xdr:to>
      <xdr:col>81</xdr:col>
      <xdr:colOff>95250</xdr:colOff>
      <xdr:row>39</xdr:row>
      <xdr:rowOff>99906</xdr:rowOff>
    </xdr:to>
    <xdr:sp macro="" textlink="">
      <xdr:nvSpPr>
        <xdr:cNvPr id="404" name="楕円 403"/>
        <xdr:cNvSpPr/>
      </xdr:nvSpPr>
      <xdr:spPr>
        <a:xfrm>
          <a:off x="169672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14833</xdr:rowOff>
    </xdr:from>
    <xdr:ext cx="762000" cy="259045"/>
    <xdr:sp macro="" textlink="">
      <xdr:nvSpPr>
        <xdr:cNvPr id="405" name="公債費負担の状況該当値テキスト"/>
        <xdr:cNvSpPr txBox="1"/>
      </xdr:nvSpPr>
      <xdr:spPr>
        <a:xfrm>
          <a:off x="17106900" y="652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121496</xdr:rowOff>
    </xdr:from>
    <xdr:to>
      <xdr:col>77</xdr:col>
      <xdr:colOff>95250</xdr:colOff>
      <xdr:row>39</xdr:row>
      <xdr:rowOff>51646</xdr:rowOff>
    </xdr:to>
    <xdr:sp macro="" textlink="">
      <xdr:nvSpPr>
        <xdr:cNvPr id="406" name="楕円 405"/>
        <xdr:cNvSpPr/>
      </xdr:nvSpPr>
      <xdr:spPr>
        <a:xfrm>
          <a:off x="16129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61824</xdr:rowOff>
    </xdr:from>
    <xdr:ext cx="736600" cy="259045"/>
    <xdr:sp macro="" textlink="">
      <xdr:nvSpPr>
        <xdr:cNvPr id="407" name="テキスト ボックス 406"/>
        <xdr:cNvSpPr txBox="1"/>
      </xdr:nvSpPr>
      <xdr:spPr>
        <a:xfrm>
          <a:off x="15798800" y="6405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137583</xdr:rowOff>
    </xdr:from>
    <xdr:to>
      <xdr:col>73</xdr:col>
      <xdr:colOff>44450</xdr:colOff>
      <xdr:row>39</xdr:row>
      <xdr:rowOff>67733</xdr:rowOff>
    </xdr:to>
    <xdr:sp macro="" textlink="">
      <xdr:nvSpPr>
        <xdr:cNvPr id="408" name="楕円 407"/>
        <xdr:cNvSpPr/>
      </xdr:nvSpPr>
      <xdr:spPr>
        <a:xfrm>
          <a:off x="15240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77910</xdr:rowOff>
    </xdr:from>
    <xdr:ext cx="762000" cy="259045"/>
    <xdr:sp macro="" textlink="">
      <xdr:nvSpPr>
        <xdr:cNvPr id="409" name="テキスト ボックス 408"/>
        <xdr:cNvSpPr txBox="1"/>
      </xdr:nvSpPr>
      <xdr:spPr>
        <a:xfrm>
          <a:off x="14909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137583</xdr:rowOff>
    </xdr:from>
    <xdr:to>
      <xdr:col>68</xdr:col>
      <xdr:colOff>203200</xdr:colOff>
      <xdr:row>39</xdr:row>
      <xdr:rowOff>67733</xdr:rowOff>
    </xdr:to>
    <xdr:sp macro="" textlink="">
      <xdr:nvSpPr>
        <xdr:cNvPr id="410" name="楕円 409"/>
        <xdr:cNvSpPr/>
      </xdr:nvSpPr>
      <xdr:spPr>
        <a:xfrm>
          <a:off x="14351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77910</xdr:rowOff>
    </xdr:from>
    <xdr:ext cx="762000" cy="259045"/>
    <xdr:sp macro="" textlink="">
      <xdr:nvSpPr>
        <xdr:cNvPr id="411" name="テキスト ボックス 410"/>
        <xdr:cNvSpPr txBox="1"/>
      </xdr:nvSpPr>
      <xdr:spPr>
        <a:xfrm>
          <a:off x="14020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14394</xdr:rowOff>
    </xdr:from>
    <xdr:to>
      <xdr:col>64</xdr:col>
      <xdr:colOff>152400</xdr:colOff>
      <xdr:row>39</xdr:row>
      <xdr:rowOff>115994</xdr:rowOff>
    </xdr:to>
    <xdr:sp macro="" textlink="">
      <xdr:nvSpPr>
        <xdr:cNvPr id="412" name="楕円 411"/>
        <xdr:cNvSpPr/>
      </xdr:nvSpPr>
      <xdr:spPr>
        <a:xfrm>
          <a:off x="13462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126171</xdr:rowOff>
    </xdr:from>
    <xdr:ext cx="762000" cy="259045"/>
    <xdr:sp macro="" textlink="">
      <xdr:nvSpPr>
        <xdr:cNvPr id="413" name="テキスト ボックス 412"/>
        <xdr:cNvSpPr txBox="1"/>
      </xdr:nvSpPr>
      <xdr:spPr>
        <a:xfrm>
          <a:off x="13131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17.0</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54.9%</a:t>
          </a:r>
          <a:r>
            <a:rPr kumimoji="1" lang="ja-JP" altLang="en-US" sz="1300">
              <a:latin typeface="ＭＳ Ｐゴシック" panose="020B0600070205080204" pitchFamily="50" charset="-128"/>
              <a:ea typeface="ＭＳ Ｐゴシック" panose="020B0600070205080204" pitchFamily="50" charset="-128"/>
            </a:rPr>
            <a:t>となったが、類似団体内平均値を大きく上回っている。改善した要因としては、一般会計等の地方債現在高の減少や公営企業への元金償還に対する繰入見込額が減少したことなどが挙げられる。</a:t>
          </a:r>
        </a:p>
        <a:p>
          <a:r>
            <a:rPr kumimoji="1" lang="ja-JP" altLang="en-US" sz="1300">
              <a:latin typeface="ＭＳ Ｐゴシック" panose="020B0600070205080204" pitchFamily="50" charset="-128"/>
              <a:ea typeface="ＭＳ Ｐゴシック" panose="020B0600070205080204" pitchFamily="50" charset="-128"/>
            </a:rPr>
            <a:t>　しかし、今後も公共施設等の改修事業に係る地方債借入が予想されるため、指標の動向に注視し、将来的な事業の実施に当たっては、慎重に内容の精査等を行う必要がある。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2" name="直線コネクタ 441"/>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3" name="将来負担の状況最小値テキスト"/>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4" name="直線コネクタ 443"/>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20532</xdr:rowOff>
    </xdr:from>
    <xdr:to>
      <xdr:col>81</xdr:col>
      <xdr:colOff>44450</xdr:colOff>
      <xdr:row>19</xdr:row>
      <xdr:rowOff>76976</xdr:rowOff>
    </xdr:to>
    <xdr:cxnSp macro="">
      <xdr:nvCxnSpPr>
        <xdr:cNvPr id="447" name="直線コネクタ 446"/>
        <xdr:cNvCxnSpPr/>
      </xdr:nvCxnSpPr>
      <xdr:spPr>
        <a:xfrm flipV="1">
          <a:off x="16179800" y="3106632"/>
          <a:ext cx="8382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48" name="将来負担の状況平均値テキスト"/>
        <xdr:cNvSpPr txBox="1"/>
      </xdr:nvSpPr>
      <xdr:spPr>
        <a:xfrm>
          <a:off x="17106900" y="231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9" name="フローチャート: 判断 448"/>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76976</xdr:rowOff>
    </xdr:from>
    <xdr:to>
      <xdr:col>77</xdr:col>
      <xdr:colOff>44450</xdr:colOff>
      <xdr:row>19</xdr:row>
      <xdr:rowOff>129258</xdr:rowOff>
    </xdr:to>
    <xdr:cxnSp macro="">
      <xdr:nvCxnSpPr>
        <xdr:cNvPr id="450" name="直線コネクタ 449"/>
        <xdr:cNvCxnSpPr/>
      </xdr:nvCxnSpPr>
      <xdr:spPr>
        <a:xfrm flipV="1">
          <a:off x="15290800" y="3334526"/>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51" name="フローチャート: 判断 450"/>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52" name="テキスト ボックス 451"/>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156986</xdr:rowOff>
    </xdr:from>
    <xdr:to>
      <xdr:col>72</xdr:col>
      <xdr:colOff>203200</xdr:colOff>
      <xdr:row>19</xdr:row>
      <xdr:rowOff>129258</xdr:rowOff>
    </xdr:to>
    <xdr:cxnSp macro="">
      <xdr:nvCxnSpPr>
        <xdr:cNvPr id="453" name="直線コネクタ 452"/>
        <xdr:cNvCxnSpPr/>
      </xdr:nvCxnSpPr>
      <xdr:spPr>
        <a:xfrm>
          <a:off x="14401800" y="2900186"/>
          <a:ext cx="889000" cy="48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44379</xdr:rowOff>
    </xdr:from>
    <xdr:to>
      <xdr:col>73</xdr:col>
      <xdr:colOff>44450</xdr:colOff>
      <xdr:row>15</xdr:row>
      <xdr:rowOff>145979</xdr:rowOff>
    </xdr:to>
    <xdr:sp macro="" textlink="">
      <xdr:nvSpPr>
        <xdr:cNvPr id="454" name="フローチャート: 判断 453"/>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5" name="テキスト ボックス 454"/>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156986</xdr:rowOff>
    </xdr:from>
    <xdr:to>
      <xdr:col>68</xdr:col>
      <xdr:colOff>152400</xdr:colOff>
      <xdr:row>17</xdr:row>
      <xdr:rowOff>52564</xdr:rowOff>
    </xdr:to>
    <xdr:cxnSp macro="">
      <xdr:nvCxnSpPr>
        <xdr:cNvPr id="456" name="直線コネクタ 455"/>
        <xdr:cNvCxnSpPr/>
      </xdr:nvCxnSpPr>
      <xdr:spPr>
        <a:xfrm flipV="1">
          <a:off x="13512800" y="2900186"/>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72531</xdr:rowOff>
    </xdr:from>
    <xdr:to>
      <xdr:col>68</xdr:col>
      <xdr:colOff>203200</xdr:colOff>
      <xdr:row>16</xdr:row>
      <xdr:rowOff>2681</xdr:rowOff>
    </xdr:to>
    <xdr:sp macro="" textlink="">
      <xdr:nvSpPr>
        <xdr:cNvPr id="457" name="フローチャート: 判断 456"/>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8" name="テキスト ボックス 457"/>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9" name="フローチャート: 判断 458"/>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60" name="テキスト ボックス 459"/>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141182</xdr:rowOff>
    </xdr:from>
    <xdr:to>
      <xdr:col>81</xdr:col>
      <xdr:colOff>95250</xdr:colOff>
      <xdr:row>18</xdr:row>
      <xdr:rowOff>71332</xdr:rowOff>
    </xdr:to>
    <xdr:sp macro="" textlink="">
      <xdr:nvSpPr>
        <xdr:cNvPr id="466" name="楕円 465"/>
        <xdr:cNvSpPr/>
      </xdr:nvSpPr>
      <xdr:spPr>
        <a:xfrm>
          <a:off x="16967200" y="305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113259</xdr:rowOff>
    </xdr:from>
    <xdr:ext cx="762000" cy="259045"/>
    <xdr:sp macro="" textlink="">
      <xdr:nvSpPr>
        <xdr:cNvPr id="467" name="将来負担の状況該当値テキスト"/>
        <xdr:cNvSpPr txBox="1"/>
      </xdr:nvSpPr>
      <xdr:spPr>
        <a:xfrm>
          <a:off x="17106900" y="302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26176</xdr:rowOff>
    </xdr:from>
    <xdr:to>
      <xdr:col>77</xdr:col>
      <xdr:colOff>95250</xdr:colOff>
      <xdr:row>19</xdr:row>
      <xdr:rowOff>127776</xdr:rowOff>
    </xdr:to>
    <xdr:sp macro="" textlink="">
      <xdr:nvSpPr>
        <xdr:cNvPr id="468" name="楕円 467"/>
        <xdr:cNvSpPr/>
      </xdr:nvSpPr>
      <xdr:spPr>
        <a:xfrm>
          <a:off x="16129000" y="328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112553</xdr:rowOff>
    </xdr:from>
    <xdr:ext cx="736600" cy="259045"/>
    <xdr:sp macro="" textlink="">
      <xdr:nvSpPr>
        <xdr:cNvPr id="469" name="テキスト ボックス 468"/>
        <xdr:cNvSpPr txBox="1"/>
      </xdr:nvSpPr>
      <xdr:spPr>
        <a:xfrm>
          <a:off x="15798800" y="3370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78458</xdr:rowOff>
    </xdr:from>
    <xdr:to>
      <xdr:col>73</xdr:col>
      <xdr:colOff>44450</xdr:colOff>
      <xdr:row>20</xdr:row>
      <xdr:rowOff>8608</xdr:rowOff>
    </xdr:to>
    <xdr:sp macro="" textlink="">
      <xdr:nvSpPr>
        <xdr:cNvPr id="470" name="楕円 469"/>
        <xdr:cNvSpPr/>
      </xdr:nvSpPr>
      <xdr:spPr>
        <a:xfrm>
          <a:off x="15240000" y="333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164835</xdr:rowOff>
    </xdr:from>
    <xdr:ext cx="762000" cy="259045"/>
    <xdr:sp macro="" textlink="">
      <xdr:nvSpPr>
        <xdr:cNvPr id="471" name="テキスト ボックス 470"/>
        <xdr:cNvSpPr txBox="1"/>
      </xdr:nvSpPr>
      <xdr:spPr>
        <a:xfrm>
          <a:off x="14909800" y="3422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106186</xdr:rowOff>
    </xdr:from>
    <xdr:to>
      <xdr:col>68</xdr:col>
      <xdr:colOff>203200</xdr:colOff>
      <xdr:row>17</xdr:row>
      <xdr:rowOff>36336</xdr:rowOff>
    </xdr:to>
    <xdr:sp macro="" textlink="">
      <xdr:nvSpPr>
        <xdr:cNvPr id="472" name="楕円 471"/>
        <xdr:cNvSpPr/>
      </xdr:nvSpPr>
      <xdr:spPr>
        <a:xfrm>
          <a:off x="14351000" y="28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21113</xdr:rowOff>
    </xdr:from>
    <xdr:ext cx="762000" cy="259045"/>
    <xdr:sp macro="" textlink="">
      <xdr:nvSpPr>
        <xdr:cNvPr id="473" name="テキスト ボックス 472"/>
        <xdr:cNvSpPr txBox="1"/>
      </xdr:nvSpPr>
      <xdr:spPr>
        <a:xfrm>
          <a:off x="14020800" y="293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1764</xdr:rowOff>
    </xdr:from>
    <xdr:to>
      <xdr:col>64</xdr:col>
      <xdr:colOff>152400</xdr:colOff>
      <xdr:row>17</xdr:row>
      <xdr:rowOff>103364</xdr:rowOff>
    </xdr:to>
    <xdr:sp macro="" textlink="">
      <xdr:nvSpPr>
        <xdr:cNvPr id="474" name="楕円 473"/>
        <xdr:cNvSpPr/>
      </xdr:nvSpPr>
      <xdr:spPr>
        <a:xfrm>
          <a:off x="13462000" y="291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88141</xdr:rowOff>
    </xdr:from>
    <xdr:ext cx="762000" cy="259045"/>
    <xdr:sp macro="" textlink="">
      <xdr:nvSpPr>
        <xdr:cNvPr id="475" name="テキスト ボックス 474"/>
        <xdr:cNvSpPr txBox="1"/>
      </xdr:nvSpPr>
      <xdr:spPr>
        <a:xfrm>
          <a:off x="13131800" y="3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63,532
62,808
8.89
26,436,000
26,006,336
417,139
14,981,011
18,735,553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年度から退職手当等が減額となったことにより、</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ポイント下落し、</a:t>
          </a:r>
          <a:r>
            <a:rPr kumimoji="1" lang="en-US" altLang="ja-JP" sz="1300">
              <a:latin typeface="ＭＳ Ｐゴシック" panose="020B0600070205080204" pitchFamily="50" charset="-128"/>
              <a:ea typeface="ＭＳ Ｐゴシック" panose="020B0600070205080204" pitchFamily="50" charset="-128"/>
            </a:rPr>
            <a:t>24.8%</a:t>
          </a:r>
          <a:r>
            <a:rPr kumimoji="1" lang="ja-JP" altLang="en-US" sz="1300">
              <a:latin typeface="ＭＳ Ｐゴシック" panose="020B0600070205080204" pitchFamily="50" charset="-128"/>
              <a:ea typeface="ＭＳ Ｐゴシック" panose="020B0600070205080204" pitchFamily="50" charset="-128"/>
            </a:rPr>
            <a:t>となったが、依然として類似団体内平均値を上回っている。これについては小規模な市でありながら、公立保育所が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か所、公立幼稚園が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か所あることが要因の一つである。</a:t>
          </a:r>
        </a:p>
        <a:p>
          <a:r>
            <a:rPr kumimoji="1" lang="ja-JP" altLang="en-US" sz="1300">
              <a:latin typeface="ＭＳ Ｐゴシック" panose="020B0600070205080204" pitchFamily="50" charset="-128"/>
              <a:ea typeface="ＭＳ Ｐゴシック" panose="020B0600070205080204" pitchFamily="50" charset="-128"/>
            </a:rPr>
            <a:t>　人件費は経常収支比率に占める割合が大きい部分であり、事務の効率化や民間委託の検討など、引き続き人件費の抑制を図っていく。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54610</xdr:rowOff>
    </xdr:from>
    <xdr:to>
      <xdr:col>24</xdr:col>
      <xdr:colOff>25400</xdr:colOff>
      <xdr:row>38</xdr:row>
      <xdr:rowOff>96520</xdr:rowOff>
    </xdr:to>
    <xdr:cxnSp macro="">
      <xdr:nvCxnSpPr>
        <xdr:cNvPr id="66" name="直線コネクタ 65"/>
        <xdr:cNvCxnSpPr/>
      </xdr:nvCxnSpPr>
      <xdr:spPr>
        <a:xfrm flipV="1">
          <a:off x="3987800" y="639826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20320</xdr:rowOff>
    </xdr:from>
    <xdr:to>
      <xdr:col>19</xdr:col>
      <xdr:colOff>187325</xdr:colOff>
      <xdr:row>38</xdr:row>
      <xdr:rowOff>96520</xdr:rowOff>
    </xdr:to>
    <xdr:cxnSp macro="">
      <xdr:nvCxnSpPr>
        <xdr:cNvPr id="69" name="直線コネクタ 68"/>
        <xdr:cNvCxnSpPr/>
      </xdr:nvCxnSpPr>
      <xdr:spPr>
        <a:xfrm>
          <a:off x="3098800" y="65354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107967</xdr:rowOff>
    </xdr:from>
    <xdr:ext cx="736600" cy="259045"/>
    <xdr:sp macro="" textlink="">
      <xdr:nvSpPr>
        <xdr:cNvPr id="71" name="テキスト ボックス 70"/>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20320</xdr:rowOff>
    </xdr:from>
    <xdr:to>
      <xdr:col>15</xdr:col>
      <xdr:colOff>98425</xdr:colOff>
      <xdr:row>38</xdr:row>
      <xdr:rowOff>20320</xdr:rowOff>
    </xdr:to>
    <xdr:cxnSp macro="">
      <xdr:nvCxnSpPr>
        <xdr:cNvPr id="72" name="直線コネクタ 71"/>
        <xdr:cNvCxnSpPr/>
      </xdr:nvCxnSpPr>
      <xdr:spPr>
        <a:xfrm>
          <a:off x="2209800" y="6535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20320</xdr:rowOff>
    </xdr:from>
    <xdr:to>
      <xdr:col>11</xdr:col>
      <xdr:colOff>9525</xdr:colOff>
      <xdr:row>38</xdr:row>
      <xdr:rowOff>111760</xdr:rowOff>
    </xdr:to>
    <xdr:cxnSp macro="">
      <xdr:nvCxnSpPr>
        <xdr:cNvPr id="75" name="直線コネクタ 74"/>
        <xdr:cNvCxnSpPr/>
      </xdr:nvCxnSpPr>
      <xdr:spPr>
        <a:xfrm flipV="1">
          <a:off x="1320800" y="65354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85" name="楕円 84"/>
        <xdr:cNvSpPr/>
      </xdr:nvSpPr>
      <xdr:spPr>
        <a:xfrm>
          <a:off x="4775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147337</xdr:rowOff>
    </xdr:from>
    <xdr:ext cx="762000" cy="259045"/>
    <xdr:sp macro="" textlink="">
      <xdr:nvSpPr>
        <xdr:cNvPr id="86" name="人件費該当値テキスト"/>
        <xdr:cNvSpPr txBox="1"/>
      </xdr:nvSpPr>
      <xdr:spPr>
        <a:xfrm>
          <a:off x="4914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45720</xdr:rowOff>
    </xdr:from>
    <xdr:to>
      <xdr:col>20</xdr:col>
      <xdr:colOff>38100</xdr:colOff>
      <xdr:row>38</xdr:row>
      <xdr:rowOff>147320</xdr:rowOff>
    </xdr:to>
    <xdr:sp macro="" textlink="">
      <xdr:nvSpPr>
        <xdr:cNvPr id="87" name="楕円 86"/>
        <xdr:cNvSpPr/>
      </xdr:nvSpPr>
      <xdr:spPr>
        <a:xfrm>
          <a:off x="3937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132097</xdr:rowOff>
    </xdr:from>
    <xdr:ext cx="736600" cy="259045"/>
    <xdr:sp macro="" textlink="">
      <xdr:nvSpPr>
        <xdr:cNvPr id="88" name="テキスト ボックス 87"/>
        <xdr:cNvSpPr txBox="1"/>
      </xdr:nvSpPr>
      <xdr:spPr>
        <a:xfrm>
          <a:off x="3606800" y="664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140970</xdr:rowOff>
    </xdr:from>
    <xdr:to>
      <xdr:col>15</xdr:col>
      <xdr:colOff>149225</xdr:colOff>
      <xdr:row>38</xdr:row>
      <xdr:rowOff>71120</xdr:rowOff>
    </xdr:to>
    <xdr:sp macro="" textlink="">
      <xdr:nvSpPr>
        <xdr:cNvPr id="89" name="楕円 88"/>
        <xdr:cNvSpPr/>
      </xdr:nvSpPr>
      <xdr:spPr>
        <a:xfrm>
          <a:off x="3048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55897</xdr:rowOff>
    </xdr:from>
    <xdr:ext cx="762000" cy="259045"/>
    <xdr:sp macro="" textlink="">
      <xdr:nvSpPr>
        <xdr:cNvPr id="90" name="テキスト ボックス 89"/>
        <xdr:cNvSpPr txBox="1"/>
      </xdr:nvSpPr>
      <xdr:spPr>
        <a:xfrm>
          <a:off x="2717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140970</xdr:rowOff>
    </xdr:from>
    <xdr:to>
      <xdr:col>11</xdr:col>
      <xdr:colOff>60325</xdr:colOff>
      <xdr:row>38</xdr:row>
      <xdr:rowOff>71120</xdr:rowOff>
    </xdr:to>
    <xdr:sp macro="" textlink="">
      <xdr:nvSpPr>
        <xdr:cNvPr id="91" name="楕円 90"/>
        <xdr:cNvSpPr/>
      </xdr:nvSpPr>
      <xdr:spPr>
        <a:xfrm>
          <a:off x="2159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55897</xdr:rowOff>
    </xdr:from>
    <xdr:ext cx="762000" cy="259045"/>
    <xdr:sp macro="" textlink="">
      <xdr:nvSpPr>
        <xdr:cNvPr id="92" name="テキスト ボックス 91"/>
        <xdr:cNvSpPr txBox="1"/>
      </xdr:nvSpPr>
      <xdr:spPr>
        <a:xfrm>
          <a:off x="1828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60960</xdr:rowOff>
    </xdr:from>
    <xdr:to>
      <xdr:col>6</xdr:col>
      <xdr:colOff>171450</xdr:colOff>
      <xdr:row>38</xdr:row>
      <xdr:rowOff>162560</xdr:rowOff>
    </xdr:to>
    <xdr:sp macro="" textlink="">
      <xdr:nvSpPr>
        <xdr:cNvPr id="93" name="楕円 92"/>
        <xdr:cNvSpPr/>
      </xdr:nvSpPr>
      <xdr:spPr>
        <a:xfrm>
          <a:off x="1270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147337</xdr:rowOff>
    </xdr:from>
    <xdr:ext cx="762000" cy="259045"/>
    <xdr:sp macro="" textlink="">
      <xdr:nvSpPr>
        <xdr:cNvPr id="94" name="テキスト ボックス 93"/>
        <xdr:cNvSpPr txBox="1"/>
      </xdr:nvSpPr>
      <xdr:spPr>
        <a:xfrm>
          <a:off x="939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年度と同数の</a:t>
          </a:r>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類似団体内平均値を下回っており、行財政改革の取り組み等により経費の抑制基調に努めてきたことが要因である。</a:t>
          </a:r>
        </a:p>
        <a:p>
          <a:r>
            <a:rPr kumimoji="1" lang="ja-JP" altLang="en-US" sz="1300">
              <a:latin typeface="ＭＳ Ｐゴシック" panose="020B0600070205080204" pitchFamily="50" charset="-128"/>
              <a:ea typeface="ＭＳ Ｐゴシック" panose="020B0600070205080204" pitchFamily="50" charset="-128"/>
            </a:rPr>
            <a:t>　今後も引き続き委託料の見直し等を行い、経費の抑制に努めていく。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159657</xdr:rowOff>
    </xdr:from>
    <xdr:to>
      <xdr:col>82</xdr:col>
      <xdr:colOff>107950</xdr:colOff>
      <xdr:row>14</xdr:row>
      <xdr:rowOff>159657</xdr:rowOff>
    </xdr:to>
    <xdr:cxnSp macro="">
      <xdr:nvCxnSpPr>
        <xdr:cNvPr id="129" name="直線コネクタ 128"/>
        <xdr:cNvCxnSpPr/>
      </xdr:nvCxnSpPr>
      <xdr:spPr>
        <a:xfrm>
          <a:off x="15671800" y="2559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21063</xdr:rowOff>
    </xdr:from>
    <xdr:ext cx="762000" cy="259045"/>
    <xdr:sp macro="" textlink="">
      <xdr:nvSpPr>
        <xdr:cNvPr id="130" name="物件費平均値テキスト"/>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159657</xdr:rowOff>
    </xdr:from>
    <xdr:to>
      <xdr:col>78</xdr:col>
      <xdr:colOff>69850</xdr:colOff>
      <xdr:row>15</xdr:row>
      <xdr:rowOff>107950</xdr:rowOff>
    </xdr:to>
    <xdr:cxnSp macro="">
      <xdr:nvCxnSpPr>
        <xdr:cNvPr id="132" name="直線コネクタ 131"/>
        <xdr:cNvCxnSpPr/>
      </xdr:nvCxnSpPr>
      <xdr:spPr>
        <a:xfrm flipV="1">
          <a:off x="14782800" y="25599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168020</xdr:rowOff>
    </xdr:from>
    <xdr:ext cx="736600" cy="259045"/>
    <xdr:sp macro="" textlink="">
      <xdr:nvSpPr>
        <xdr:cNvPr id="134" name="テキスト ボックス 133"/>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42636</xdr:rowOff>
    </xdr:from>
    <xdr:to>
      <xdr:col>73</xdr:col>
      <xdr:colOff>180975</xdr:colOff>
      <xdr:row>15</xdr:row>
      <xdr:rowOff>107950</xdr:rowOff>
    </xdr:to>
    <xdr:cxnSp macro="">
      <xdr:nvCxnSpPr>
        <xdr:cNvPr id="135" name="直線コネクタ 134"/>
        <xdr:cNvCxnSpPr/>
      </xdr:nvCxnSpPr>
      <xdr:spPr>
        <a:xfrm>
          <a:off x="13893800" y="26143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7" name="テキスト ボックス 136"/>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42636</xdr:rowOff>
    </xdr:from>
    <xdr:to>
      <xdr:col>69</xdr:col>
      <xdr:colOff>92075</xdr:colOff>
      <xdr:row>15</xdr:row>
      <xdr:rowOff>75293</xdr:rowOff>
    </xdr:to>
    <xdr:cxnSp macro="">
      <xdr:nvCxnSpPr>
        <xdr:cNvPr id="138" name="直線コネクタ 137"/>
        <xdr:cNvCxnSpPr/>
      </xdr:nvCxnSpPr>
      <xdr:spPr>
        <a:xfrm flipV="1">
          <a:off x="13004800" y="26143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61884</xdr:rowOff>
    </xdr:from>
    <xdr:ext cx="762000" cy="259045"/>
    <xdr:sp macro="" textlink="">
      <xdr:nvSpPr>
        <xdr:cNvPr id="140" name="テキスト ボックス 139"/>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2" name="テキスト ボックス 141"/>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108857</xdr:rowOff>
    </xdr:from>
    <xdr:to>
      <xdr:col>82</xdr:col>
      <xdr:colOff>158750</xdr:colOff>
      <xdr:row>15</xdr:row>
      <xdr:rowOff>39007</xdr:rowOff>
    </xdr:to>
    <xdr:sp macro="" textlink="">
      <xdr:nvSpPr>
        <xdr:cNvPr id="148" name="楕円 147"/>
        <xdr:cNvSpPr/>
      </xdr:nvSpPr>
      <xdr:spPr>
        <a:xfrm>
          <a:off x="164592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125384</xdr:rowOff>
    </xdr:from>
    <xdr:ext cx="762000" cy="259045"/>
    <xdr:sp macro="" textlink="">
      <xdr:nvSpPr>
        <xdr:cNvPr id="149" name="物件費該当値テキスト"/>
        <xdr:cNvSpPr txBox="1"/>
      </xdr:nvSpPr>
      <xdr:spPr>
        <a:xfrm>
          <a:off x="165989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108857</xdr:rowOff>
    </xdr:from>
    <xdr:to>
      <xdr:col>78</xdr:col>
      <xdr:colOff>120650</xdr:colOff>
      <xdr:row>15</xdr:row>
      <xdr:rowOff>39007</xdr:rowOff>
    </xdr:to>
    <xdr:sp macro="" textlink="">
      <xdr:nvSpPr>
        <xdr:cNvPr id="150" name="楕円 149"/>
        <xdr:cNvSpPr/>
      </xdr:nvSpPr>
      <xdr:spPr>
        <a:xfrm>
          <a:off x="15621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49184</xdr:rowOff>
    </xdr:from>
    <xdr:ext cx="736600" cy="259045"/>
    <xdr:sp macro="" textlink="">
      <xdr:nvSpPr>
        <xdr:cNvPr id="151" name="テキスト ボックス 150"/>
        <xdr:cNvSpPr txBox="1"/>
      </xdr:nvSpPr>
      <xdr:spPr>
        <a:xfrm>
          <a:off x="15290800" y="227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57150</xdr:rowOff>
    </xdr:from>
    <xdr:to>
      <xdr:col>74</xdr:col>
      <xdr:colOff>31750</xdr:colOff>
      <xdr:row>15</xdr:row>
      <xdr:rowOff>158750</xdr:rowOff>
    </xdr:to>
    <xdr:sp macro="" textlink="">
      <xdr:nvSpPr>
        <xdr:cNvPr id="152" name="楕円 151"/>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168927</xdr:rowOff>
    </xdr:from>
    <xdr:ext cx="762000" cy="259045"/>
    <xdr:sp macro="" textlink="">
      <xdr:nvSpPr>
        <xdr:cNvPr id="153" name="テキスト ボックス 152"/>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163286</xdr:rowOff>
    </xdr:from>
    <xdr:to>
      <xdr:col>69</xdr:col>
      <xdr:colOff>142875</xdr:colOff>
      <xdr:row>15</xdr:row>
      <xdr:rowOff>93436</xdr:rowOff>
    </xdr:to>
    <xdr:sp macro="" textlink="">
      <xdr:nvSpPr>
        <xdr:cNvPr id="154" name="楕円 153"/>
        <xdr:cNvSpPr/>
      </xdr:nvSpPr>
      <xdr:spPr>
        <a:xfrm>
          <a:off x="13843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103613</xdr:rowOff>
    </xdr:from>
    <xdr:ext cx="762000" cy="259045"/>
    <xdr:sp macro="" textlink="">
      <xdr:nvSpPr>
        <xdr:cNvPr id="155" name="テキスト ボックス 154"/>
        <xdr:cNvSpPr txBox="1"/>
      </xdr:nvSpPr>
      <xdr:spPr>
        <a:xfrm>
          <a:off x="13512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24493</xdr:rowOff>
    </xdr:from>
    <xdr:to>
      <xdr:col>65</xdr:col>
      <xdr:colOff>53975</xdr:colOff>
      <xdr:row>15</xdr:row>
      <xdr:rowOff>126093</xdr:rowOff>
    </xdr:to>
    <xdr:sp macro="" textlink="">
      <xdr:nvSpPr>
        <xdr:cNvPr id="156" name="楕円 155"/>
        <xdr:cNvSpPr/>
      </xdr:nvSpPr>
      <xdr:spPr>
        <a:xfrm>
          <a:off x="12954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136270</xdr:rowOff>
    </xdr:from>
    <xdr:ext cx="762000" cy="259045"/>
    <xdr:sp macro="" textlink="">
      <xdr:nvSpPr>
        <xdr:cNvPr id="157" name="テキスト ボックス 156"/>
        <xdr:cNvSpPr txBox="1"/>
      </xdr:nvSpPr>
      <xdr:spPr>
        <a:xfrm>
          <a:off x="12623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ポイント下落し</a:t>
          </a:r>
          <a:r>
            <a:rPr kumimoji="1" lang="en-US" altLang="ja-JP" sz="1300">
              <a:latin typeface="ＭＳ Ｐゴシック" panose="020B0600070205080204" pitchFamily="50" charset="-128"/>
              <a:ea typeface="ＭＳ Ｐゴシック" panose="020B0600070205080204" pitchFamily="50" charset="-128"/>
            </a:rPr>
            <a:t>13.5%</a:t>
          </a:r>
          <a:r>
            <a:rPr kumimoji="1" lang="ja-JP" altLang="en-US" sz="1300">
              <a:latin typeface="ＭＳ Ｐゴシック" panose="020B0600070205080204" pitchFamily="50" charset="-128"/>
              <a:ea typeface="ＭＳ Ｐゴシック" panose="020B0600070205080204" pitchFamily="50" charset="-128"/>
            </a:rPr>
            <a:t>となったが、依然として類似団体内平均値と比較すると高い数値にある。生活保護扶助費や児童手当給付費は減少しているものの、障害福祉サービス費や障害児通所給付費は増加傾向にある。</a:t>
          </a:r>
        </a:p>
        <a:p>
          <a:r>
            <a:rPr kumimoji="1" lang="ja-JP" altLang="en-US" sz="1300">
              <a:latin typeface="ＭＳ Ｐゴシック" panose="020B0600070205080204" pitchFamily="50" charset="-128"/>
              <a:ea typeface="ＭＳ Ｐゴシック" panose="020B0600070205080204" pitchFamily="50" charset="-128"/>
            </a:rPr>
            <a:t>　扶助費は、義務的経費のため抑制は困難であるが、単独扶助費の見直しなど引き続き検討していく必要がある。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135165</xdr:rowOff>
    </xdr:to>
    <xdr:cxnSp macro="">
      <xdr:nvCxnSpPr>
        <xdr:cNvPr id="192" name="直線コネクタ 191"/>
        <xdr:cNvCxnSpPr/>
      </xdr:nvCxnSpPr>
      <xdr:spPr>
        <a:xfrm flipV="1">
          <a:off x="3987800" y="98425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3" name="扶助費平均値テキスト"/>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135165</xdr:rowOff>
    </xdr:from>
    <xdr:to>
      <xdr:col>19</xdr:col>
      <xdr:colOff>187325</xdr:colOff>
      <xdr:row>58</xdr:row>
      <xdr:rowOff>83457</xdr:rowOff>
    </xdr:to>
    <xdr:cxnSp macro="">
      <xdr:nvCxnSpPr>
        <xdr:cNvPr id="195" name="直線コネクタ 194"/>
        <xdr:cNvCxnSpPr/>
      </xdr:nvCxnSpPr>
      <xdr:spPr>
        <a:xfrm flipV="1">
          <a:off x="3098800" y="99078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7" name="テキスト ボックス 196"/>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58</xdr:row>
      <xdr:rowOff>83457</xdr:rowOff>
    </xdr:to>
    <xdr:cxnSp macro="">
      <xdr:nvCxnSpPr>
        <xdr:cNvPr id="198" name="直線コネクタ 197"/>
        <xdr:cNvCxnSpPr/>
      </xdr:nvCxnSpPr>
      <xdr:spPr>
        <a:xfrm>
          <a:off x="2209800" y="99187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200" name="テキスト ボックス 199"/>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58</xdr:row>
      <xdr:rowOff>72572</xdr:rowOff>
    </xdr:to>
    <xdr:cxnSp macro="">
      <xdr:nvCxnSpPr>
        <xdr:cNvPr id="201" name="直線コネクタ 200"/>
        <xdr:cNvCxnSpPr/>
      </xdr:nvCxnSpPr>
      <xdr:spPr>
        <a:xfrm flipV="1">
          <a:off x="1320800" y="99187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11084</xdr:rowOff>
    </xdr:from>
    <xdr:ext cx="762000" cy="259045"/>
    <xdr:sp macro="" textlink="">
      <xdr:nvSpPr>
        <xdr:cNvPr id="203" name="テキスト ボックス 202"/>
        <xdr:cNvSpPr txBox="1"/>
      </xdr:nvSpPr>
      <xdr:spPr>
        <a:xfrm>
          <a:off x="1828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21970</xdr:rowOff>
    </xdr:from>
    <xdr:ext cx="762000" cy="259045"/>
    <xdr:sp macro="" textlink="">
      <xdr:nvSpPr>
        <xdr:cNvPr id="205" name="テキスト ボックス 204"/>
        <xdr:cNvSpPr txBox="1"/>
      </xdr:nvSpPr>
      <xdr:spPr>
        <a:xfrm>
          <a:off x="939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11" name="楕円 210"/>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12"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84365</xdr:rowOff>
    </xdr:from>
    <xdr:to>
      <xdr:col>20</xdr:col>
      <xdr:colOff>38100</xdr:colOff>
      <xdr:row>58</xdr:row>
      <xdr:rowOff>14515</xdr:rowOff>
    </xdr:to>
    <xdr:sp macro="" textlink="">
      <xdr:nvSpPr>
        <xdr:cNvPr id="213" name="楕円 212"/>
        <xdr:cNvSpPr/>
      </xdr:nvSpPr>
      <xdr:spPr>
        <a:xfrm>
          <a:off x="3937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170742</xdr:rowOff>
    </xdr:from>
    <xdr:ext cx="736600" cy="259045"/>
    <xdr:sp macro="" textlink="">
      <xdr:nvSpPr>
        <xdr:cNvPr id="214" name="テキスト ボックス 213"/>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32657</xdr:rowOff>
    </xdr:from>
    <xdr:to>
      <xdr:col>15</xdr:col>
      <xdr:colOff>149225</xdr:colOff>
      <xdr:row>58</xdr:row>
      <xdr:rowOff>134257</xdr:rowOff>
    </xdr:to>
    <xdr:sp macro="" textlink="">
      <xdr:nvSpPr>
        <xdr:cNvPr id="215" name="楕円 214"/>
        <xdr:cNvSpPr/>
      </xdr:nvSpPr>
      <xdr:spPr>
        <a:xfrm>
          <a:off x="3048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119034</xdr:rowOff>
    </xdr:from>
    <xdr:ext cx="762000" cy="259045"/>
    <xdr:sp macro="" textlink="">
      <xdr:nvSpPr>
        <xdr:cNvPr id="216" name="テキスト ボックス 215"/>
        <xdr:cNvSpPr txBox="1"/>
      </xdr:nvSpPr>
      <xdr:spPr>
        <a:xfrm>
          <a:off x="2717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17" name="楕円 216"/>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18" name="テキスト ボックス 217"/>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21772</xdr:rowOff>
    </xdr:from>
    <xdr:to>
      <xdr:col>6</xdr:col>
      <xdr:colOff>171450</xdr:colOff>
      <xdr:row>58</xdr:row>
      <xdr:rowOff>123372</xdr:rowOff>
    </xdr:to>
    <xdr:sp macro="" textlink="">
      <xdr:nvSpPr>
        <xdr:cNvPr id="219" name="楕円 218"/>
        <xdr:cNvSpPr/>
      </xdr:nvSpPr>
      <xdr:spPr>
        <a:xfrm>
          <a:off x="1270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108149</xdr:rowOff>
    </xdr:from>
    <xdr:ext cx="762000" cy="259045"/>
    <xdr:sp macro="" textlink="">
      <xdr:nvSpPr>
        <xdr:cNvPr id="220" name="テキスト ボックス 219"/>
        <xdr:cNvSpPr txBox="1"/>
      </xdr:nvSpPr>
      <xdr:spPr>
        <a:xfrm>
          <a:off x="939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ポイント下落し、</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となったが、依然として類似団体内平均値を上回っており、繰出金において介護保険への繰出の増加が要因となっている。</a:t>
          </a:r>
        </a:p>
        <a:p>
          <a:r>
            <a:rPr kumimoji="1" lang="ja-JP" altLang="en-US" sz="1300">
              <a:latin typeface="ＭＳ Ｐゴシック" panose="020B0600070205080204" pitchFamily="50" charset="-128"/>
              <a:ea typeface="ＭＳ Ｐゴシック" panose="020B0600070205080204" pitchFamily="50" charset="-128"/>
            </a:rPr>
            <a:t>　他会計への基準外繰出のあり方や、受益と負担の公平性などについて、引き続き検討していく必要がある。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85090</xdr:rowOff>
    </xdr:from>
    <xdr:to>
      <xdr:col>82</xdr:col>
      <xdr:colOff>107950</xdr:colOff>
      <xdr:row>59</xdr:row>
      <xdr:rowOff>46990</xdr:rowOff>
    </xdr:to>
    <xdr:cxnSp macro="">
      <xdr:nvCxnSpPr>
        <xdr:cNvPr id="248" name="直線コネクタ 247"/>
        <xdr:cNvCxnSpPr/>
      </xdr:nvCxnSpPr>
      <xdr:spPr>
        <a:xfrm flipV="1">
          <a:off x="16510000" y="917194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19067</xdr:rowOff>
    </xdr:from>
    <xdr:ext cx="762000" cy="259045"/>
    <xdr:sp macro="" textlink="">
      <xdr:nvSpPr>
        <xdr:cNvPr id="249" name="その他最小値テキスト"/>
        <xdr:cNvSpPr txBox="1"/>
      </xdr:nvSpPr>
      <xdr:spPr>
        <a:xfrm>
          <a:off x="16598900" y="10134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46990</xdr:rowOff>
    </xdr:from>
    <xdr:to>
      <xdr:col>82</xdr:col>
      <xdr:colOff>196850</xdr:colOff>
      <xdr:row>59</xdr:row>
      <xdr:rowOff>46990</xdr:rowOff>
    </xdr:to>
    <xdr:cxnSp macro="">
      <xdr:nvCxnSpPr>
        <xdr:cNvPr id="250" name="直線コネクタ 249"/>
        <xdr:cNvCxnSpPr/>
      </xdr:nvCxnSpPr>
      <xdr:spPr>
        <a:xfrm>
          <a:off x="16421100" y="1016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xdr:rowOff>
    </xdr:from>
    <xdr:ext cx="762000" cy="259045"/>
    <xdr:sp macro="" textlink="">
      <xdr:nvSpPr>
        <xdr:cNvPr id="251" name="その他最大値テキスト"/>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85090</xdr:rowOff>
    </xdr:from>
    <xdr:to>
      <xdr:col>82</xdr:col>
      <xdr:colOff>196850</xdr:colOff>
      <xdr:row>53</xdr:row>
      <xdr:rowOff>85090</xdr:rowOff>
    </xdr:to>
    <xdr:cxnSp macro="">
      <xdr:nvCxnSpPr>
        <xdr:cNvPr id="252" name="直線コネクタ 251"/>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119380</xdr:rowOff>
    </xdr:from>
    <xdr:to>
      <xdr:col>82</xdr:col>
      <xdr:colOff>107950</xdr:colOff>
      <xdr:row>56</xdr:row>
      <xdr:rowOff>165100</xdr:rowOff>
    </xdr:to>
    <xdr:cxnSp macro="">
      <xdr:nvCxnSpPr>
        <xdr:cNvPr id="253" name="直線コネクタ 252"/>
        <xdr:cNvCxnSpPr/>
      </xdr:nvCxnSpPr>
      <xdr:spPr>
        <a:xfrm flipV="1">
          <a:off x="15671800" y="97205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142257</xdr:rowOff>
    </xdr:from>
    <xdr:ext cx="762000" cy="259045"/>
    <xdr:sp macro="" textlink="">
      <xdr:nvSpPr>
        <xdr:cNvPr id="254" name="その他平均値テキスト"/>
        <xdr:cNvSpPr txBox="1"/>
      </xdr:nvSpPr>
      <xdr:spPr>
        <a:xfrm>
          <a:off x="16598900" y="940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125730</xdr:rowOff>
    </xdr:from>
    <xdr:to>
      <xdr:col>82</xdr:col>
      <xdr:colOff>158750</xdr:colOff>
      <xdr:row>56</xdr:row>
      <xdr:rowOff>55880</xdr:rowOff>
    </xdr:to>
    <xdr:sp macro="" textlink="">
      <xdr:nvSpPr>
        <xdr:cNvPr id="255" name="フローチャート: 判断 254"/>
        <xdr:cNvSpPr/>
      </xdr:nvSpPr>
      <xdr:spPr>
        <a:xfrm>
          <a:off x="164592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16510</xdr:rowOff>
    </xdr:to>
    <xdr:cxnSp macro="">
      <xdr:nvCxnSpPr>
        <xdr:cNvPr id="256" name="直線コネクタ 255"/>
        <xdr:cNvCxnSpPr/>
      </xdr:nvCxnSpPr>
      <xdr:spPr>
        <a:xfrm flipV="1">
          <a:off x="14782800" y="9766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22860</xdr:rowOff>
    </xdr:from>
    <xdr:to>
      <xdr:col>78</xdr:col>
      <xdr:colOff>120650</xdr:colOff>
      <xdr:row>56</xdr:row>
      <xdr:rowOff>124460</xdr:rowOff>
    </xdr:to>
    <xdr:sp macro="" textlink="">
      <xdr:nvSpPr>
        <xdr:cNvPr id="257" name="フローチャート: 判断 256"/>
        <xdr:cNvSpPr/>
      </xdr:nvSpPr>
      <xdr:spPr>
        <a:xfrm>
          <a:off x="15621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134637</xdr:rowOff>
    </xdr:from>
    <xdr:ext cx="736600" cy="259045"/>
    <xdr:sp macro="" textlink="">
      <xdr:nvSpPr>
        <xdr:cNvPr id="258" name="テキスト ボックス 257"/>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16510</xdr:rowOff>
    </xdr:from>
    <xdr:to>
      <xdr:col>73</xdr:col>
      <xdr:colOff>180975</xdr:colOff>
      <xdr:row>60</xdr:row>
      <xdr:rowOff>66040</xdr:rowOff>
    </xdr:to>
    <xdr:cxnSp macro="">
      <xdr:nvCxnSpPr>
        <xdr:cNvPr id="259" name="直線コネクタ 258"/>
        <xdr:cNvCxnSpPr/>
      </xdr:nvCxnSpPr>
      <xdr:spPr>
        <a:xfrm flipV="1">
          <a:off x="13893800" y="9789160"/>
          <a:ext cx="889000" cy="56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60" name="フローチャート: 判断 259"/>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8907</xdr:rowOff>
    </xdr:from>
    <xdr:ext cx="762000" cy="259045"/>
    <xdr:sp macro="" textlink="">
      <xdr:nvSpPr>
        <xdr:cNvPr id="261" name="テキスト ボックス 260"/>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66040</xdr:rowOff>
    </xdr:from>
    <xdr:to>
      <xdr:col>69</xdr:col>
      <xdr:colOff>92075</xdr:colOff>
      <xdr:row>60</xdr:row>
      <xdr:rowOff>66040</xdr:rowOff>
    </xdr:to>
    <xdr:cxnSp macro="">
      <xdr:nvCxnSpPr>
        <xdr:cNvPr id="262" name="直線コネクタ 261"/>
        <xdr:cNvCxnSpPr/>
      </xdr:nvCxnSpPr>
      <xdr:spPr>
        <a:xfrm>
          <a:off x="13004800" y="10353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63" name="フローチャート: 判断 262"/>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64" name="テキスト ボックス 263"/>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5" name="フローチャート: 判断 264"/>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6" name="テキスト ボックス 265"/>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72" name="楕円 271"/>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40657</xdr:rowOff>
    </xdr:from>
    <xdr:ext cx="762000" cy="259045"/>
    <xdr:sp macro="" textlink="">
      <xdr:nvSpPr>
        <xdr:cNvPr id="273" name="その他該当値テキスト"/>
        <xdr:cNvSpPr txBox="1"/>
      </xdr:nvSpPr>
      <xdr:spPr>
        <a:xfrm>
          <a:off x="16598900" y="964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74" name="楕円 273"/>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75" name="テキスト ボックス 274"/>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137160</xdr:rowOff>
    </xdr:from>
    <xdr:to>
      <xdr:col>74</xdr:col>
      <xdr:colOff>31750</xdr:colOff>
      <xdr:row>57</xdr:row>
      <xdr:rowOff>67310</xdr:rowOff>
    </xdr:to>
    <xdr:sp macro="" textlink="">
      <xdr:nvSpPr>
        <xdr:cNvPr id="276" name="楕円 275"/>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77" name="テキスト ボックス 27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15240</xdr:rowOff>
    </xdr:from>
    <xdr:to>
      <xdr:col>69</xdr:col>
      <xdr:colOff>142875</xdr:colOff>
      <xdr:row>60</xdr:row>
      <xdr:rowOff>116840</xdr:rowOff>
    </xdr:to>
    <xdr:sp macro="" textlink="">
      <xdr:nvSpPr>
        <xdr:cNvPr id="278" name="楕円 277"/>
        <xdr:cNvSpPr/>
      </xdr:nvSpPr>
      <xdr:spPr>
        <a:xfrm>
          <a:off x="13843000"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101617</xdr:rowOff>
    </xdr:from>
    <xdr:ext cx="762000" cy="259045"/>
    <xdr:sp macro="" textlink="">
      <xdr:nvSpPr>
        <xdr:cNvPr id="279" name="テキスト ボックス 278"/>
        <xdr:cNvSpPr txBox="1"/>
      </xdr:nvSpPr>
      <xdr:spPr>
        <a:xfrm>
          <a:off x="13512800" y="1038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15240</xdr:rowOff>
    </xdr:from>
    <xdr:to>
      <xdr:col>65</xdr:col>
      <xdr:colOff>53975</xdr:colOff>
      <xdr:row>60</xdr:row>
      <xdr:rowOff>116840</xdr:rowOff>
    </xdr:to>
    <xdr:sp macro="" textlink="">
      <xdr:nvSpPr>
        <xdr:cNvPr id="280" name="楕円 279"/>
        <xdr:cNvSpPr/>
      </xdr:nvSpPr>
      <xdr:spPr>
        <a:xfrm>
          <a:off x="12954000"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101617</xdr:rowOff>
    </xdr:from>
    <xdr:ext cx="762000" cy="259045"/>
    <xdr:sp macro="" textlink="">
      <xdr:nvSpPr>
        <xdr:cNvPr id="281" name="テキスト ボックス 280"/>
        <xdr:cNvSpPr txBox="1"/>
      </xdr:nvSpPr>
      <xdr:spPr>
        <a:xfrm>
          <a:off x="12623800" y="1038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ポイント下落して</a:t>
          </a:r>
          <a:r>
            <a:rPr kumimoji="1" lang="en-US" altLang="ja-JP" sz="1300">
              <a:latin typeface="ＭＳ Ｐゴシック" panose="020B0600070205080204" pitchFamily="50" charset="-128"/>
              <a:ea typeface="ＭＳ Ｐゴシック" panose="020B0600070205080204" pitchFamily="50" charset="-128"/>
            </a:rPr>
            <a:t>19.3%</a:t>
          </a:r>
          <a:r>
            <a:rPr kumimoji="1" lang="ja-JP" altLang="en-US" sz="1300">
              <a:latin typeface="ＭＳ Ｐゴシック" panose="020B0600070205080204" pitchFamily="50" charset="-128"/>
              <a:ea typeface="ＭＳ Ｐゴシック" panose="020B0600070205080204" pitchFamily="50" charset="-128"/>
            </a:rPr>
            <a:t>となったが、類似団体内平均値を上回っており、これは学校給食、ごみ処理業務を一部事務組合で処理していることに伴う負担金や公共下水道事業への繰出金に係る経費が要因である。</a:t>
          </a:r>
        </a:p>
        <a:p>
          <a:r>
            <a:rPr kumimoji="1" lang="ja-JP" altLang="en-US" sz="1300">
              <a:latin typeface="ＭＳ Ｐゴシック" panose="020B0600070205080204" pitchFamily="50" charset="-128"/>
              <a:ea typeface="ＭＳ Ｐゴシック" panose="020B0600070205080204" pitchFamily="50" charset="-128"/>
            </a:rPr>
            <a:t>　引き続き、公営企業への基準外繰出や一部事務組合への負担金の精査を行い、経費の抑制に努める。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6" name="直線コネクタ 305"/>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7"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8" name="直線コネクタ 307"/>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9"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0" name="直線コネクタ 309"/>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94996</xdr:rowOff>
    </xdr:from>
    <xdr:to>
      <xdr:col>82</xdr:col>
      <xdr:colOff>107950</xdr:colOff>
      <xdr:row>38</xdr:row>
      <xdr:rowOff>145288</xdr:rowOff>
    </xdr:to>
    <xdr:cxnSp macro="">
      <xdr:nvCxnSpPr>
        <xdr:cNvPr id="311" name="直線コネクタ 310"/>
        <xdr:cNvCxnSpPr/>
      </xdr:nvCxnSpPr>
      <xdr:spPr>
        <a:xfrm flipV="1">
          <a:off x="15671800" y="661009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312"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3" name="フローチャート: 判断 312"/>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145288</xdr:rowOff>
    </xdr:from>
    <xdr:to>
      <xdr:col>78</xdr:col>
      <xdr:colOff>69850</xdr:colOff>
      <xdr:row>39</xdr:row>
      <xdr:rowOff>1270</xdr:rowOff>
    </xdr:to>
    <xdr:cxnSp macro="">
      <xdr:nvCxnSpPr>
        <xdr:cNvPr id="314" name="直線コネクタ 313"/>
        <xdr:cNvCxnSpPr/>
      </xdr:nvCxnSpPr>
      <xdr:spPr>
        <a:xfrm flipV="1">
          <a:off x="14782800" y="66603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5" name="フローチャート: 判断 314"/>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6" name="テキスト ボックス 315"/>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39</xdr:row>
      <xdr:rowOff>1270</xdr:rowOff>
    </xdr:to>
    <xdr:cxnSp macro="">
      <xdr:nvCxnSpPr>
        <xdr:cNvPr id="317" name="直線コネクタ 316"/>
        <xdr:cNvCxnSpPr/>
      </xdr:nvCxnSpPr>
      <xdr:spPr>
        <a:xfrm>
          <a:off x="13893800" y="643636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18" name="フローチャート: 判断 31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19" name="テキスト ボックス 318"/>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92710</xdr:rowOff>
    </xdr:from>
    <xdr:to>
      <xdr:col>69</xdr:col>
      <xdr:colOff>92075</xdr:colOff>
      <xdr:row>37</xdr:row>
      <xdr:rowOff>120142</xdr:rowOff>
    </xdr:to>
    <xdr:cxnSp macro="">
      <xdr:nvCxnSpPr>
        <xdr:cNvPr id="320" name="直線コネクタ 319"/>
        <xdr:cNvCxnSpPr/>
      </xdr:nvCxnSpPr>
      <xdr:spPr>
        <a:xfrm flipV="1">
          <a:off x="13004800" y="64363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1" name="フローチャート: 判断 320"/>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2" name="テキスト ボックス 321"/>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3" name="フローチャート: 判断 322"/>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24" name="テキスト ボックス 323"/>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44196</xdr:rowOff>
    </xdr:from>
    <xdr:to>
      <xdr:col>82</xdr:col>
      <xdr:colOff>158750</xdr:colOff>
      <xdr:row>38</xdr:row>
      <xdr:rowOff>145796</xdr:rowOff>
    </xdr:to>
    <xdr:sp macro="" textlink="">
      <xdr:nvSpPr>
        <xdr:cNvPr id="330" name="楕円 329"/>
        <xdr:cNvSpPr/>
      </xdr:nvSpPr>
      <xdr:spPr>
        <a:xfrm>
          <a:off x="164592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16273</xdr:rowOff>
    </xdr:from>
    <xdr:ext cx="762000" cy="259045"/>
    <xdr:sp macro="" textlink="">
      <xdr:nvSpPr>
        <xdr:cNvPr id="331" name="補助費等該当値テキスト"/>
        <xdr:cNvSpPr txBox="1"/>
      </xdr:nvSpPr>
      <xdr:spPr>
        <a:xfrm>
          <a:off x="165989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94488</xdr:rowOff>
    </xdr:from>
    <xdr:to>
      <xdr:col>78</xdr:col>
      <xdr:colOff>120650</xdr:colOff>
      <xdr:row>39</xdr:row>
      <xdr:rowOff>24638</xdr:rowOff>
    </xdr:to>
    <xdr:sp macro="" textlink="">
      <xdr:nvSpPr>
        <xdr:cNvPr id="332" name="楕円 331"/>
        <xdr:cNvSpPr/>
      </xdr:nvSpPr>
      <xdr:spPr>
        <a:xfrm>
          <a:off x="15621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9415</xdr:rowOff>
    </xdr:from>
    <xdr:ext cx="736600" cy="259045"/>
    <xdr:sp macro="" textlink="">
      <xdr:nvSpPr>
        <xdr:cNvPr id="333" name="テキスト ボックス 332"/>
        <xdr:cNvSpPr txBox="1"/>
      </xdr:nvSpPr>
      <xdr:spPr>
        <a:xfrm>
          <a:off x="15290800" y="669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121920</xdr:rowOff>
    </xdr:from>
    <xdr:to>
      <xdr:col>74</xdr:col>
      <xdr:colOff>31750</xdr:colOff>
      <xdr:row>39</xdr:row>
      <xdr:rowOff>52070</xdr:rowOff>
    </xdr:to>
    <xdr:sp macro="" textlink="">
      <xdr:nvSpPr>
        <xdr:cNvPr id="334" name="楕円 333"/>
        <xdr:cNvSpPr/>
      </xdr:nvSpPr>
      <xdr:spPr>
        <a:xfrm>
          <a:off x="14732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36847</xdr:rowOff>
    </xdr:from>
    <xdr:ext cx="762000" cy="259045"/>
    <xdr:sp macro="" textlink="">
      <xdr:nvSpPr>
        <xdr:cNvPr id="335" name="テキスト ボックス 334"/>
        <xdr:cNvSpPr txBox="1"/>
      </xdr:nvSpPr>
      <xdr:spPr>
        <a:xfrm>
          <a:off x="14401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41910</xdr:rowOff>
    </xdr:from>
    <xdr:to>
      <xdr:col>69</xdr:col>
      <xdr:colOff>142875</xdr:colOff>
      <xdr:row>37</xdr:row>
      <xdr:rowOff>143510</xdr:rowOff>
    </xdr:to>
    <xdr:sp macro="" textlink="">
      <xdr:nvSpPr>
        <xdr:cNvPr id="336" name="楕円 335"/>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37" name="テキスト ボックス 336"/>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69342</xdr:rowOff>
    </xdr:from>
    <xdr:to>
      <xdr:col>65</xdr:col>
      <xdr:colOff>53975</xdr:colOff>
      <xdr:row>37</xdr:row>
      <xdr:rowOff>170942</xdr:rowOff>
    </xdr:to>
    <xdr:sp macro="" textlink="">
      <xdr:nvSpPr>
        <xdr:cNvPr id="338" name="楕円 337"/>
        <xdr:cNvSpPr/>
      </xdr:nvSpPr>
      <xdr:spPr>
        <a:xfrm>
          <a:off x="12954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155719</xdr:rowOff>
    </xdr:from>
    <xdr:ext cx="762000" cy="259045"/>
    <xdr:sp macro="" textlink="">
      <xdr:nvSpPr>
        <xdr:cNvPr id="339" name="テキスト ボックス 338"/>
        <xdr:cNvSpPr txBox="1"/>
      </xdr:nvSpPr>
      <xdr:spPr>
        <a:xfrm>
          <a:off x="12623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となったが、類似団体内平均値を下回っている。増加の要因としては、近年実施した義務教育施設の改修事業に係る償還額が増額したことが挙げられる。</a:t>
          </a:r>
        </a:p>
        <a:p>
          <a:r>
            <a:rPr kumimoji="1" lang="ja-JP" altLang="en-US" sz="1300">
              <a:latin typeface="ＭＳ Ｐゴシック" panose="020B0600070205080204" pitchFamily="50" charset="-128"/>
              <a:ea typeface="ＭＳ Ｐゴシック" panose="020B0600070205080204" pitchFamily="50" charset="-128"/>
            </a:rPr>
            <a:t>　類似団体内平均値を下回っているが、今後も公共施設等の改修事業が予想されており、指標の動向に注視したうえ、慎重に内容の精査等を行い、新発債発行の抑制に努めていく。</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7" name="直線コネクタ 366"/>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68"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69" name="直線コネクタ 368"/>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0"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1" name="直線コネクタ 370"/>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8890</xdr:rowOff>
    </xdr:from>
    <xdr:to>
      <xdr:col>24</xdr:col>
      <xdr:colOff>25400</xdr:colOff>
      <xdr:row>75</xdr:row>
      <xdr:rowOff>69850</xdr:rowOff>
    </xdr:to>
    <xdr:cxnSp macro="">
      <xdr:nvCxnSpPr>
        <xdr:cNvPr id="372" name="直線コネクタ 371"/>
        <xdr:cNvCxnSpPr/>
      </xdr:nvCxnSpPr>
      <xdr:spPr>
        <a:xfrm>
          <a:off x="3987800" y="128676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78757</xdr:rowOff>
    </xdr:from>
    <xdr:ext cx="762000" cy="259045"/>
    <xdr:sp macro="" textlink="">
      <xdr:nvSpPr>
        <xdr:cNvPr id="373"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4" name="フローチャート: 判断 373"/>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157480</xdr:rowOff>
    </xdr:from>
    <xdr:to>
      <xdr:col>19</xdr:col>
      <xdr:colOff>187325</xdr:colOff>
      <xdr:row>75</xdr:row>
      <xdr:rowOff>8890</xdr:rowOff>
    </xdr:to>
    <xdr:cxnSp macro="">
      <xdr:nvCxnSpPr>
        <xdr:cNvPr id="375" name="直線コネクタ 374"/>
        <xdr:cNvCxnSpPr/>
      </xdr:nvCxnSpPr>
      <xdr:spPr>
        <a:xfrm>
          <a:off x="3098800" y="12844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6" name="フローチャート: 判断 375"/>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77" name="テキスト ボックス 376"/>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134620</xdr:rowOff>
    </xdr:from>
    <xdr:to>
      <xdr:col>15</xdr:col>
      <xdr:colOff>98425</xdr:colOff>
      <xdr:row>74</xdr:row>
      <xdr:rowOff>157480</xdr:rowOff>
    </xdr:to>
    <xdr:cxnSp macro="">
      <xdr:nvCxnSpPr>
        <xdr:cNvPr id="378" name="直線コネクタ 377"/>
        <xdr:cNvCxnSpPr/>
      </xdr:nvCxnSpPr>
      <xdr:spPr>
        <a:xfrm>
          <a:off x="2209800" y="12821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79" name="フローチャート: 判断 378"/>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0" name="テキスト ボックス 379"/>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134620</xdr:rowOff>
    </xdr:from>
    <xdr:to>
      <xdr:col>11</xdr:col>
      <xdr:colOff>9525</xdr:colOff>
      <xdr:row>74</xdr:row>
      <xdr:rowOff>134620</xdr:rowOff>
    </xdr:to>
    <xdr:cxnSp macro="">
      <xdr:nvCxnSpPr>
        <xdr:cNvPr id="381" name="直線コネクタ 380"/>
        <xdr:cNvCxnSpPr/>
      </xdr:nvCxnSpPr>
      <xdr:spPr>
        <a:xfrm>
          <a:off x="1320800" y="12821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2" name="フローチャート: 判断 381"/>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3" name="テキスト ボックス 382"/>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4" name="フローチャート: 判断 383"/>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85" name="テキスト ボックス 384"/>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19050</xdr:rowOff>
    </xdr:from>
    <xdr:to>
      <xdr:col>24</xdr:col>
      <xdr:colOff>76200</xdr:colOff>
      <xdr:row>75</xdr:row>
      <xdr:rowOff>120650</xdr:rowOff>
    </xdr:to>
    <xdr:sp macro="" textlink="">
      <xdr:nvSpPr>
        <xdr:cNvPr id="391" name="楕円 390"/>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35577</xdr:rowOff>
    </xdr:from>
    <xdr:ext cx="762000" cy="259045"/>
    <xdr:sp macro="" textlink="">
      <xdr:nvSpPr>
        <xdr:cNvPr id="392" name="公債費該当値テキスト"/>
        <xdr:cNvSpPr txBox="1"/>
      </xdr:nvSpPr>
      <xdr:spPr>
        <a:xfrm>
          <a:off x="4914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129540</xdr:rowOff>
    </xdr:from>
    <xdr:to>
      <xdr:col>20</xdr:col>
      <xdr:colOff>38100</xdr:colOff>
      <xdr:row>75</xdr:row>
      <xdr:rowOff>59690</xdr:rowOff>
    </xdr:to>
    <xdr:sp macro="" textlink="">
      <xdr:nvSpPr>
        <xdr:cNvPr id="393" name="楕円 392"/>
        <xdr:cNvSpPr/>
      </xdr:nvSpPr>
      <xdr:spPr>
        <a:xfrm>
          <a:off x="3937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69867</xdr:rowOff>
    </xdr:from>
    <xdr:ext cx="736600" cy="259045"/>
    <xdr:sp macro="" textlink="">
      <xdr:nvSpPr>
        <xdr:cNvPr id="394" name="テキスト ボックス 393"/>
        <xdr:cNvSpPr txBox="1"/>
      </xdr:nvSpPr>
      <xdr:spPr>
        <a:xfrm>
          <a:off x="3606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106680</xdr:rowOff>
    </xdr:from>
    <xdr:to>
      <xdr:col>15</xdr:col>
      <xdr:colOff>149225</xdr:colOff>
      <xdr:row>75</xdr:row>
      <xdr:rowOff>36830</xdr:rowOff>
    </xdr:to>
    <xdr:sp macro="" textlink="">
      <xdr:nvSpPr>
        <xdr:cNvPr id="395" name="楕円 394"/>
        <xdr:cNvSpPr/>
      </xdr:nvSpPr>
      <xdr:spPr>
        <a:xfrm>
          <a:off x="3048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47007</xdr:rowOff>
    </xdr:from>
    <xdr:ext cx="762000" cy="259045"/>
    <xdr:sp macro="" textlink="">
      <xdr:nvSpPr>
        <xdr:cNvPr id="396" name="テキスト ボックス 395"/>
        <xdr:cNvSpPr txBox="1"/>
      </xdr:nvSpPr>
      <xdr:spPr>
        <a:xfrm>
          <a:off x="2717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83820</xdr:rowOff>
    </xdr:from>
    <xdr:to>
      <xdr:col>11</xdr:col>
      <xdr:colOff>60325</xdr:colOff>
      <xdr:row>75</xdr:row>
      <xdr:rowOff>13970</xdr:rowOff>
    </xdr:to>
    <xdr:sp macro="" textlink="">
      <xdr:nvSpPr>
        <xdr:cNvPr id="397" name="楕円 396"/>
        <xdr:cNvSpPr/>
      </xdr:nvSpPr>
      <xdr:spPr>
        <a:xfrm>
          <a:off x="2159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24147</xdr:rowOff>
    </xdr:from>
    <xdr:ext cx="762000" cy="259045"/>
    <xdr:sp macro="" textlink="">
      <xdr:nvSpPr>
        <xdr:cNvPr id="398" name="テキスト ボックス 397"/>
        <xdr:cNvSpPr txBox="1"/>
      </xdr:nvSpPr>
      <xdr:spPr>
        <a:xfrm>
          <a:off x="1828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83820</xdr:rowOff>
    </xdr:from>
    <xdr:to>
      <xdr:col>6</xdr:col>
      <xdr:colOff>171450</xdr:colOff>
      <xdr:row>75</xdr:row>
      <xdr:rowOff>13970</xdr:rowOff>
    </xdr:to>
    <xdr:sp macro="" textlink="">
      <xdr:nvSpPr>
        <xdr:cNvPr id="399" name="楕円 398"/>
        <xdr:cNvSpPr/>
      </xdr:nvSpPr>
      <xdr:spPr>
        <a:xfrm>
          <a:off x="1270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24147</xdr:rowOff>
    </xdr:from>
    <xdr:ext cx="762000" cy="259045"/>
    <xdr:sp macro="" textlink="">
      <xdr:nvSpPr>
        <xdr:cNvPr id="400" name="テキスト ボックス 399"/>
        <xdr:cNvSpPr txBox="1"/>
      </xdr:nvSpPr>
      <xdr:spPr>
        <a:xfrm>
          <a:off x="939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ポイント下落して</a:t>
          </a:r>
          <a:r>
            <a:rPr kumimoji="1" lang="en-US" altLang="ja-JP" sz="1300">
              <a:latin typeface="ＭＳ Ｐゴシック" panose="020B0600070205080204" pitchFamily="50" charset="-128"/>
              <a:ea typeface="ＭＳ Ｐゴシック" panose="020B0600070205080204" pitchFamily="50" charset="-128"/>
            </a:rPr>
            <a:t>83.6%</a:t>
          </a:r>
          <a:r>
            <a:rPr kumimoji="1" lang="ja-JP" altLang="en-US" sz="1300">
              <a:latin typeface="ＭＳ Ｐゴシック" panose="020B0600070205080204" pitchFamily="50" charset="-128"/>
              <a:ea typeface="ＭＳ Ｐゴシック" panose="020B0600070205080204" pitchFamily="50" charset="-128"/>
            </a:rPr>
            <a:t>となったが、類似団体内順位が低く、物件費以外で類似団体を大きく上回っていることが大きく影響している。</a:t>
          </a:r>
        </a:p>
        <a:p>
          <a:r>
            <a:rPr kumimoji="1" lang="ja-JP" altLang="en-US" sz="1300">
              <a:latin typeface="ＭＳ Ｐゴシック" panose="020B0600070205080204" pitchFamily="50" charset="-128"/>
              <a:ea typeface="ＭＳ Ｐゴシック" panose="020B0600070205080204" pitchFamily="50" charset="-128"/>
            </a:rPr>
            <a:t>　今後とも、行財政改革に粘り強く取り組み、経常的経費の全体的な圧縮を進め、安定的な運営が可能な財政構造の構築に取り組んでいく必要がある。</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xdr:rowOff>
    </xdr:from>
    <xdr:to>
      <xdr:col>82</xdr:col>
      <xdr:colOff>107950</xdr:colOff>
      <xdr:row>79</xdr:row>
      <xdr:rowOff>8889</xdr:rowOff>
    </xdr:to>
    <xdr:cxnSp macro="">
      <xdr:nvCxnSpPr>
        <xdr:cNvPr id="428" name="直線コネクタ 427"/>
        <xdr:cNvCxnSpPr/>
      </xdr:nvCxnSpPr>
      <xdr:spPr>
        <a:xfrm flipV="1">
          <a:off x="16510000" y="12688570"/>
          <a:ext cx="0" cy="864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152416</xdr:rowOff>
    </xdr:from>
    <xdr:ext cx="762000" cy="259045"/>
    <xdr:sp macro="" textlink="">
      <xdr:nvSpPr>
        <xdr:cNvPr id="429" name="公債費以外最小値テキスト"/>
        <xdr:cNvSpPr txBox="1"/>
      </xdr:nvSpPr>
      <xdr:spPr>
        <a:xfrm>
          <a:off x="16598900" y="13525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8889</xdr:rowOff>
    </xdr:from>
    <xdr:to>
      <xdr:col>82</xdr:col>
      <xdr:colOff>196850</xdr:colOff>
      <xdr:row>79</xdr:row>
      <xdr:rowOff>8889</xdr:rowOff>
    </xdr:to>
    <xdr:cxnSp macro="">
      <xdr:nvCxnSpPr>
        <xdr:cNvPr id="430" name="直線コネクタ 429"/>
        <xdr:cNvCxnSpPr/>
      </xdr:nvCxnSpPr>
      <xdr:spPr>
        <a:xfrm>
          <a:off x="16421100" y="1355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87647</xdr:rowOff>
    </xdr:from>
    <xdr:ext cx="762000" cy="259045"/>
    <xdr:sp macro="" textlink="">
      <xdr:nvSpPr>
        <xdr:cNvPr id="431"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xdr:rowOff>
    </xdr:from>
    <xdr:to>
      <xdr:col>82</xdr:col>
      <xdr:colOff>196850</xdr:colOff>
      <xdr:row>74</xdr:row>
      <xdr:rowOff>1270</xdr:rowOff>
    </xdr:to>
    <xdr:cxnSp macro="">
      <xdr:nvCxnSpPr>
        <xdr:cNvPr id="432" name="直線コネクタ 431"/>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35561</xdr:rowOff>
    </xdr:from>
    <xdr:to>
      <xdr:col>82</xdr:col>
      <xdr:colOff>107950</xdr:colOff>
      <xdr:row>79</xdr:row>
      <xdr:rowOff>58420</xdr:rowOff>
    </xdr:to>
    <xdr:cxnSp macro="">
      <xdr:nvCxnSpPr>
        <xdr:cNvPr id="433" name="直線コネクタ 432"/>
        <xdr:cNvCxnSpPr/>
      </xdr:nvCxnSpPr>
      <xdr:spPr>
        <a:xfrm flipV="1">
          <a:off x="15671800" y="13408661"/>
          <a:ext cx="8382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1287</xdr:rowOff>
    </xdr:from>
    <xdr:ext cx="762000" cy="259045"/>
    <xdr:sp macro="" textlink="">
      <xdr:nvSpPr>
        <xdr:cNvPr id="434" name="公債費以外平均値テキスト"/>
        <xdr:cNvSpPr txBox="1"/>
      </xdr:nvSpPr>
      <xdr:spPr>
        <a:xfrm>
          <a:off x="16598900" y="1286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156211</xdr:rowOff>
    </xdr:from>
    <xdr:to>
      <xdr:col>82</xdr:col>
      <xdr:colOff>158750</xdr:colOff>
      <xdr:row>76</xdr:row>
      <xdr:rowOff>86361</xdr:rowOff>
    </xdr:to>
    <xdr:sp macro="" textlink="">
      <xdr:nvSpPr>
        <xdr:cNvPr id="435" name="フローチャート: 判断 434"/>
        <xdr:cNvSpPr/>
      </xdr:nvSpPr>
      <xdr:spPr>
        <a:xfrm>
          <a:off x="16459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58420</xdr:rowOff>
    </xdr:from>
    <xdr:to>
      <xdr:col>78</xdr:col>
      <xdr:colOff>69850</xdr:colOff>
      <xdr:row>79</xdr:row>
      <xdr:rowOff>138430</xdr:rowOff>
    </xdr:to>
    <xdr:cxnSp macro="">
      <xdr:nvCxnSpPr>
        <xdr:cNvPr id="436" name="直線コネクタ 435"/>
        <xdr:cNvCxnSpPr/>
      </xdr:nvCxnSpPr>
      <xdr:spPr>
        <a:xfrm flipV="1">
          <a:off x="14782800" y="136029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129539</xdr:rowOff>
    </xdr:from>
    <xdr:to>
      <xdr:col>78</xdr:col>
      <xdr:colOff>120650</xdr:colOff>
      <xdr:row>77</xdr:row>
      <xdr:rowOff>59689</xdr:rowOff>
    </xdr:to>
    <xdr:sp macro="" textlink="">
      <xdr:nvSpPr>
        <xdr:cNvPr id="437" name="フローチャート: 判断 436"/>
        <xdr:cNvSpPr/>
      </xdr:nvSpPr>
      <xdr:spPr>
        <a:xfrm>
          <a:off x="15621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69867</xdr:rowOff>
    </xdr:from>
    <xdr:ext cx="736600" cy="259045"/>
    <xdr:sp macro="" textlink="">
      <xdr:nvSpPr>
        <xdr:cNvPr id="438" name="テキスト ボックス 437"/>
        <xdr:cNvSpPr txBox="1"/>
      </xdr:nvSpPr>
      <xdr:spPr>
        <a:xfrm>
          <a:off x="15290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138430</xdr:rowOff>
    </xdr:from>
    <xdr:to>
      <xdr:col>73</xdr:col>
      <xdr:colOff>180975</xdr:colOff>
      <xdr:row>79</xdr:row>
      <xdr:rowOff>149861</xdr:rowOff>
    </xdr:to>
    <xdr:cxnSp macro="">
      <xdr:nvCxnSpPr>
        <xdr:cNvPr id="439" name="直線コネクタ 438"/>
        <xdr:cNvCxnSpPr/>
      </xdr:nvCxnSpPr>
      <xdr:spPr>
        <a:xfrm flipV="1">
          <a:off x="13893800" y="136829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40" name="フローチャート: 判断 439"/>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41" name="テキスト ボックス 440"/>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149861</xdr:rowOff>
    </xdr:from>
    <xdr:to>
      <xdr:col>69</xdr:col>
      <xdr:colOff>92075</xdr:colOff>
      <xdr:row>80</xdr:row>
      <xdr:rowOff>92711</xdr:rowOff>
    </xdr:to>
    <xdr:cxnSp macro="">
      <xdr:nvCxnSpPr>
        <xdr:cNvPr id="442" name="直線コネクタ 441"/>
        <xdr:cNvCxnSpPr/>
      </xdr:nvCxnSpPr>
      <xdr:spPr>
        <a:xfrm flipV="1">
          <a:off x="13004800" y="1369441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129539</xdr:rowOff>
    </xdr:from>
    <xdr:to>
      <xdr:col>69</xdr:col>
      <xdr:colOff>142875</xdr:colOff>
      <xdr:row>77</xdr:row>
      <xdr:rowOff>59689</xdr:rowOff>
    </xdr:to>
    <xdr:sp macro="" textlink="">
      <xdr:nvSpPr>
        <xdr:cNvPr id="443" name="フローチャート: 判断 442"/>
        <xdr:cNvSpPr/>
      </xdr:nvSpPr>
      <xdr:spPr>
        <a:xfrm>
          <a:off x="13843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69867</xdr:rowOff>
    </xdr:from>
    <xdr:ext cx="762000" cy="259045"/>
    <xdr:sp macro="" textlink="">
      <xdr:nvSpPr>
        <xdr:cNvPr id="444" name="テキスト ボックス 443"/>
        <xdr:cNvSpPr txBox="1"/>
      </xdr:nvSpPr>
      <xdr:spPr>
        <a:xfrm>
          <a:off x="13512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125730</xdr:rowOff>
    </xdr:from>
    <xdr:to>
      <xdr:col>65</xdr:col>
      <xdr:colOff>53975</xdr:colOff>
      <xdr:row>77</xdr:row>
      <xdr:rowOff>55880</xdr:rowOff>
    </xdr:to>
    <xdr:sp macro="" textlink="">
      <xdr:nvSpPr>
        <xdr:cNvPr id="445" name="フローチャート: 判断 444"/>
        <xdr:cNvSpPr/>
      </xdr:nvSpPr>
      <xdr:spPr>
        <a:xfrm>
          <a:off x="12954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66057</xdr:rowOff>
    </xdr:from>
    <xdr:ext cx="762000" cy="259045"/>
    <xdr:sp macro="" textlink="">
      <xdr:nvSpPr>
        <xdr:cNvPr id="446" name="テキスト ボックス 445"/>
        <xdr:cNvSpPr txBox="1"/>
      </xdr:nvSpPr>
      <xdr:spPr>
        <a:xfrm>
          <a:off x="12623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52" name="楕円 451"/>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128288</xdr:rowOff>
    </xdr:from>
    <xdr:ext cx="762000" cy="259045"/>
    <xdr:sp macro="" textlink="">
      <xdr:nvSpPr>
        <xdr:cNvPr id="453" name="公債費以外該当値テキスト"/>
        <xdr:cNvSpPr txBox="1"/>
      </xdr:nvSpPr>
      <xdr:spPr>
        <a:xfrm>
          <a:off x="16598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7620</xdr:rowOff>
    </xdr:from>
    <xdr:to>
      <xdr:col>78</xdr:col>
      <xdr:colOff>120650</xdr:colOff>
      <xdr:row>79</xdr:row>
      <xdr:rowOff>109220</xdr:rowOff>
    </xdr:to>
    <xdr:sp macro="" textlink="">
      <xdr:nvSpPr>
        <xdr:cNvPr id="454" name="楕円 453"/>
        <xdr:cNvSpPr/>
      </xdr:nvSpPr>
      <xdr:spPr>
        <a:xfrm>
          <a:off x="15621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93997</xdr:rowOff>
    </xdr:from>
    <xdr:ext cx="736600" cy="259045"/>
    <xdr:sp macro="" textlink="">
      <xdr:nvSpPr>
        <xdr:cNvPr id="455" name="テキスト ボックス 454"/>
        <xdr:cNvSpPr txBox="1"/>
      </xdr:nvSpPr>
      <xdr:spPr>
        <a:xfrm>
          <a:off x="15290800" y="13638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87630</xdr:rowOff>
    </xdr:from>
    <xdr:to>
      <xdr:col>74</xdr:col>
      <xdr:colOff>31750</xdr:colOff>
      <xdr:row>80</xdr:row>
      <xdr:rowOff>17780</xdr:rowOff>
    </xdr:to>
    <xdr:sp macro="" textlink="">
      <xdr:nvSpPr>
        <xdr:cNvPr id="456" name="楕円 455"/>
        <xdr:cNvSpPr/>
      </xdr:nvSpPr>
      <xdr:spPr>
        <a:xfrm>
          <a:off x="14732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2557</xdr:rowOff>
    </xdr:from>
    <xdr:ext cx="762000" cy="259045"/>
    <xdr:sp macro="" textlink="">
      <xdr:nvSpPr>
        <xdr:cNvPr id="457" name="テキスト ボックス 456"/>
        <xdr:cNvSpPr txBox="1"/>
      </xdr:nvSpPr>
      <xdr:spPr>
        <a:xfrm>
          <a:off x="14401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99061</xdr:rowOff>
    </xdr:from>
    <xdr:to>
      <xdr:col>69</xdr:col>
      <xdr:colOff>142875</xdr:colOff>
      <xdr:row>80</xdr:row>
      <xdr:rowOff>29211</xdr:rowOff>
    </xdr:to>
    <xdr:sp macro="" textlink="">
      <xdr:nvSpPr>
        <xdr:cNvPr id="458" name="楕円 457"/>
        <xdr:cNvSpPr/>
      </xdr:nvSpPr>
      <xdr:spPr>
        <a:xfrm>
          <a:off x="138430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13988</xdr:rowOff>
    </xdr:from>
    <xdr:ext cx="762000" cy="259045"/>
    <xdr:sp macro="" textlink="">
      <xdr:nvSpPr>
        <xdr:cNvPr id="459" name="テキスト ボックス 458"/>
        <xdr:cNvSpPr txBox="1"/>
      </xdr:nvSpPr>
      <xdr:spPr>
        <a:xfrm>
          <a:off x="13512800" y="137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41911</xdr:rowOff>
    </xdr:from>
    <xdr:to>
      <xdr:col>65</xdr:col>
      <xdr:colOff>53975</xdr:colOff>
      <xdr:row>80</xdr:row>
      <xdr:rowOff>143511</xdr:rowOff>
    </xdr:to>
    <xdr:sp macro="" textlink="">
      <xdr:nvSpPr>
        <xdr:cNvPr id="460" name="楕円 459"/>
        <xdr:cNvSpPr/>
      </xdr:nvSpPr>
      <xdr:spPr>
        <a:xfrm>
          <a:off x="12954000" y="137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128288</xdr:rowOff>
    </xdr:from>
    <xdr:ext cx="762000" cy="259045"/>
    <xdr:sp macro="" textlink="">
      <xdr:nvSpPr>
        <xdr:cNvPr id="461" name="テキスト ボックス 460"/>
        <xdr:cNvSpPr txBox="1"/>
      </xdr:nvSpPr>
      <xdr:spPr>
        <a:xfrm>
          <a:off x="12623800" y="1384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4204</xdr:rowOff>
    </xdr:from>
    <xdr:to>
      <xdr:col>29</xdr:col>
      <xdr:colOff>127000</xdr:colOff>
      <xdr:row>16</xdr:row>
      <xdr:rowOff>15519</xdr:rowOff>
    </xdr:to>
    <xdr:cxnSp macro="">
      <xdr:nvCxnSpPr>
        <xdr:cNvPr id="52" name="直線コネクタ 51"/>
        <xdr:cNvCxnSpPr/>
      </xdr:nvCxnSpPr>
      <xdr:spPr bwMode="auto">
        <a:xfrm flipV="1">
          <a:off x="5003800" y="2795029"/>
          <a:ext cx="647700" cy="11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36874</xdr:rowOff>
    </xdr:from>
    <xdr:ext cx="762000" cy="259045"/>
    <xdr:sp macro="" textlink="">
      <xdr:nvSpPr>
        <xdr:cNvPr id="53" name="人口1人当たり決算額の推移平均値テキスト130"/>
        <xdr:cNvSpPr txBox="1"/>
      </xdr:nvSpPr>
      <xdr:spPr>
        <a:xfrm>
          <a:off x="5740400" y="299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15519</xdr:rowOff>
    </xdr:from>
    <xdr:to>
      <xdr:col>26</xdr:col>
      <xdr:colOff>50800</xdr:colOff>
      <xdr:row>16</xdr:row>
      <xdr:rowOff>73502</xdr:rowOff>
    </xdr:to>
    <xdr:cxnSp macro="">
      <xdr:nvCxnSpPr>
        <xdr:cNvPr id="55" name="直線コネクタ 54"/>
        <xdr:cNvCxnSpPr/>
      </xdr:nvCxnSpPr>
      <xdr:spPr bwMode="auto">
        <a:xfrm flipV="1">
          <a:off x="4305300" y="2806344"/>
          <a:ext cx="698500" cy="57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3678</xdr:rowOff>
    </xdr:from>
    <xdr:ext cx="736600" cy="259045"/>
    <xdr:sp macro="" textlink="">
      <xdr:nvSpPr>
        <xdr:cNvPr id="57" name="テキスト ボックス 56"/>
        <xdr:cNvSpPr txBox="1"/>
      </xdr:nvSpPr>
      <xdr:spPr>
        <a:xfrm>
          <a:off x="4622800" y="3137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73502</xdr:rowOff>
    </xdr:from>
    <xdr:to>
      <xdr:col>22</xdr:col>
      <xdr:colOff>114300</xdr:colOff>
      <xdr:row>16</xdr:row>
      <xdr:rowOff>111254</xdr:rowOff>
    </xdr:to>
    <xdr:cxnSp macro="">
      <xdr:nvCxnSpPr>
        <xdr:cNvPr id="58" name="直線コネクタ 57"/>
        <xdr:cNvCxnSpPr/>
      </xdr:nvCxnSpPr>
      <xdr:spPr bwMode="auto">
        <a:xfrm flipV="1">
          <a:off x="3606800" y="2864327"/>
          <a:ext cx="698500" cy="37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32351</xdr:rowOff>
    </xdr:from>
    <xdr:ext cx="762000" cy="259045"/>
    <xdr:sp macro="" textlink="">
      <xdr:nvSpPr>
        <xdr:cNvPr id="60" name="テキスト ボックス 59"/>
        <xdr:cNvSpPr txBox="1"/>
      </xdr:nvSpPr>
      <xdr:spPr>
        <a:xfrm>
          <a:off x="3924300" y="316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111254</xdr:rowOff>
    </xdr:from>
    <xdr:to>
      <xdr:col>18</xdr:col>
      <xdr:colOff>177800</xdr:colOff>
      <xdr:row>16</xdr:row>
      <xdr:rowOff>128399</xdr:rowOff>
    </xdr:to>
    <xdr:cxnSp macro="">
      <xdr:nvCxnSpPr>
        <xdr:cNvPr id="61" name="直線コネクタ 60"/>
        <xdr:cNvCxnSpPr/>
      </xdr:nvCxnSpPr>
      <xdr:spPr bwMode="auto">
        <a:xfrm flipV="1">
          <a:off x="2908300" y="2902079"/>
          <a:ext cx="698500" cy="17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47929</xdr:rowOff>
    </xdr:from>
    <xdr:ext cx="762000" cy="259045"/>
    <xdr:sp macro="" textlink="">
      <xdr:nvSpPr>
        <xdr:cNvPr id="63" name="テキスト ボックス 62"/>
        <xdr:cNvSpPr txBox="1"/>
      </xdr:nvSpPr>
      <xdr:spPr>
        <a:xfrm>
          <a:off x="3225800" y="318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56664</xdr:rowOff>
    </xdr:from>
    <xdr:ext cx="762000" cy="259045"/>
    <xdr:sp macro="" textlink="">
      <xdr:nvSpPr>
        <xdr:cNvPr id="65" name="テキスト ボックス 64"/>
        <xdr:cNvSpPr txBox="1"/>
      </xdr:nvSpPr>
      <xdr:spPr>
        <a:xfrm>
          <a:off x="2527300" y="319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124854</xdr:rowOff>
    </xdr:from>
    <xdr:to>
      <xdr:col>29</xdr:col>
      <xdr:colOff>177800</xdr:colOff>
      <xdr:row>16</xdr:row>
      <xdr:rowOff>55004</xdr:rowOff>
    </xdr:to>
    <xdr:sp macro="" textlink="">
      <xdr:nvSpPr>
        <xdr:cNvPr id="71" name="楕円 70"/>
        <xdr:cNvSpPr/>
      </xdr:nvSpPr>
      <xdr:spPr bwMode="auto">
        <a:xfrm>
          <a:off x="5600700" y="2744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141381</xdr:rowOff>
    </xdr:from>
    <xdr:ext cx="762000" cy="259045"/>
    <xdr:sp macro="" textlink="">
      <xdr:nvSpPr>
        <xdr:cNvPr id="72" name="人口1人当たり決算額の推移該当値テキスト130"/>
        <xdr:cNvSpPr txBox="1"/>
      </xdr:nvSpPr>
      <xdr:spPr>
        <a:xfrm>
          <a:off x="5740400" y="258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136169</xdr:rowOff>
    </xdr:from>
    <xdr:to>
      <xdr:col>26</xdr:col>
      <xdr:colOff>101600</xdr:colOff>
      <xdr:row>16</xdr:row>
      <xdr:rowOff>66319</xdr:rowOff>
    </xdr:to>
    <xdr:sp macro="" textlink="">
      <xdr:nvSpPr>
        <xdr:cNvPr id="73" name="楕円 72"/>
        <xdr:cNvSpPr/>
      </xdr:nvSpPr>
      <xdr:spPr bwMode="auto">
        <a:xfrm>
          <a:off x="4953000" y="2755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76496</xdr:rowOff>
    </xdr:from>
    <xdr:ext cx="736600" cy="259045"/>
    <xdr:sp macro="" textlink="">
      <xdr:nvSpPr>
        <xdr:cNvPr id="74" name="テキスト ボックス 73"/>
        <xdr:cNvSpPr txBox="1"/>
      </xdr:nvSpPr>
      <xdr:spPr>
        <a:xfrm>
          <a:off x="4622800" y="252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22702</xdr:rowOff>
    </xdr:from>
    <xdr:to>
      <xdr:col>22</xdr:col>
      <xdr:colOff>165100</xdr:colOff>
      <xdr:row>16</xdr:row>
      <xdr:rowOff>124302</xdr:rowOff>
    </xdr:to>
    <xdr:sp macro="" textlink="">
      <xdr:nvSpPr>
        <xdr:cNvPr id="75" name="楕円 74"/>
        <xdr:cNvSpPr/>
      </xdr:nvSpPr>
      <xdr:spPr bwMode="auto">
        <a:xfrm>
          <a:off x="4254500" y="2813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134479</xdr:rowOff>
    </xdr:from>
    <xdr:ext cx="762000" cy="259045"/>
    <xdr:sp macro="" textlink="">
      <xdr:nvSpPr>
        <xdr:cNvPr id="76" name="テキスト ボックス 75"/>
        <xdr:cNvSpPr txBox="1"/>
      </xdr:nvSpPr>
      <xdr:spPr>
        <a:xfrm>
          <a:off x="3924300" y="25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60454</xdr:rowOff>
    </xdr:from>
    <xdr:to>
      <xdr:col>19</xdr:col>
      <xdr:colOff>38100</xdr:colOff>
      <xdr:row>16</xdr:row>
      <xdr:rowOff>162054</xdr:rowOff>
    </xdr:to>
    <xdr:sp macro="" textlink="">
      <xdr:nvSpPr>
        <xdr:cNvPr id="77" name="楕円 76"/>
        <xdr:cNvSpPr/>
      </xdr:nvSpPr>
      <xdr:spPr bwMode="auto">
        <a:xfrm>
          <a:off x="3556000" y="2851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781</xdr:rowOff>
    </xdr:from>
    <xdr:ext cx="762000" cy="259045"/>
    <xdr:sp macro="" textlink="">
      <xdr:nvSpPr>
        <xdr:cNvPr id="78" name="テキスト ボックス 77"/>
        <xdr:cNvSpPr txBox="1"/>
      </xdr:nvSpPr>
      <xdr:spPr>
        <a:xfrm>
          <a:off x="3225800" y="2620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77599</xdr:rowOff>
    </xdr:from>
    <xdr:to>
      <xdr:col>15</xdr:col>
      <xdr:colOff>101600</xdr:colOff>
      <xdr:row>17</xdr:row>
      <xdr:rowOff>7749</xdr:rowOff>
    </xdr:to>
    <xdr:sp macro="" textlink="">
      <xdr:nvSpPr>
        <xdr:cNvPr id="79" name="楕円 78"/>
        <xdr:cNvSpPr/>
      </xdr:nvSpPr>
      <xdr:spPr bwMode="auto">
        <a:xfrm>
          <a:off x="2857500" y="2868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17926</xdr:rowOff>
    </xdr:from>
    <xdr:ext cx="762000" cy="259045"/>
    <xdr:sp macro="" textlink="">
      <xdr:nvSpPr>
        <xdr:cNvPr id="80" name="テキスト ボックス 79"/>
        <xdr:cNvSpPr txBox="1"/>
      </xdr:nvSpPr>
      <xdr:spPr>
        <a:xfrm>
          <a:off x="2527300" y="263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139443</xdr:rowOff>
    </xdr:from>
    <xdr:to>
      <xdr:col>29</xdr:col>
      <xdr:colOff>127000</xdr:colOff>
      <xdr:row>37</xdr:row>
      <xdr:rowOff>80758</xdr:rowOff>
    </xdr:to>
    <xdr:cxnSp macro="">
      <xdr:nvCxnSpPr>
        <xdr:cNvPr id="115" name="直線コネクタ 114"/>
        <xdr:cNvCxnSpPr/>
      </xdr:nvCxnSpPr>
      <xdr:spPr bwMode="auto">
        <a:xfrm flipV="1">
          <a:off x="5003800" y="7092693"/>
          <a:ext cx="647700" cy="112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79077</xdr:rowOff>
    </xdr:from>
    <xdr:ext cx="762000" cy="259045"/>
    <xdr:sp macro="" textlink="">
      <xdr:nvSpPr>
        <xdr:cNvPr id="116" name="人口1人当たり決算額の推移平均値テキスト445"/>
        <xdr:cNvSpPr txBox="1"/>
      </xdr:nvSpPr>
      <xdr:spPr>
        <a:xfrm>
          <a:off x="5740400" y="6689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47023</xdr:rowOff>
    </xdr:from>
    <xdr:to>
      <xdr:col>26</xdr:col>
      <xdr:colOff>50800</xdr:colOff>
      <xdr:row>37</xdr:row>
      <xdr:rowOff>80758</xdr:rowOff>
    </xdr:to>
    <xdr:cxnSp macro="">
      <xdr:nvCxnSpPr>
        <xdr:cNvPr id="118" name="直線コネクタ 117"/>
        <xdr:cNvCxnSpPr/>
      </xdr:nvCxnSpPr>
      <xdr:spPr bwMode="auto">
        <a:xfrm>
          <a:off x="4305300" y="7171723"/>
          <a:ext cx="698500" cy="33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7645</xdr:rowOff>
    </xdr:from>
    <xdr:ext cx="736600" cy="259045"/>
    <xdr:sp macro="" textlink="">
      <xdr:nvSpPr>
        <xdr:cNvPr id="120" name="テキスト ボックス 119"/>
        <xdr:cNvSpPr txBox="1"/>
      </xdr:nvSpPr>
      <xdr:spPr>
        <a:xfrm>
          <a:off x="4622800" y="661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47023</xdr:rowOff>
    </xdr:from>
    <xdr:to>
      <xdr:col>22</xdr:col>
      <xdr:colOff>114300</xdr:colOff>
      <xdr:row>37</xdr:row>
      <xdr:rowOff>107831</xdr:rowOff>
    </xdr:to>
    <xdr:cxnSp macro="">
      <xdr:nvCxnSpPr>
        <xdr:cNvPr id="121" name="直線コネクタ 120"/>
        <xdr:cNvCxnSpPr/>
      </xdr:nvCxnSpPr>
      <xdr:spPr bwMode="auto">
        <a:xfrm flipV="1">
          <a:off x="3606800" y="7171723"/>
          <a:ext cx="698500" cy="60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16527</xdr:rowOff>
    </xdr:from>
    <xdr:ext cx="762000" cy="259045"/>
    <xdr:sp macro="" textlink="">
      <xdr:nvSpPr>
        <xdr:cNvPr id="123" name="テキスト ボックス 122"/>
        <xdr:cNvSpPr txBox="1"/>
      </xdr:nvSpPr>
      <xdr:spPr>
        <a:xfrm>
          <a:off x="39243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53489</xdr:rowOff>
    </xdr:from>
    <xdr:to>
      <xdr:col>18</xdr:col>
      <xdr:colOff>177800</xdr:colOff>
      <xdr:row>37</xdr:row>
      <xdr:rowOff>107831</xdr:rowOff>
    </xdr:to>
    <xdr:cxnSp macro="">
      <xdr:nvCxnSpPr>
        <xdr:cNvPr id="124" name="直線コネクタ 123"/>
        <xdr:cNvCxnSpPr/>
      </xdr:nvCxnSpPr>
      <xdr:spPr bwMode="auto">
        <a:xfrm>
          <a:off x="2908300" y="7178189"/>
          <a:ext cx="698500" cy="54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22013</xdr:rowOff>
    </xdr:from>
    <xdr:ext cx="762000" cy="259045"/>
    <xdr:sp macro="" textlink="">
      <xdr:nvSpPr>
        <xdr:cNvPr id="126" name="テキスト ボックス 125"/>
        <xdr:cNvSpPr txBox="1"/>
      </xdr:nvSpPr>
      <xdr:spPr>
        <a:xfrm>
          <a:off x="32258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3268</xdr:rowOff>
    </xdr:from>
    <xdr:ext cx="762000" cy="259045"/>
    <xdr:sp macro="" textlink="">
      <xdr:nvSpPr>
        <xdr:cNvPr id="128" name="テキスト ボックス 127"/>
        <xdr:cNvSpPr txBox="1"/>
      </xdr:nvSpPr>
      <xdr:spPr>
        <a:xfrm>
          <a:off x="2527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88643</xdr:rowOff>
    </xdr:from>
    <xdr:to>
      <xdr:col>29</xdr:col>
      <xdr:colOff>177800</xdr:colOff>
      <xdr:row>37</xdr:row>
      <xdr:rowOff>18793</xdr:rowOff>
    </xdr:to>
    <xdr:sp macro="" textlink="">
      <xdr:nvSpPr>
        <xdr:cNvPr id="134" name="楕円 133"/>
        <xdr:cNvSpPr/>
      </xdr:nvSpPr>
      <xdr:spPr bwMode="auto">
        <a:xfrm>
          <a:off x="5600700" y="7041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60720</xdr:rowOff>
    </xdr:from>
    <xdr:ext cx="762000" cy="259045"/>
    <xdr:sp macro="" textlink="">
      <xdr:nvSpPr>
        <xdr:cNvPr id="135" name="人口1人当たり決算額の推移該当値テキスト445"/>
        <xdr:cNvSpPr txBox="1"/>
      </xdr:nvSpPr>
      <xdr:spPr>
        <a:xfrm>
          <a:off x="5740400" y="701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29958</xdr:rowOff>
    </xdr:from>
    <xdr:to>
      <xdr:col>26</xdr:col>
      <xdr:colOff>101600</xdr:colOff>
      <xdr:row>37</xdr:row>
      <xdr:rowOff>131558</xdr:rowOff>
    </xdr:to>
    <xdr:sp macro="" textlink="">
      <xdr:nvSpPr>
        <xdr:cNvPr id="136" name="楕円 135"/>
        <xdr:cNvSpPr/>
      </xdr:nvSpPr>
      <xdr:spPr bwMode="auto">
        <a:xfrm>
          <a:off x="4953000" y="7154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116335</xdr:rowOff>
    </xdr:from>
    <xdr:ext cx="736600" cy="259045"/>
    <xdr:sp macro="" textlink="">
      <xdr:nvSpPr>
        <xdr:cNvPr id="137" name="テキスト ボックス 136"/>
        <xdr:cNvSpPr txBox="1"/>
      </xdr:nvSpPr>
      <xdr:spPr>
        <a:xfrm>
          <a:off x="4622800" y="724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167673</xdr:rowOff>
    </xdr:from>
    <xdr:to>
      <xdr:col>22</xdr:col>
      <xdr:colOff>165100</xdr:colOff>
      <xdr:row>37</xdr:row>
      <xdr:rowOff>97823</xdr:rowOff>
    </xdr:to>
    <xdr:sp macro="" textlink="">
      <xdr:nvSpPr>
        <xdr:cNvPr id="138" name="楕円 137"/>
        <xdr:cNvSpPr/>
      </xdr:nvSpPr>
      <xdr:spPr bwMode="auto">
        <a:xfrm>
          <a:off x="4254500" y="7120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82600</xdr:rowOff>
    </xdr:from>
    <xdr:ext cx="762000" cy="259045"/>
    <xdr:sp macro="" textlink="">
      <xdr:nvSpPr>
        <xdr:cNvPr id="139" name="テキスト ボックス 138"/>
        <xdr:cNvSpPr txBox="1"/>
      </xdr:nvSpPr>
      <xdr:spPr>
        <a:xfrm>
          <a:off x="3924300" y="720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57031</xdr:rowOff>
    </xdr:from>
    <xdr:to>
      <xdr:col>19</xdr:col>
      <xdr:colOff>38100</xdr:colOff>
      <xdr:row>37</xdr:row>
      <xdr:rowOff>158631</xdr:rowOff>
    </xdr:to>
    <xdr:sp macro="" textlink="">
      <xdr:nvSpPr>
        <xdr:cNvPr id="140" name="楕円 139"/>
        <xdr:cNvSpPr/>
      </xdr:nvSpPr>
      <xdr:spPr bwMode="auto">
        <a:xfrm>
          <a:off x="3556000" y="7181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143408</xdr:rowOff>
    </xdr:from>
    <xdr:ext cx="762000" cy="259045"/>
    <xdr:sp macro="" textlink="">
      <xdr:nvSpPr>
        <xdr:cNvPr id="141" name="テキスト ボックス 140"/>
        <xdr:cNvSpPr txBox="1"/>
      </xdr:nvSpPr>
      <xdr:spPr>
        <a:xfrm>
          <a:off x="3225800" y="726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2689</xdr:rowOff>
    </xdr:from>
    <xdr:to>
      <xdr:col>15</xdr:col>
      <xdr:colOff>101600</xdr:colOff>
      <xdr:row>37</xdr:row>
      <xdr:rowOff>104289</xdr:rowOff>
    </xdr:to>
    <xdr:sp macro="" textlink="">
      <xdr:nvSpPr>
        <xdr:cNvPr id="142" name="楕円 141"/>
        <xdr:cNvSpPr/>
      </xdr:nvSpPr>
      <xdr:spPr bwMode="auto">
        <a:xfrm>
          <a:off x="2857500" y="7127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89066</xdr:rowOff>
    </xdr:from>
    <xdr:ext cx="762000" cy="259045"/>
    <xdr:sp macro="" textlink="">
      <xdr:nvSpPr>
        <xdr:cNvPr id="143" name="テキスト ボックス 142"/>
        <xdr:cNvSpPr txBox="1"/>
      </xdr:nvSpPr>
      <xdr:spPr>
        <a:xfrm>
          <a:off x="2527300" y="721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63,532
62,808
8.89
26,436,000
26,006,336
417,139
14,981,011
18,735,553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139319</xdr:rowOff>
    </xdr:from>
    <xdr:to>
      <xdr:col>24</xdr:col>
      <xdr:colOff>63500</xdr:colOff>
      <xdr:row>35</xdr:row>
      <xdr:rowOff>142634</xdr:rowOff>
    </xdr:to>
    <xdr:cxnSp macro="">
      <xdr:nvCxnSpPr>
        <xdr:cNvPr id="61" name="直線コネクタ 60"/>
        <xdr:cNvCxnSpPr/>
      </xdr:nvCxnSpPr>
      <xdr:spPr>
        <a:xfrm>
          <a:off x="3797300" y="6140069"/>
          <a:ext cx="8382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9701</xdr:rowOff>
    </xdr:from>
    <xdr:ext cx="534377" cy="259045"/>
    <xdr:sp macro="" textlink="">
      <xdr:nvSpPr>
        <xdr:cNvPr id="62" name="人件費平均値テキスト"/>
        <xdr:cNvSpPr txBox="1"/>
      </xdr:nvSpPr>
      <xdr:spPr>
        <a:xfrm>
          <a:off x="4686300" y="618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139319</xdr:rowOff>
    </xdr:from>
    <xdr:to>
      <xdr:col>19</xdr:col>
      <xdr:colOff>177800</xdr:colOff>
      <xdr:row>36</xdr:row>
      <xdr:rowOff>102972</xdr:rowOff>
    </xdr:to>
    <xdr:cxnSp macro="">
      <xdr:nvCxnSpPr>
        <xdr:cNvPr id="64" name="直線コネクタ 63"/>
        <xdr:cNvCxnSpPr/>
      </xdr:nvCxnSpPr>
      <xdr:spPr>
        <a:xfrm flipV="1">
          <a:off x="2908300" y="6140069"/>
          <a:ext cx="889000" cy="13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156595</xdr:rowOff>
    </xdr:from>
    <xdr:ext cx="534377" cy="259045"/>
    <xdr:sp macro="" textlink="">
      <xdr:nvSpPr>
        <xdr:cNvPr id="66" name="テキスト ボックス 65"/>
        <xdr:cNvSpPr txBox="1"/>
      </xdr:nvSpPr>
      <xdr:spPr>
        <a:xfrm>
          <a:off x="3530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100819</xdr:rowOff>
    </xdr:from>
    <xdr:to>
      <xdr:col>15</xdr:col>
      <xdr:colOff>50800</xdr:colOff>
      <xdr:row>36</xdr:row>
      <xdr:rowOff>102972</xdr:rowOff>
    </xdr:to>
    <xdr:cxnSp macro="">
      <xdr:nvCxnSpPr>
        <xdr:cNvPr id="67" name="直線コネクタ 66"/>
        <xdr:cNvCxnSpPr/>
      </xdr:nvCxnSpPr>
      <xdr:spPr>
        <a:xfrm>
          <a:off x="2019300" y="6273019"/>
          <a:ext cx="889000" cy="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91063</xdr:rowOff>
    </xdr:from>
    <xdr:ext cx="534377" cy="259045"/>
    <xdr:sp macro="" textlink="">
      <xdr:nvSpPr>
        <xdr:cNvPr id="69" name="テキスト ボックス 68"/>
        <xdr:cNvSpPr txBox="1"/>
      </xdr:nvSpPr>
      <xdr:spPr>
        <a:xfrm>
          <a:off x="2641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86322</xdr:rowOff>
    </xdr:from>
    <xdr:to>
      <xdr:col>10</xdr:col>
      <xdr:colOff>114300</xdr:colOff>
      <xdr:row>36</xdr:row>
      <xdr:rowOff>100819</xdr:rowOff>
    </xdr:to>
    <xdr:cxnSp macro="">
      <xdr:nvCxnSpPr>
        <xdr:cNvPr id="70" name="直線コネクタ 69"/>
        <xdr:cNvCxnSpPr/>
      </xdr:nvCxnSpPr>
      <xdr:spPr>
        <a:xfrm>
          <a:off x="1130300" y="6258522"/>
          <a:ext cx="889000" cy="1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102665</xdr:rowOff>
    </xdr:from>
    <xdr:ext cx="534377" cy="259045"/>
    <xdr:sp macro="" textlink="">
      <xdr:nvSpPr>
        <xdr:cNvPr id="72" name="テキスト ボックス 71"/>
        <xdr:cNvSpPr txBox="1"/>
      </xdr:nvSpPr>
      <xdr:spPr>
        <a:xfrm>
          <a:off x="1752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99407</xdr:rowOff>
    </xdr:from>
    <xdr:ext cx="534377" cy="259045"/>
    <xdr:sp macro="" textlink="">
      <xdr:nvSpPr>
        <xdr:cNvPr id="74" name="テキスト ボックス 73"/>
        <xdr:cNvSpPr txBox="1"/>
      </xdr:nvSpPr>
      <xdr:spPr>
        <a:xfrm>
          <a:off x="863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91834</xdr:rowOff>
    </xdr:from>
    <xdr:to>
      <xdr:col>24</xdr:col>
      <xdr:colOff>114300</xdr:colOff>
      <xdr:row>36</xdr:row>
      <xdr:rowOff>21984</xdr:rowOff>
    </xdr:to>
    <xdr:sp macro="" textlink="">
      <xdr:nvSpPr>
        <xdr:cNvPr id="80" name="楕円 79"/>
        <xdr:cNvSpPr/>
      </xdr:nvSpPr>
      <xdr:spPr>
        <a:xfrm>
          <a:off x="4584700" y="609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114711</xdr:rowOff>
    </xdr:from>
    <xdr:ext cx="534377" cy="259045"/>
    <xdr:sp macro="" textlink="">
      <xdr:nvSpPr>
        <xdr:cNvPr id="81" name="人件費該当値テキスト"/>
        <xdr:cNvSpPr txBox="1"/>
      </xdr:nvSpPr>
      <xdr:spPr>
        <a:xfrm>
          <a:off x="4686300" y="594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88519</xdr:rowOff>
    </xdr:from>
    <xdr:to>
      <xdr:col>20</xdr:col>
      <xdr:colOff>38100</xdr:colOff>
      <xdr:row>36</xdr:row>
      <xdr:rowOff>18669</xdr:rowOff>
    </xdr:to>
    <xdr:sp macro="" textlink="">
      <xdr:nvSpPr>
        <xdr:cNvPr id="82" name="楕円 81"/>
        <xdr:cNvSpPr/>
      </xdr:nvSpPr>
      <xdr:spPr>
        <a:xfrm>
          <a:off x="3746500" y="608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35196</xdr:rowOff>
    </xdr:from>
    <xdr:ext cx="534377" cy="259045"/>
    <xdr:sp macro="" textlink="">
      <xdr:nvSpPr>
        <xdr:cNvPr id="83" name="テキスト ボックス 82"/>
        <xdr:cNvSpPr txBox="1"/>
      </xdr:nvSpPr>
      <xdr:spPr>
        <a:xfrm>
          <a:off x="3530111" y="586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52172</xdr:rowOff>
    </xdr:from>
    <xdr:to>
      <xdr:col>15</xdr:col>
      <xdr:colOff>101600</xdr:colOff>
      <xdr:row>36</xdr:row>
      <xdr:rowOff>153772</xdr:rowOff>
    </xdr:to>
    <xdr:sp macro="" textlink="">
      <xdr:nvSpPr>
        <xdr:cNvPr id="84" name="楕円 83"/>
        <xdr:cNvSpPr/>
      </xdr:nvSpPr>
      <xdr:spPr>
        <a:xfrm>
          <a:off x="2857500" y="62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170299</xdr:rowOff>
    </xdr:from>
    <xdr:ext cx="534377" cy="259045"/>
    <xdr:sp macro="" textlink="">
      <xdr:nvSpPr>
        <xdr:cNvPr id="85" name="テキスト ボックス 84"/>
        <xdr:cNvSpPr txBox="1"/>
      </xdr:nvSpPr>
      <xdr:spPr>
        <a:xfrm>
          <a:off x="2641111" y="599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50019</xdr:rowOff>
    </xdr:from>
    <xdr:to>
      <xdr:col>10</xdr:col>
      <xdr:colOff>165100</xdr:colOff>
      <xdr:row>36</xdr:row>
      <xdr:rowOff>151619</xdr:rowOff>
    </xdr:to>
    <xdr:sp macro="" textlink="">
      <xdr:nvSpPr>
        <xdr:cNvPr id="86" name="楕円 85"/>
        <xdr:cNvSpPr/>
      </xdr:nvSpPr>
      <xdr:spPr>
        <a:xfrm>
          <a:off x="1968500" y="622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168146</xdr:rowOff>
    </xdr:from>
    <xdr:ext cx="534377" cy="259045"/>
    <xdr:sp macro="" textlink="">
      <xdr:nvSpPr>
        <xdr:cNvPr id="87" name="テキスト ボックス 86"/>
        <xdr:cNvSpPr txBox="1"/>
      </xdr:nvSpPr>
      <xdr:spPr>
        <a:xfrm>
          <a:off x="1752111" y="599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35522</xdr:rowOff>
    </xdr:from>
    <xdr:to>
      <xdr:col>6</xdr:col>
      <xdr:colOff>38100</xdr:colOff>
      <xdr:row>36</xdr:row>
      <xdr:rowOff>137122</xdr:rowOff>
    </xdr:to>
    <xdr:sp macro="" textlink="">
      <xdr:nvSpPr>
        <xdr:cNvPr id="88" name="楕円 87"/>
        <xdr:cNvSpPr/>
      </xdr:nvSpPr>
      <xdr:spPr>
        <a:xfrm>
          <a:off x="1079500" y="620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153649</xdr:rowOff>
    </xdr:from>
    <xdr:ext cx="534377" cy="259045"/>
    <xdr:sp macro="" textlink="">
      <xdr:nvSpPr>
        <xdr:cNvPr id="89" name="テキスト ボックス 88"/>
        <xdr:cNvSpPr txBox="1"/>
      </xdr:nvSpPr>
      <xdr:spPr>
        <a:xfrm>
          <a:off x="863111" y="598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165888</xdr:rowOff>
    </xdr:from>
    <xdr:to>
      <xdr:col>24</xdr:col>
      <xdr:colOff>63500</xdr:colOff>
      <xdr:row>58</xdr:row>
      <xdr:rowOff>20320</xdr:rowOff>
    </xdr:to>
    <xdr:cxnSp macro="">
      <xdr:nvCxnSpPr>
        <xdr:cNvPr id="119" name="直線コネクタ 118"/>
        <xdr:cNvCxnSpPr/>
      </xdr:nvCxnSpPr>
      <xdr:spPr>
        <a:xfrm flipV="1">
          <a:off x="3797300" y="9938538"/>
          <a:ext cx="838200" cy="2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20320</xdr:rowOff>
    </xdr:from>
    <xdr:to>
      <xdr:col>19</xdr:col>
      <xdr:colOff>177800</xdr:colOff>
      <xdr:row>58</xdr:row>
      <xdr:rowOff>51574</xdr:rowOff>
    </xdr:to>
    <xdr:cxnSp macro="">
      <xdr:nvCxnSpPr>
        <xdr:cNvPr id="122" name="直線コネクタ 121"/>
        <xdr:cNvCxnSpPr/>
      </xdr:nvCxnSpPr>
      <xdr:spPr>
        <a:xfrm flipV="1">
          <a:off x="2908300" y="9964420"/>
          <a:ext cx="889000" cy="3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82884</xdr:rowOff>
    </xdr:from>
    <xdr:ext cx="534377" cy="259045"/>
    <xdr:sp macro="" textlink="">
      <xdr:nvSpPr>
        <xdr:cNvPr id="124" name="テキスト ボックス 123"/>
        <xdr:cNvSpPr txBox="1"/>
      </xdr:nvSpPr>
      <xdr:spPr>
        <a:xfrm>
          <a:off x="3530111" y="951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51574</xdr:rowOff>
    </xdr:from>
    <xdr:to>
      <xdr:col>15</xdr:col>
      <xdr:colOff>50800</xdr:colOff>
      <xdr:row>58</xdr:row>
      <xdr:rowOff>102616</xdr:rowOff>
    </xdr:to>
    <xdr:cxnSp macro="">
      <xdr:nvCxnSpPr>
        <xdr:cNvPr id="125" name="直線コネクタ 124"/>
        <xdr:cNvCxnSpPr/>
      </xdr:nvCxnSpPr>
      <xdr:spPr>
        <a:xfrm flipV="1">
          <a:off x="2019300" y="9995674"/>
          <a:ext cx="889000" cy="5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144010</xdr:rowOff>
    </xdr:from>
    <xdr:ext cx="534377" cy="259045"/>
    <xdr:sp macro="" textlink="">
      <xdr:nvSpPr>
        <xdr:cNvPr id="127" name="テキスト ボックス 126"/>
        <xdr:cNvSpPr txBox="1"/>
      </xdr:nvSpPr>
      <xdr:spPr>
        <a:xfrm>
          <a:off x="2641111" y="95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101257</xdr:rowOff>
    </xdr:from>
    <xdr:to>
      <xdr:col>10</xdr:col>
      <xdr:colOff>114300</xdr:colOff>
      <xdr:row>58</xdr:row>
      <xdr:rowOff>102616</xdr:rowOff>
    </xdr:to>
    <xdr:cxnSp macro="">
      <xdr:nvCxnSpPr>
        <xdr:cNvPr id="128" name="直線コネクタ 127"/>
        <xdr:cNvCxnSpPr/>
      </xdr:nvCxnSpPr>
      <xdr:spPr>
        <a:xfrm>
          <a:off x="1130300" y="10045357"/>
          <a:ext cx="889000" cy="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10482</xdr:rowOff>
    </xdr:from>
    <xdr:ext cx="534377" cy="259045"/>
    <xdr:sp macro="" textlink="">
      <xdr:nvSpPr>
        <xdr:cNvPr id="130" name="テキスト ボックス 129"/>
        <xdr:cNvSpPr txBox="1"/>
      </xdr:nvSpPr>
      <xdr:spPr>
        <a:xfrm>
          <a:off x="1752111" y="961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24071</xdr:rowOff>
    </xdr:from>
    <xdr:ext cx="534377" cy="259045"/>
    <xdr:sp macro="" textlink="">
      <xdr:nvSpPr>
        <xdr:cNvPr id="132" name="テキスト ボックス 131"/>
        <xdr:cNvSpPr txBox="1"/>
      </xdr:nvSpPr>
      <xdr:spPr>
        <a:xfrm>
          <a:off x="863111" y="962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115088</xdr:rowOff>
    </xdr:from>
    <xdr:to>
      <xdr:col>24</xdr:col>
      <xdr:colOff>114300</xdr:colOff>
      <xdr:row>58</xdr:row>
      <xdr:rowOff>45238</xdr:rowOff>
    </xdr:to>
    <xdr:sp macro="" textlink="">
      <xdr:nvSpPr>
        <xdr:cNvPr id="138" name="楕円 137"/>
        <xdr:cNvSpPr/>
      </xdr:nvSpPr>
      <xdr:spPr>
        <a:xfrm>
          <a:off x="4584700" y="988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30015</xdr:rowOff>
    </xdr:from>
    <xdr:ext cx="534377" cy="259045"/>
    <xdr:sp macro="" textlink="">
      <xdr:nvSpPr>
        <xdr:cNvPr id="139" name="物件費該当値テキスト"/>
        <xdr:cNvSpPr txBox="1"/>
      </xdr:nvSpPr>
      <xdr:spPr>
        <a:xfrm>
          <a:off x="4686300" y="980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140970</xdr:rowOff>
    </xdr:from>
    <xdr:to>
      <xdr:col>20</xdr:col>
      <xdr:colOff>38100</xdr:colOff>
      <xdr:row>58</xdr:row>
      <xdr:rowOff>71120</xdr:rowOff>
    </xdr:to>
    <xdr:sp macro="" textlink="">
      <xdr:nvSpPr>
        <xdr:cNvPr id="140" name="楕円 139"/>
        <xdr:cNvSpPr/>
      </xdr:nvSpPr>
      <xdr:spPr>
        <a:xfrm>
          <a:off x="37465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62247</xdr:rowOff>
    </xdr:from>
    <xdr:ext cx="534377" cy="259045"/>
    <xdr:sp macro="" textlink="">
      <xdr:nvSpPr>
        <xdr:cNvPr id="141" name="テキスト ボックス 140"/>
        <xdr:cNvSpPr txBox="1"/>
      </xdr:nvSpPr>
      <xdr:spPr>
        <a:xfrm>
          <a:off x="3530111" y="1000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774</xdr:rowOff>
    </xdr:from>
    <xdr:to>
      <xdr:col>15</xdr:col>
      <xdr:colOff>101600</xdr:colOff>
      <xdr:row>58</xdr:row>
      <xdr:rowOff>102374</xdr:rowOff>
    </xdr:to>
    <xdr:sp macro="" textlink="">
      <xdr:nvSpPr>
        <xdr:cNvPr id="142" name="楕円 141"/>
        <xdr:cNvSpPr/>
      </xdr:nvSpPr>
      <xdr:spPr>
        <a:xfrm>
          <a:off x="2857500" y="994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93501</xdr:rowOff>
    </xdr:from>
    <xdr:ext cx="534377" cy="259045"/>
    <xdr:sp macro="" textlink="">
      <xdr:nvSpPr>
        <xdr:cNvPr id="143" name="テキスト ボックス 142"/>
        <xdr:cNvSpPr txBox="1"/>
      </xdr:nvSpPr>
      <xdr:spPr>
        <a:xfrm>
          <a:off x="2641111" y="1003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51816</xdr:rowOff>
    </xdr:from>
    <xdr:to>
      <xdr:col>10</xdr:col>
      <xdr:colOff>165100</xdr:colOff>
      <xdr:row>58</xdr:row>
      <xdr:rowOff>153416</xdr:rowOff>
    </xdr:to>
    <xdr:sp macro="" textlink="">
      <xdr:nvSpPr>
        <xdr:cNvPr id="144" name="楕円 143"/>
        <xdr:cNvSpPr/>
      </xdr:nvSpPr>
      <xdr:spPr>
        <a:xfrm>
          <a:off x="1968500" y="999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144543</xdr:rowOff>
    </xdr:from>
    <xdr:ext cx="534377" cy="259045"/>
    <xdr:sp macro="" textlink="">
      <xdr:nvSpPr>
        <xdr:cNvPr id="145" name="テキスト ボックス 144"/>
        <xdr:cNvSpPr txBox="1"/>
      </xdr:nvSpPr>
      <xdr:spPr>
        <a:xfrm>
          <a:off x="1752111" y="1008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50457</xdr:rowOff>
    </xdr:from>
    <xdr:to>
      <xdr:col>6</xdr:col>
      <xdr:colOff>38100</xdr:colOff>
      <xdr:row>58</xdr:row>
      <xdr:rowOff>152057</xdr:rowOff>
    </xdr:to>
    <xdr:sp macro="" textlink="">
      <xdr:nvSpPr>
        <xdr:cNvPr id="146" name="楕円 145"/>
        <xdr:cNvSpPr/>
      </xdr:nvSpPr>
      <xdr:spPr>
        <a:xfrm>
          <a:off x="1079500" y="999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143184</xdr:rowOff>
    </xdr:from>
    <xdr:ext cx="534377" cy="259045"/>
    <xdr:sp macro="" textlink="">
      <xdr:nvSpPr>
        <xdr:cNvPr id="147" name="テキスト ボックス 146"/>
        <xdr:cNvSpPr txBox="1"/>
      </xdr:nvSpPr>
      <xdr:spPr>
        <a:xfrm>
          <a:off x="863111" y="1008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44962</xdr:rowOff>
    </xdr:from>
    <xdr:to>
      <xdr:col>24</xdr:col>
      <xdr:colOff>63500</xdr:colOff>
      <xdr:row>79</xdr:row>
      <xdr:rowOff>54105</xdr:rowOff>
    </xdr:to>
    <xdr:cxnSp macro="">
      <xdr:nvCxnSpPr>
        <xdr:cNvPr id="178" name="直線コネクタ 177"/>
        <xdr:cNvCxnSpPr/>
      </xdr:nvCxnSpPr>
      <xdr:spPr>
        <a:xfrm>
          <a:off x="3797300" y="13589512"/>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29744</xdr:rowOff>
    </xdr:from>
    <xdr:to>
      <xdr:col>19</xdr:col>
      <xdr:colOff>177800</xdr:colOff>
      <xdr:row>79</xdr:row>
      <xdr:rowOff>44962</xdr:rowOff>
    </xdr:to>
    <xdr:cxnSp macro="">
      <xdr:nvCxnSpPr>
        <xdr:cNvPr id="181" name="直線コネクタ 180"/>
        <xdr:cNvCxnSpPr/>
      </xdr:nvCxnSpPr>
      <xdr:spPr>
        <a:xfrm>
          <a:off x="2908300" y="13574294"/>
          <a:ext cx="889000" cy="1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21665</xdr:rowOff>
    </xdr:from>
    <xdr:ext cx="469744" cy="259045"/>
    <xdr:sp macro="" textlink="">
      <xdr:nvSpPr>
        <xdr:cNvPr id="183" name="テキスト ボックス 182"/>
        <xdr:cNvSpPr txBox="1"/>
      </xdr:nvSpPr>
      <xdr:spPr>
        <a:xfrm>
          <a:off x="3562428" y="132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24290</xdr:rowOff>
    </xdr:from>
    <xdr:to>
      <xdr:col>15</xdr:col>
      <xdr:colOff>50800</xdr:colOff>
      <xdr:row>79</xdr:row>
      <xdr:rowOff>29744</xdr:rowOff>
    </xdr:to>
    <xdr:cxnSp macro="">
      <xdr:nvCxnSpPr>
        <xdr:cNvPr id="184" name="直線コネクタ 183"/>
        <xdr:cNvCxnSpPr/>
      </xdr:nvCxnSpPr>
      <xdr:spPr>
        <a:xfrm>
          <a:off x="2019300" y="13568840"/>
          <a:ext cx="889000" cy="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45407</xdr:rowOff>
    </xdr:from>
    <xdr:ext cx="469744" cy="259045"/>
    <xdr:sp macro="" textlink="">
      <xdr:nvSpPr>
        <xdr:cNvPr id="186" name="テキスト ボックス 185"/>
        <xdr:cNvSpPr txBox="1"/>
      </xdr:nvSpPr>
      <xdr:spPr>
        <a:xfrm>
          <a:off x="2673428" y="132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24290</xdr:rowOff>
    </xdr:from>
    <xdr:to>
      <xdr:col>10</xdr:col>
      <xdr:colOff>114300</xdr:colOff>
      <xdr:row>79</xdr:row>
      <xdr:rowOff>34151</xdr:rowOff>
    </xdr:to>
    <xdr:cxnSp macro="">
      <xdr:nvCxnSpPr>
        <xdr:cNvPr id="187" name="直線コネクタ 186"/>
        <xdr:cNvCxnSpPr/>
      </xdr:nvCxnSpPr>
      <xdr:spPr>
        <a:xfrm flipV="1">
          <a:off x="1130300" y="13568840"/>
          <a:ext cx="889000" cy="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44558</xdr:rowOff>
    </xdr:from>
    <xdr:ext cx="469744" cy="259045"/>
    <xdr:sp macro="" textlink="">
      <xdr:nvSpPr>
        <xdr:cNvPr id="189" name="テキスト ボックス 188"/>
        <xdr:cNvSpPr txBox="1"/>
      </xdr:nvSpPr>
      <xdr:spPr>
        <a:xfrm>
          <a:off x="1784428" y="132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40051</xdr:rowOff>
    </xdr:from>
    <xdr:ext cx="469744" cy="259045"/>
    <xdr:sp macro="" textlink="">
      <xdr:nvSpPr>
        <xdr:cNvPr id="191" name="テキスト ボックス 190"/>
        <xdr:cNvSpPr txBox="1"/>
      </xdr:nvSpPr>
      <xdr:spPr>
        <a:xfrm>
          <a:off x="895428" y="1324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3305</xdr:rowOff>
    </xdr:from>
    <xdr:to>
      <xdr:col>24</xdr:col>
      <xdr:colOff>114300</xdr:colOff>
      <xdr:row>79</xdr:row>
      <xdr:rowOff>104905</xdr:rowOff>
    </xdr:to>
    <xdr:sp macro="" textlink="">
      <xdr:nvSpPr>
        <xdr:cNvPr id="197" name="楕円 196"/>
        <xdr:cNvSpPr/>
      </xdr:nvSpPr>
      <xdr:spPr>
        <a:xfrm>
          <a:off x="4584700" y="1354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89682</xdr:rowOff>
    </xdr:from>
    <xdr:ext cx="469744" cy="259045"/>
    <xdr:sp macro="" textlink="">
      <xdr:nvSpPr>
        <xdr:cNvPr id="198" name="維持補修費該当値テキスト"/>
        <xdr:cNvSpPr txBox="1"/>
      </xdr:nvSpPr>
      <xdr:spPr>
        <a:xfrm>
          <a:off x="4686300" y="1346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165612</xdr:rowOff>
    </xdr:from>
    <xdr:to>
      <xdr:col>20</xdr:col>
      <xdr:colOff>38100</xdr:colOff>
      <xdr:row>79</xdr:row>
      <xdr:rowOff>95762</xdr:rowOff>
    </xdr:to>
    <xdr:sp macro="" textlink="">
      <xdr:nvSpPr>
        <xdr:cNvPr id="199" name="楕円 198"/>
        <xdr:cNvSpPr/>
      </xdr:nvSpPr>
      <xdr:spPr>
        <a:xfrm>
          <a:off x="3746500" y="1353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86889</xdr:rowOff>
    </xdr:from>
    <xdr:ext cx="469744" cy="259045"/>
    <xdr:sp macro="" textlink="">
      <xdr:nvSpPr>
        <xdr:cNvPr id="200" name="テキスト ボックス 199"/>
        <xdr:cNvSpPr txBox="1"/>
      </xdr:nvSpPr>
      <xdr:spPr>
        <a:xfrm>
          <a:off x="3562428" y="1363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150394</xdr:rowOff>
    </xdr:from>
    <xdr:to>
      <xdr:col>15</xdr:col>
      <xdr:colOff>101600</xdr:colOff>
      <xdr:row>79</xdr:row>
      <xdr:rowOff>80544</xdr:rowOff>
    </xdr:to>
    <xdr:sp macro="" textlink="">
      <xdr:nvSpPr>
        <xdr:cNvPr id="201" name="楕円 200"/>
        <xdr:cNvSpPr/>
      </xdr:nvSpPr>
      <xdr:spPr>
        <a:xfrm>
          <a:off x="2857500" y="1352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71671</xdr:rowOff>
    </xdr:from>
    <xdr:ext cx="469744" cy="259045"/>
    <xdr:sp macro="" textlink="">
      <xdr:nvSpPr>
        <xdr:cNvPr id="202" name="テキスト ボックス 201"/>
        <xdr:cNvSpPr txBox="1"/>
      </xdr:nvSpPr>
      <xdr:spPr>
        <a:xfrm>
          <a:off x="2673428" y="13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144940</xdr:rowOff>
    </xdr:from>
    <xdr:to>
      <xdr:col>10</xdr:col>
      <xdr:colOff>165100</xdr:colOff>
      <xdr:row>79</xdr:row>
      <xdr:rowOff>75090</xdr:rowOff>
    </xdr:to>
    <xdr:sp macro="" textlink="">
      <xdr:nvSpPr>
        <xdr:cNvPr id="203" name="楕円 202"/>
        <xdr:cNvSpPr/>
      </xdr:nvSpPr>
      <xdr:spPr>
        <a:xfrm>
          <a:off x="1968500" y="135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66217</xdr:rowOff>
    </xdr:from>
    <xdr:ext cx="469744" cy="259045"/>
    <xdr:sp macro="" textlink="">
      <xdr:nvSpPr>
        <xdr:cNvPr id="204" name="テキスト ボックス 203"/>
        <xdr:cNvSpPr txBox="1"/>
      </xdr:nvSpPr>
      <xdr:spPr>
        <a:xfrm>
          <a:off x="1784428" y="13610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154801</xdr:rowOff>
    </xdr:from>
    <xdr:to>
      <xdr:col>6</xdr:col>
      <xdr:colOff>38100</xdr:colOff>
      <xdr:row>79</xdr:row>
      <xdr:rowOff>84951</xdr:rowOff>
    </xdr:to>
    <xdr:sp macro="" textlink="">
      <xdr:nvSpPr>
        <xdr:cNvPr id="205" name="楕円 204"/>
        <xdr:cNvSpPr/>
      </xdr:nvSpPr>
      <xdr:spPr>
        <a:xfrm>
          <a:off x="1079500" y="1352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76078</xdr:rowOff>
    </xdr:from>
    <xdr:ext cx="469744" cy="259045"/>
    <xdr:sp macro="" textlink="">
      <xdr:nvSpPr>
        <xdr:cNvPr id="206" name="テキスト ボックス 205"/>
        <xdr:cNvSpPr txBox="1"/>
      </xdr:nvSpPr>
      <xdr:spPr>
        <a:xfrm>
          <a:off x="895428" y="13620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139649</xdr:rowOff>
    </xdr:from>
    <xdr:to>
      <xdr:col>24</xdr:col>
      <xdr:colOff>62865</xdr:colOff>
      <xdr:row>99</xdr:row>
      <xdr:rowOff>74955</xdr:rowOff>
    </xdr:to>
    <xdr:cxnSp macro="">
      <xdr:nvCxnSpPr>
        <xdr:cNvPr id="231" name="直線コネクタ 230"/>
        <xdr:cNvCxnSpPr/>
      </xdr:nvCxnSpPr>
      <xdr:spPr>
        <a:xfrm flipV="1">
          <a:off x="4633595" y="15398699"/>
          <a:ext cx="1270" cy="164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78782</xdr:rowOff>
    </xdr:from>
    <xdr:ext cx="534377" cy="259045"/>
    <xdr:sp macro="" textlink="">
      <xdr:nvSpPr>
        <xdr:cNvPr id="232" name="扶助費最小値テキスト"/>
        <xdr:cNvSpPr txBox="1"/>
      </xdr:nvSpPr>
      <xdr:spPr>
        <a:xfrm>
          <a:off x="4686300" y="170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74955</xdr:rowOff>
    </xdr:from>
    <xdr:to>
      <xdr:col>24</xdr:col>
      <xdr:colOff>152400</xdr:colOff>
      <xdr:row>99</xdr:row>
      <xdr:rowOff>74955</xdr:rowOff>
    </xdr:to>
    <xdr:cxnSp macro="">
      <xdr:nvCxnSpPr>
        <xdr:cNvPr id="233" name="直線コネクタ 232"/>
        <xdr:cNvCxnSpPr/>
      </xdr:nvCxnSpPr>
      <xdr:spPr>
        <a:xfrm>
          <a:off x="4546600" y="170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86326</xdr:rowOff>
    </xdr:from>
    <xdr:ext cx="599010" cy="259045"/>
    <xdr:sp macro="" textlink="">
      <xdr:nvSpPr>
        <xdr:cNvPr id="234" name="扶助費最大値テキスト"/>
        <xdr:cNvSpPr txBox="1"/>
      </xdr:nvSpPr>
      <xdr:spPr>
        <a:xfrm>
          <a:off x="4686300" y="1517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139649</xdr:rowOff>
    </xdr:from>
    <xdr:to>
      <xdr:col>24</xdr:col>
      <xdr:colOff>152400</xdr:colOff>
      <xdr:row>89</xdr:row>
      <xdr:rowOff>139649</xdr:rowOff>
    </xdr:to>
    <xdr:cxnSp macro="">
      <xdr:nvCxnSpPr>
        <xdr:cNvPr id="235" name="直線コネクタ 234"/>
        <xdr:cNvCxnSpPr/>
      </xdr:nvCxnSpPr>
      <xdr:spPr>
        <a:xfrm>
          <a:off x="4546600" y="1539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130772</xdr:rowOff>
    </xdr:from>
    <xdr:to>
      <xdr:col>24</xdr:col>
      <xdr:colOff>63500</xdr:colOff>
      <xdr:row>97</xdr:row>
      <xdr:rowOff>96774</xdr:rowOff>
    </xdr:to>
    <xdr:cxnSp macro="">
      <xdr:nvCxnSpPr>
        <xdr:cNvPr id="236" name="直線コネクタ 235"/>
        <xdr:cNvCxnSpPr/>
      </xdr:nvCxnSpPr>
      <xdr:spPr>
        <a:xfrm flipV="1">
          <a:off x="3797300" y="16418522"/>
          <a:ext cx="838200" cy="30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22534</xdr:rowOff>
    </xdr:from>
    <xdr:ext cx="599010" cy="259045"/>
    <xdr:sp macro="" textlink="">
      <xdr:nvSpPr>
        <xdr:cNvPr id="237" name="扶助費平均値テキスト"/>
        <xdr:cNvSpPr txBox="1"/>
      </xdr:nvSpPr>
      <xdr:spPr>
        <a:xfrm>
          <a:off x="4686300" y="1648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44107</xdr:rowOff>
    </xdr:from>
    <xdr:to>
      <xdr:col>24</xdr:col>
      <xdr:colOff>114300</xdr:colOff>
      <xdr:row>96</xdr:row>
      <xdr:rowOff>145707</xdr:rowOff>
    </xdr:to>
    <xdr:sp macro="" textlink="">
      <xdr:nvSpPr>
        <xdr:cNvPr id="238" name="フローチャート: 判断 237"/>
        <xdr:cNvSpPr/>
      </xdr:nvSpPr>
      <xdr:spPr>
        <a:xfrm>
          <a:off x="4584700" y="1650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96774</xdr:rowOff>
    </xdr:from>
    <xdr:to>
      <xdr:col>19</xdr:col>
      <xdr:colOff>177800</xdr:colOff>
      <xdr:row>98</xdr:row>
      <xdr:rowOff>9958</xdr:rowOff>
    </xdr:to>
    <xdr:cxnSp macro="">
      <xdr:nvCxnSpPr>
        <xdr:cNvPr id="239" name="直線コネクタ 238"/>
        <xdr:cNvCxnSpPr/>
      </xdr:nvCxnSpPr>
      <xdr:spPr>
        <a:xfrm flipV="1">
          <a:off x="2908300" y="16727424"/>
          <a:ext cx="889000" cy="8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31065</xdr:rowOff>
    </xdr:from>
    <xdr:to>
      <xdr:col>20</xdr:col>
      <xdr:colOff>38100</xdr:colOff>
      <xdr:row>98</xdr:row>
      <xdr:rowOff>132665</xdr:rowOff>
    </xdr:to>
    <xdr:sp macro="" textlink="">
      <xdr:nvSpPr>
        <xdr:cNvPr id="240" name="フローチャート: 判断 239"/>
        <xdr:cNvSpPr/>
      </xdr:nvSpPr>
      <xdr:spPr>
        <a:xfrm>
          <a:off x="3746500" y="1683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123792</xdr:rowOff>
    </xdr:from>
    <xdr:ext cx="599010" cy="259045"/>
    <xdr:sp macro="" textlink="">
      <xdr:nvSpPr>
        <xdr:cNvPr id="241" name="テキスト ボックス 240"/>
        <xdr:cNvSpPr txBox="1"/>
      </xdr:nvSpPr>
      <xdr:spPr>
        <a:xfrm>
          <a:off x="3497795" y="16925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9958</xdr:rowOff>
    </xdr:from>
    <xdr:to>
      <xdr:col>15</xdr:col>
      <xdr:colOff>50800</xdr:colOff>
      <xdr:row>98</xdr:row>
      <xdr:rowOff>50343</xdr:rowOff>
    </xdr:to>
    <xdr:cxnSp macro="">
      <xdr:nvCxnSpPr>
        <xdr:cNvPr id="242" name="直線コネクタ 241"/>
        <xdr:cNvCxnSpPr/>
      </xdr:nvCxnSpPr>
      <xdr:spPr>
        <a:xfrm flipV="1">
          <a:off x="2019300" y="16812058"/>
          <a:ext cx="889000" cy="4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90336</xdr:rowOff>
    </xdr:from>
    <xdr:to>
      <xdr:col>15</xdr:col>
      <xdr:colOff>101600</xdr:colOff>
      <xdr:row>99</xdr:row>
      <xdr:rowOff>20486</xdr:rowOff>
    </xdr:to>
    <xdr:sp macro="" textlink="">
      <xdr:nvSpPr>
        <xdr:cNvPr id="243" name="フローチャート: 判断 242"/>
        <xdr:cNvSpPr/>
      </xdr:nvSpPr>
      <xdr:spPr>
        <a:xfrm>
          <a:off x="2857500" y="168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11613</xdr:rowOff>
    </xdr:from>
    <xdr:ext cx="534377" cy="259045"/>
    <xdr:sp macro="" textlink="">
      <xdr:nvSpPr>
        <xdr:cNvPr id="244" name="テキスト ボックス 243"/>
        <xdr:cNvSpPr txBox="1"/>
      </xdr:nvSpPr>
      <xdr:spPr>
        <a:xfrm>
          <a:off x="2641111" y="1698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154851</xdr:rowOff>
    </xdr:from>
    <xdr:to>
      <xdr:col>10</xdr:col>
      <xdr:colOff>114300</xdr:colOff>
      <xdr:row>98</xdr:row>
      <xdr:rowOff>50343</xdr:rowOff>
    </xdr:to>
    <xdr:cxnSp macro="">
      <xdr:nvCxnSpPr>
        <xdr:cNvPr id="245" name="直線コネクタ 244"/>
        <xdr:cNvCxnSpPr/>
      </xdr:nvCxnSpPr>
      <xdr:spPr>
        <a:xfrm>
          <a:off x="1130300" y="16785501"/>
          <a:ext cx="889000" cy="6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153085</xdr:rowOff>
    </xdr:from>
    <xdr:to>
      <xdr:col>10</xdr:col>
      <xdr:colOff>165100</xdr:colOff>
      <xdr:row>99</xdr:row>
      <xdr:rowOff>83235</xdr:rowOff>
    </xdr:to>
    <xdr:sp macro="" textlink="">
      <xdr:nvSpPr>
        <xdr:cNvPr id="246" name="フローチャート: 判断 245"/>
        <xdr:cNvSpPr/>
      </xdr:nvSpPr>
      <xdr:spPr>
        <a:xfrm>
          <a:off x="1968500" y="1695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74362</xdr:rowOff>
    </xdr:from>
    <xdr:ext cx="534377" cy="259045"/>
    <xdr:sp macro="" textlink="">
      <xdr:nvSpPr>
        <xdr:cNvPr id="247" name="テキスト ボックス 246"/>
        <xdr:cNvSpPr txBox="1"/>
      </xdr:nvSpPr>
      <xdr:spPr>
        <a:xfrm>
          <a:off x="1752111" y="1704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150774</xdr:rowOff>
    </xdr:from>
    <xdr:to>
      <xdr:col>6</xdr:col>
      <xdr:colOff>38100</xdr:colOff>
      <xdr:row>99</xdr:row>
      <xdr:rowOff>80924</xdr:rowOff>
    </xdr:to>
    <xdr:sp macro="" textlink="">
      <xdr:nvSpPr>
        <xdr:cNvPr id="248" name="フローチャート: 判断 247"/>
        <xdr:cNvSpPr/>
      </xdr:nvSpPr>
      <xdr:spPr>
        <a:xfrm>
          <a:off x="1079500" y="1695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72051</xdr:rowOff>
    </xdr:from>
    <xdr:ext cx="534377" cy="259045"/>
    <xdr:sp macro="" textlink="">
      <xdr:nvSpPr>
        <xdr:cNvPr id="249" name="テキスト ボックス 248"/>
        <xdr:cNvSpPr txBox="1"/>
      </xdr:nvSpPr>
      <xdr:spPr>
        <a:xfrm>
          <a:off x="863111" y="1704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79972</xdr:rowOff>
    </xdr:from>
    <xdr:to>
      <xdr:col>24</xdr:col>
      <xdr:colOff>114300</xdr:colOff>
      <xdr:row>96</xdr:row>
      <xdr:rowOff>10122</xdr:rowOff>
    </xdr:to>
    <xdr:sp macro="" textlink="">
      <xdr:nvSpPr>
        <xdr:cNvPr id="255" name="楕円 254"/>
        <xdr:cNvSpPr/>
      </xdr:nvSpPr>
      <xdr:spPr>
        <a:xfrm>
          <a:off x="4584700" y="1636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102849</xdr:rowOff>
    </xdr:from>
    <xdr:ext cx="599010" cy="259045"/>
    <xdr:sp macro="" textlink="">
      <xdr:nvSpPr>
        <xdr:cNvPr id="256" name="扶助費該当値テキスト"/>
        <xdr:cNvSpPr txBox="1"/>
      </xdr:nvSpPr>
      <xdr:spPr>
        <a:xfrm>
          <a:off x="4686300" y="16219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45974</xdr:rowOff>
    </xdr:from>
    <xdr:to>
      <xdr:col>20</xdr:col>
      <xdr:colOff>38100</xdr:colOff>
      <xdr:row>97</xdr:row>
      <xdr:rowOff>147574</xdr:rowOff>
    </xdr:to>
    <xdr:sp macro="" textlink="">
      <xdr:nvSpPr>
        <xdr:cNvPr id="257" name="楕円 256"/>
        <xdr:cNvSpPr/>
      </xdr:nvSpPr>
      <xdr:spPr>
        <a:xfrm>
          <a:off x="3746500" y="1667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164101</xdr:rowOff>
    </xdr:from>
    <xdr:ext cx="599010" cy="259045"/>
    <xdr:sp macro="" textlink="">
      <xdr:nvSpPr>
        <xdr:cNvPr id="258" name="テキスト ボックス 257"/>
        <xdr:cNvSpPr txBox="1"/>
      </xdr:nvSpPr>
      <xdr:spPr>
        <a:xfrm>
          <a:off x="3497795" y="1645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130608</xdr:rowOff>
    </xdr:from>
    <xdr:to>
      <xdr:col>15</xdr:col>
      <xdr:colOff>101600</xdr:colOff>
      <xdr:row>98</xdr:row>
      <xdr:rowOff>60758</xdr:rowOff>
    </xdr:to>
    <xdr:sp macro="" textlink="">
      <xdr:nvSpPr>
        <xdr:cNvPr id="259" name="楕円 258"/>
        <xdr:cNvSpPr/>
      </xdr:nvSpPr>
      <xdr:spPr>
        <a:xfrm>
          <a:off x="2857500" y="1676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77285</xdr:rowOff>
    </xdr:from>
    <xdr:ext cx="599010" cy="259045"/>
    <xdr:sp macro="" textlink="">
      <xdr:nvSpPr>
        <xdr:cNvPr id="260" name="テキスト ボックス 259"/>
        <xdr:cNvSpPr txBox="1"/>
      </xdr:nvSpPr>
      <xdr:spPr>
        <a:xfrm>
          <a:off x="2608795" y="1653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170993</xdr:rowOff>
    </xdr:from>
    <xdr:to>
      <xdr:col>10</xdr:col>
      <xdr:colOff>165100</xdr:colOff>
      <xdr:row>98</xdr:row>
      <xdr:rowOff>101143</xdr:rowOff>
    </xdr:to>
    <xdr:sp macro="" textlink="">
      <xdr:nvSpPr>
        <xdr:cNvPr id="261" name="楕円 260"/>
        <xdr:cNvSpPr/>
      </xdr:nvSpPr>
      <xdr:spPr>
        <a:xfrm>
          <a:off x="1968500" y="1680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117670</xdr:rowOff>
    </xdr:from>
    <xdr:ext cx="599010" cy="259045"/>
    <xdr:sp macro="" textlink="">
      <xdr:nvSpPr>
        <xdr:cNvPr id="262" name="テキスト ボックス 261"/>
        <xdr:cNvSpPr txBox="1"/>
      </xdr:nvSpPr>
      <xdr:spPr>
        <a:xfrm>
          <a:off x="1719795" y="16576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104051</xdr:rowOff>
    </xdr:from>
    <xdr:to>
      <xdr:col>6</xdr:col>
      <xdr:colOff>38100</xdr:colOff>
      <xdr:row>98</xdr:row>
      <xdr:rowOff>34201</xdr:rowOff>
    </xdr:to>
    <xdr:sp macro="" textlink="">
      <xdr:nvSpPr>
        <xdr:cNvPr id="263" name="楕円 262"/>
        <xdr:cNvSpPr/>
      </xdr:nvSpPr>
      <xdr:spPr>
        <a:xfrm>
          <a:off x="1079500" y="1673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50728</xdr:rowOff>
    </xdr:from>
    <xdr:ext cx="599010" cy="259045"/>
    <xdr:sp macro="" textlink="">
      <xdr:nvSpPr>
        <xdr:cNvPr id="264" name="テキスト ボックス 263"/>
        <xdr:cNvSpPr txBox="1"/>
      </xdr:nvSpPr>
      <xdr:spPr>
        <a:xfrm>
          <a:off x="830795" y="16509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85265</xdr:rowOff>
    </xdr:from>
    <xdr:to>
      <xdr:col>54</xdr:col>
      <xdr:colOff>189865</xdr:colOff>
      <xdr:row>38</xdr:row>
      <xdr:rowOff>158302</xdr:rowOff>
    </xdr:to>
    <xdr:cxnSp macro="">
      <xdr:nvCxnSpPr>
        <xdr:cNvPr id="292" name="直線コネクタ 291"/>
        <xdr:cNvCxnSpPr/>
      </xdr:nvCxnSpPr>
      <xdr:spPr>
        <a:xfrm flipV="1">
          <a:off x="10475595" y="5571665"/>
          <a:ext cx="1270" cy="1101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162129</xdr:rowOff>
    </xdr:from>
    <xdr:ext cx="534377" cy="259045"/>
    <xdr:sp macro="" textlink="">
      <xdr:nvSpPr>
        <xdr:cNvPr id="293" name="補助費等最小値テキスト"/>
        <xdr:cNvSpPr txBox="1"/>
      </xdr:nvSpPr>
      <xdr:spPr>
        <a:xfrm>
          <a:off x="10528300" y="667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158302</xdr:rowOff>
    </xdr:from>
    <xdr:to>
      <xdr:col>55</xdr:col>
      <xdr:colOff>88900</xdr:colOff>
      <xdr:row>38</xdr:row>
      <xdr:rowOff>158302</xdr:rowOff>
    </xdr:to>
    <xdr:cxnSp macro="">
      <xdr:nvCxnSpPr>
        <xdr:cNvPr id="294" name="直線コネクタ 293"/>
        <xdr:cNvCxnSpPr/>
      </xdr:nvCxnSpPr>
      <xdr:spPr>
        <a:xfrm>
          <a:off x="10388600" y="6673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31942</xdr:rowOff>
    </xdr:from>
    <xdr:ext cx="599010" cy="259045"/>
    <xdr:sp macro="" textlink="">
      <xdr:nvSpPr>
        <xdr:cNvPr id="295" name="補助費等最大値テキスト"/>
        <xdr:cNvSpPr txBox="1"/>
      </xdr:nvSpPr>
      <xdr:spPr>
        <a:xfrm>
          <a:off x="10528300" y="534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85265</xdr:rowOff>
    </xdr:from>
    <xdr:to>
      <xdr:col>55</xdr:col>
      <xdr:colOff>88900</xdr:colOff>
      <xdr:row>32</xdr:row>
      <xdr:rowOff>85265</xdr:rowOff>
    </xdr:to>
    <xdr:cxnSp macro="">
      <xdr:nvCxnSpPr>
        <xdr:cNvPr id="296" name="直線コネクタ 295"/>
        <xdr:cNvCxnSpPr/>
      </xdr:nvCxnSpPr>
      <xdr:spPr>
        <a:xfrm>
          <a:off x="10388600" y="5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101162</xdr:rowOff>
    </xdr:from>
    <xdr:to>
      <xdr:col>55</xdr:col>
      <xdr:colOff>0</xdr:colOff>
      <xdr:row>36</xdr:row>
      <xdr:rowOff>23866</xdr:rowOff>
    </xdr:to>
    <xdr:cxnSp macro="">
      <xdr:nvCxnSpPr>
        <xdr:cNvPr id="297" name="直線コネクタ 296"/>
        <xdr:cNvCxnSpPr/>
      </xdr:nvCxnSpPr>
      <xdr:spPr>
        <a:xfrm>
          <a:off x="9639300" y="5244662"/>
          <a:ext cx="838200" cy="95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88415</xdr:rowOff>
    </xdr:from>
    <xdr:ext cx="534377" cy="259045"/>
    <xdr:sp macro="" textlink="">
      <xdr:nvSpPr>
        <xdr:cNvPr id="298" name="補助費等平均値テキスト"/>
        <xdr:cNvSpPr txBox="1"/>
      </xdr:nvSpPr>
      <xdr:spPr>
        <a:xfrm>
          <a:off x="10528300" y="6260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109988</xdr:rowOff>
    </xdr:from>
    <xdr:to>
      <xdr:col>55</xdr:col>
      <xdr:colOff>50800</xdr:colOff>
      <xdr:row>37</xdr:row>
      <xdr:rowOff>40138</xdr:rowOff>
    </xdr:to>
    <xdr:sp macro="" textlink="">
      <xdr:nvSpPr>
        <xdr:cNvPr id="299" name="フローチャート: 判断 298"/>
        <xdr:cNvSpPr/>
      </xdr:nvSpPr>
      <xdr:spPr>
        <a:xfrm>
          <a:off x="10426700" y="628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101162</xdr:rowOff>
    </xdr:from>
    <xdr:to>
      <xdr:col>50</xdr:col>
      <xdr:colOff>114300</xdr:colOff>
      <xdr:row>36</xdr:row>
      <xdr:rowOff>46708</xdr:rowOff>
    </xdr:to>
    <xdr:cxnSp macro="">
      <xdr:nvCxnSpPr>
        <xdr:cNvPr id="300" name="直線コネクタ 299"/>
        <xdr:cNvCxnSpPr/>
      </xdr:nvCxnSpPr>
      <xdr:spPr>
        <a:xfrm flipV="1">
          <a:off x="8750300" y="5244662"/>
          <a:ext cx="889000" cy="97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159766</xdr:rowOff>
    </xdr:from>
    <xdr:to>
      <xdr:col>50</xdr:col>
      <xdr:colOff>165100</xdr:colOff>
      <xdr:row>31</xdr:row>
      <xdr:rowOff>89916</xdr:rowOff>
    </xdr:to>
    <xdr:sp macro="" textlink="">
      <xdr:nvSpPr>
        <xdr:cNvPr id="301" name="フローチャート: 判断 300"/>
        <xdr:cNvSpPr/>
      </xdr:nvSpPr>
      <xdr:spPr>
        <a:xfrm>
          <a:off x="9588500" y="5303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81043</xdr:rowOff>
    </xdr:from>
    <xdr:ext cx="599010" cy="259045"/>
    <xdr:sp macro="" textlink="">
      <xdr:nvSpPr>
        <xdr:cNvPr id="302" name="テキスト ボックス 301"/>
        <xdr:cNvSpPr txBox="1"/>
      </xdr:nvSpPr>
      <xdr:spPr>
        <a:xfrm>
          <a:off x="9339795" y="539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46708</xdr:rowOff>
    </xdr:from>
    <xdr:to>
      <xdr:col>45</xdr:col>
      <xdr:colOff>177800</xdr:colOff>
      <xdr:row>37</xdr:row>
      <xdr:rowOff>79721</xdr:rowOff>
    </xdr:to>
    <xdr:cxnSp macro="">
      <xdr:nvCxnSpPr>
        <xdr:cNvPr id="303" name="直線コネクタ 302"/>
        <xdr:cNvCxnSpPr/>
      </xdr:nvCxnSpPr>
      <xdr:spPr>
        <a:xfrm flipV="1">
          <a:off x="7861300" y="6218908"/>
          <a:ext cx="889000" cy="20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11786</xdr:rowOff>
    </xdr:from>
    <xdr:to>
      <xdr:col>46</xdr:col>
      <xdr:colOff>38100</xdr:colOff>
      <xdr:row>37</xdr:row>
      <xdr:rowOff>113386</xdr:rowOff>
    </xdr:to>
    <xdr:sp macro="" textlink="">
      <xdr:nvSpPr>
        <xdr:cNvPr id="304" name="フローチャート: 判断 303"/>
        <xdr:cNvSpPr/>
      </xdr:nvSpPr>
      <xdr:spPr>
        <a:xfrm>
          <a:off x="8699500" y="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104513</xdr:rowOff>
    </xdr:from>
    <xdr:ext cx="534377" cy="259045"/>
    <xdr:sp macro="" textlink="">
      <xdr:nvSpPr>
        <xdr:cNvPr id="305" name="テキスト ボックス 304"/>
        <xdr:cNvSpPr txBox="1"/>
      </xdr:nvSpPr>
      <xdr:spPr>
        <a:xfrm>
          <a:off x="8483111" y="644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79721</xdr:rowOff>
    </xdr:from>
    <xdr:to>
      <xdr:col>41</xdr:col>
      <xdr:colOff>50800</xdr:colOff>
      <xdr:row>37</xdr:row>
      <xdr:rowOff>86732</xdr:rowOff>
    </xdr:to>
    <xdr:cxnSp macro="">
      <xdr:nvCxnSpPr>
        <xdr:cNvPr id="306" name="直線コネクタ 305"/>
        <xdr:cNvCxnSpPr/>
      </xdr:nvCxnSpPr>
      <xdr:spPr>
        <a:xfrm flipV="1">
          <a:off x="6972300" y="6423371"/>
          <a:ext cx="8890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50467</xdr:rowOff>
    </xdr:from>
    <xdr:to>
      <xdr:col>41</xdr:col>
      <xdr:colOff>101600</xdr:colOff>
      <xdr:row>37</xdr:row>
      <xdr:rowOff>152067</xdr:rowOff>
    </xdr:to>
    <xdr:sp macro="" textlink="">
      <xdr:nvSpPr>
        <xdr:cNvPr id="307" name="フローチャート: 判断 306"/>
        <xdr:cNvSpPr/>
      </xdr:nvSpPr>
      <xdr:spPr>
        <a:xfrm>
          <a:off x="7810500" y="639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143194</xdr:rowOff>
    </xdr:from>
    <xdr:ext cx="534377" cy="259045"/>
    <xdr:sp macro="" textlink="">
      <xdr:nvSpPr>
        <xdr:cNvPr id="308" name="テキスト ボックス 307"/>
        <xdr:cNvSpPr txBox="1"/>
      </xdr:nvSpPr>
      <xdr:spPr>
        <a:xfrm>
          <a:off x="7594111" y="648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57629</xdr:rowOff>
    </xdr:from>
    <xdr:to>
      <xdr:col>36</xdr:col>
      <xdr:colOff>165100</xdr:colOff>
      <xdr:row>37</xdr:row>
      <xdr:rowOff>159229</xdr:rowOff>
    </xdr:to>
    <xdr:sp macro="" textlink="">
      <xdr:nvSpPr>
        <xdr:cNvPr id="309" name="フローチャート: 判断 308"/>
        <xdr:cNvSpPr/>
      </xdr:nvSpPr>
      <xdr:spPr>
        <a:xfrm>
          <a:off x="6921500" y="640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150356</xdr:rowOff>
    </xdr:from>
    <xdr:ext cx="534377" cy="259045"/>
    <xdr:sp macro="" textlink="">
      <xdr:nvSpPr>
        <xdr:cNvPr id="310" name="テキスト ボックス 309"/>
        <xdr:cNvSpPr txBox="1"/>
      </xdr:nvSpPr>
      <xdr:spPr>
        <a:xfrm>
          <a:off x="6705111" y="649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144516</xdr:rowOff>
    </xdr:from>
    <xdr:to>
      <xdr:col>55</xdr:col>
      <xdr:colOff>50800</xdr:colOff>
      <xdr:row>36</xdr:row>
      <xdr:rowOff>74666</xdr:rowOff>
    </xdr:to>
    <xdr:sp macro="" textlink="">
      <xdr:nvSpPr>
        <xdr:cNvPr id="316" name="楕円 315"/>
        <xdr:cNvSpPr/>
      </xdr:nvSpPr>
      <xdr:spPr>
        <a:xfrm>
          <a:off x="10426700" y="61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167393</xdr:rowOff>
    </xdr:from>
    <xdr:ext cx="534377" cy="259045"/>
    <xdr:sp macro="" textlink="">
      <xdr:nvSpPr>
        <xdr:cNvPr id="317" name="補助費等該当値テキスト"/>
        <xdr:cNvSpPr txBox="1"/>
      </xdr:nvSpPr>
      <xdr:spPr>
        <a:xfrm>
          <a:off x="10528300" y="599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50362</xdr:rowOff>
    </xdr:from>
    <xdr:to>
      <xdr:col>50</xdr:col>
      <xdr:colOff>165100</xdr:colOff>
      <xdr:row>30</xdr:row>
      <xdr:rowOff>151962</xdr:rowOff>
    </xdr:to>
    <xdr:sp macro="" textlink="">
      <xdr:nvSpPr>
        <xdr:cNvPr id="318" name="楕円 317"/>
        <xdr:cNvSpPr/>
      </xdr:nvSpPr>
      <xdr:spPr>
        <a:xfrm>
          <a:off x="9588500" y="519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168489</xdr:rowOff>
    </xdr:from>
    <xdr:ext cx="599010" cy="259045"/>
    <xdr:sp macro="" textlink="">
      <xdr:nvSpPr>
        <xdr:cNvPr id="319" name="テキスト ボックス 318"/>
        <xdr:cNvSpPr txBox="1"/>
      </xdr:nvSpPr>
      <xdr:spPr>
        <a:xfrm>
          <a:off x="9339795" y="4969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167358</xdr:rowOff>
    </xdr:from>
    <xdr:to>
      <xdr:col>46</xdr:col>
      <xdr:colOff>38100</xdr:colOff>
      <xdr:row>36</xdr:row>
      <xdr:rowOff>97508</xdr:rowOff>
    </xdr:to>
    <xdr:sp macro="" textlink="">
      <xdr:nvSpPr>
        <xdr:cNvPr id="320" name="楕円 319"/>
        <xdr:cNvSpPr/>
      </xdr:nvSpPr>
      <xdr:spPr>
        <a:xfrm>
          <a:off x="8699500" y="616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114035</xdr:rowOff>
    </xdr:from>
    <xdr:ext cx="534377" cy="259045"/>
    <xdr:sp macro="" textlink="">
      <xdr:nvSpPr>
        <xdr:cNvPr id="321" name="テキスト ボックス 320"/>
        <xdr:cNvSpPr txBox="1"/>
      </xdr:nvSpPr>
      <xdr:spPr>
        <a:xfrm>
          <a:off x="8483111" y="594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28921</xdr:rowOff>
    </xdr:from>
    <xdr:to>
      <xdr:col>41</xdr:col>
      <xdr:colOff>101600</xdr:colOff>
      <xdr:row>37</xdr:row>
      <xdr:rowOff>130521</xdr:rowOff>
    </xdr:to>
    <xdr:sp macro="" textlink="">
      <xdr:nvSpPr>
        <xdr:cNvPr id="322" name="楕円 321"/>
        <xdr:cNvSpPr/>
      </xdr:nvSpPr>
      <xdr:spPr>
        <a:xfrm>
          <a:off x="7810500" y="637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147048</xdr:rowOff>
    </xdr:from>
    <xdr:ext cx="534377" cy="259045"/>
    <xdr:sp macro="" textlink="">
      <xdr:nvSpPr>
        <xdr:cNvPr id="323" name="テキスト ボックス 322"/>
        <xdr:cNvSpPr txBox="1"/>
      </xdr:nvSpPr>
      <xdr:spPr>
        <a:xfrm>
          <a:off x="7594111" y="614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35932</xdr:rowOff>
    </xdr:from>
    <xdr:to>
      <xdr:col>36</xdr:col>
      <xdr:colOff>165100</xdr:colOff>
      <xdr:row>37</xdr:row>
      <xdr:rowOff>137532</xdr:rowOff>
    </xdr:to>
    <xdr:sp macro="" textlink="">
      <xdr:nvSpPr>
        <xdr:cNvPr id="324" name="楕円 323"/>
        <xdr:cNvSpPr/>
      </xdr:nvSpPr>
      <xdr:spPr>
        <a:xfrm>
          <a:off x="6921500" y="637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154059</xdr:rowOff>
    </xdr:from>
    <xdr:ext cx="534377" cy="259045"/>
    <xdr:sp macro="" textlink="">
      <xdr:nvSpPr>
        <xdr:cNvPr id="325" name="テキスト ボックス 324"/>
        <xdr:cNvSpPr txBox="1"/>
      </xdr:nvSpPr>
      <xdr:spPr>
        <a:xfrm>
          <a:off x="6705111" y="615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7" name="テキスト ボックス 33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51" name="直線コネクタ 350"/>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2" name="普通建設事業費最小値テキスト"/>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3" name="直線コネクタ 352"/>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4" name="普通建設事業費最大値テキスト"/>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5" name="直線コネクタ 354"/>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144174</xdr:rowOff>
    </xdr:from>
    <xdr:to>
      <xdr:col>55</xdr:col>
      <xdr:colOff>0</xdr:colOff>
      <xdr:row>59</xdr:row>
      <xdr:rowOff>42632</xdr:rowOff>
    </xdr:to>
    <xdr:cxnSp macro="">
      <xdr:nvCxnSpPr>
        <xdr:cNvPr id="356" name="直線コネクタ 355"/>
        <xdr:cNvCxnSpPr/>
      </xdr:nvCxnSpPr>
      <xdr:spPr>
        <a:xfrm>
          <a:off x="9639300" y="10088274"/>
          <a:ext cx="838200" cy="6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7" name="普通建設事業費平均値テキスト"/>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8" name="フローチャート: 判断 357"/>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131656</xdr:rowOff>
    </xdr:from>
    <xdr:to>
      <xdr:col>50</xdr:col>
      <xdr:colOff>114300</xdr:colOff>
      <xdr:row>58</xdr:row>
      <xdr:rowOff>144174</xdr:rowOff>
    </xdr:to>
    <xdr:cxnSp macro="">
      <xdr:nvCxnSpPr>
        <xdr:cNvPr id="359" name="直線コネクタ 358"/>
        <xdr:cNvCxnSpPr/>
      </xdr:nvCxnSpPr>
      <xdr:spPr>
        <a:xfrm>
          <a:off x="8750300" y="9904306"/>
          <a:ext cx="889000" cy="18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60" name="フローチャート: 判断 359"/>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13991</xdr:rowOff>
    </xdr:from>
    <xdr:ext cx="534377" cy="259045"/>
    <xdr:sp macro="" textlink="">
      <xdr:nvSpPr>
        <xdr:cNvPr id="361" name="テキスト ボックス 360"/>
        <xdr:cNvSpPr txBox="1"/>
      </xdr:nvSpPr>
      <xdr:spPr>
        <a:xfrm>
          <a:off x="9372111" y="94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131656</xdr:rowOff>
    </xdr:from>
    <xdr:to>
      <xdr:col>45</xdr:col>
      <xdr:colOff>177800</xdr:colOff>
      <xdr:row>58</xdr:row>
      <xdr:rowOff>138144</xdr:rowOff>
    </xdr:to>
    <xdr:cxnSp macro="">
      <xdr:nvCxnSpPr>
        <xdr:cNvPr id="362" name="直線コネクタ 361"/>
        <xdr:cNvCxnSpPr/>
      </xdr:nvCxnSpPr>
      <xdr:spPr>
        <a:xfrm flipV="1">
          <a:off x="7861300" y="9904306"/>
          <a:ext cx="889000" cy="17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3" name="フローチャート: 判断 362"/>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12847</xdr:rowOff>
    </xdr:from>
    <xdr:ext cx="534377" cy="259045"/>
    <xdr:sp macro="" textlink="">
      <xdr:nvSpPr>
        <xdr:cNvPr id="364" name="テキスト ボックス 363"/>
        <xdr:cNvSpPr txBox="1"/>
      </xdr:nvSpPr>
      <xdr:spPr>
        <a:xfrm>
          <a:off x="8483111" y="94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82136</xdr:rowOff>
    </xdr:from>
    <xdr:to>
      <xdr:col>41</xdr:col>
      <xdr:colOff>50800</xdr:colOff>
      <xdr:row>58</xdr:row>
      <xdr:rowOff>138144</xdr:rowOff>
    </xdr:to>
    <xdr:cxnSp macro="">
      <xdr:nvCxnSpPr>
        <xdr:cNvPr id="365" name="直線コネクタ 364"/>
        <xdr:cNvCxnSpPr/>
      </xdr:nvCxnSpPr>
      <xdr:spPr>
        <a:xfrm>
          <a:off x="6972300" y="9683336"/>
          <a:ext cx="889000" cy="39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6" name="フローチャート: 判断 365"/>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52624</xdr:rowOff>
    </xdr:from>
    <xdr:ext cx="534377" cy="259045"/>
    <xdr:sp macro="" textlink="">
      <xdr:nvSpPr>
        <xdr:cNvPr id="367" name="テキスト ボックス 366"/>
        <xdr:cNvSpPr txBox="1"/>
      </xdr:nvSpPr>
      <xdr:spPr>
        <a:xfrm>
          <a:off x="7594111" y="948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8" name="フローチャート: 判断 367"/>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134600</xdr:rowOff>
    </xdr:from>
    <xdr:ext cx="534377" cy="259045"/>
    <xdr:sp macro="" textlink="">
      <xdr:nvSpPr>
        <xdr:cNvPr id="369" name="テキスト ボックス 368"/>
        <xdr:cNvSpPr txBox="1"/>
      </xdr:nvSpPr>
      <xdr:spPr>
        <a:xfrm>
          <a:off x="6705111" y="973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163282</xdr:rowOff>
    </xdr:from>
    <xdr:to>
      <xdr:col>55</xdr:col>
      <xdr:colOff>50800</xdr:colOff>
      <xdr:row>59</xdr:row>
      <xdr:rowOff>93432</xdr:rowOff>
    </xdr:to>
    <xdr:sp macro="" textlink="">
      <xdr:nvSpPr>
        <xdr:cNvPr id="375" name="楕円 374"/>
        <xdr:cNvSpPr/>
      </xdr:nvSpPr>
      <xdr:spPr>
        <a:xfrm>
          <a:off x="10426700" y="1010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78209</xdr:rowOff>
    </xdr:from>
    <xdr:ext cx="469744" cy="259045"/>
    <xdr:sp macro="" textlink="">
      <xdr:nvSpPr>
        <xdr:cNvPr id="376" name="普通建設事業費該当値テキスト"/>
        <xdr:cNvSpPr txBox="1"/>
      </xdr:nvSpPr>
      <xdr:spPr>
        <a:xfrm>
          <a:off x="10528300" y="10022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93374</xdr:rowOff>
    </xdr:from>
    <xdr:to>
      <xdr:col>50</xdr:col>
      <xdr:colOff>165100</xdr:colOff>
      <xdr:row>59</xdr:row>
      <xdr:rowOff>23524</xdr:rowOff>
    </xdr:to>
    <xdr:sp macro="" textlink="">
      <xdr:nvSpPr>
        <xdr:cNvPr id="377" name="楕円 376"/>
        <xdr:cNvSpPr/>
      </xdr:nvSpPr>
      <xdr:spPr>
        <a:xfrm>
          <a:off x="9588500" y="1003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14651</xdr:rowOff>
    </xdr:from>
    <xdr:ext cx="534377" cy="259045"/>
    <xdr:sp macro="" textlink="">
      <xdr:nvSpPr>
        <xdr:cNvPr id="378" name="テキスト ボックス 377"/>
        <xdr:cNvSpPr txBox="1"/>
      </xdr:nvSpPr>
      <xdr:spPr>
        <a:xfrm>
          <a:off x="9372111" y="1013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80856</xdr:rowOff>
    </xdr:from>
    <xdr:to>
      <xdr:col>46</xdr:col>
      <xdr:colOff>38100</xdr:colOff>
      <xdr:row>58</xdr:row>
      <xdr:rowOff>11006</xdr:rowOff>
    </xdr:to>
    <xdr:sp macro="" textlink="">
      <xdr:nvSpPr>
        <xdr:cNvPr id="379" name="楕円 378"/>
        <xdr:cNvSpPr/>
      </xdr:nvSpPr>
      <xdr:spPr>
        <a:xfrm>
          <a:off x="8699500" y="985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2133</xdr:rowOff>
    </xdr:from>
    <xdr:ext cx="534377" cy="259045"/>
    <xdr:sp macro="" textlink="">
      <xdr:nvSpPr>
        <xdr:cNvPr id="380" name="テキスト ボックス 379"/>
        <xdr:cNvSpPr txBox="1"/>
      </xdr:nvSpPr>
      <xdr:spPr>
        <a:xfrm>
          <a:off x="8483111" y="994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87344</xdr:rowOff>
    </xdr:from>
    <xdr:to>
      <xdr:col>41</xdr:col>
      <xdr:colOff>101600</xdr:colOff>
      <xdr:row>59</xdr:row>
      <xdr:rowOff>17494</xdr:rowOff>
    </xdr:to>
    <xdr:sp macro="" textlink="">
      <xdr:nvSpPr>
        <xdr:cNvPr id="381" name="楕円 380"/>
        <xdr:cNvSpPr/>
      </xdr:nvSpPr>
      <xdr:spPr>
        <a:xfrm>
          <a:off x="7810500" y="1003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8621</xdr:rowOff>
    </xdr:from>
    <xdr:ext cx="534377" cy="259045"/>
    <xdr:sp macro="" textlink="">
      <xdr:nvSpPr>
        <xdr:cNvPr id="382" name="テキスト ボックス 381"/>
        <xdr:cNvSpPr txBox="1"/>
      </xdr:nvSpPr>
      <xdr:spPr>
        <a:xfrm>
          <a:off x="7594111" y="1012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31336</xdr:rowOff>
    </xdr:from>
    <xdr:to>
      <xdr:col>36</xdr:col>
      <xdr:colOff>165100</xdr:colOff>
      <xdr:row>56</xdr:row>
      <xdr:rowOff>132936</xdr:rowOff>
    </xdr:to>
    <xdr:sp macro="" textlink="">
      <xdr:nvSpPr>
        <xdr:cNvPr id="383" name="楕円 382"/>
        <xdr:cNvSpPr/>
      </xdr:nvSpPr>
      <xdr:spPr>
        <a:xfrm>
          <a:off x="6921500" y="963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149463</xdr:rowOff>
    </xdr:from>
    <xdr:ext cx="534377" cy="259045"/>
    <xdr:sp macro="" textlink="">
      <xdr:nvSpPr>
        <xdr:cNvPr id="384" name="テキスト ボックス 383"/>
        <xdr:cNvSpPr txBox="1"/>
      </xdr:nvSpPr>
      <xdr:spPr>
        <a:xfrm>
          <a:off x="6705111" y="940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8" name="直線コネクタ 407"/>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10" name="直線コネクタ 40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11" name="普通建設事業費 （ うち新規整備　）最大値テキスト"/>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2" name="直線コネクタ 411"/>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41478</xdr:rowOff>
    </xdr:from>
    <xdr:to>
      <xdr:col>55</xdr:col>
      <xdr:colOff>0</xdr:colOff>
      <xdr:row>79</xdr:row>
      <xdr:rowOff>41859</xdr:rowOff>
    </xdr:to>
    <xdr:cxnSp macro="">
      <xdr:nvCxnSpPr>
        <xdr:cNvPr id="413" name="直線コネクタ 412"/>
        <xdr:cNvCxnSpPr/>
      </xdr:nvCxnSpPr>
      <xdr:spPr>
        <a:xfrm flipV="1">
          <a:off x="9639300" y="13586028"/>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144315</xdr:rowOff>
    </xdr:from>
    <xdr:ext cx="534377" cy="259045"/>
    <xdr:sp macro="" textlink="">
      <xdr:nvSpPr>
        <xdr:cNvPr id="414" name="普通建設事業費 （ うち新規整備　）平均値テキスト"/>
        <xdr:cNvSpPr txBox="1"/>
      </xdr:nvSpPr>
      <xdr:spPr>
        <a:xfrm>
          <a:off x="10528300" y="131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5" name="フローチャート: 判断 414"/>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141415</xdr:rowOff>
    </xdr:from>
    <xdr:to>
      <xdr:col>50</xdr:col>
      <xdr:colOff>114300</xdr:colOff>
      <xdr:row>79</xdr:row>
      <xdr:rowOff>41859</xdr:rowOff>
    </xdr:to>
    <xdr:cxnSp macro="">
      <xdr:nvCxnSpPr>
        <xdr:cNvPr id="416" name="直線コネクタ 415"/>
        <xdr:cNvCxnSpPr/>
      </xdr:nvCxnSpPr>
      <xdr:spPr>
        <a:xfrm>
          <a:off x="8750300" y="13514515"/>
          <a:ext cx="889000" cy="7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7" name="フローチャート: 判断 416"/>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76649</xdr:rowOff>
    </xdr:from>
    <xdr:ext cx="534377" cy="259045"/>
    <xdr:sp macro="" textlink="">
      <xdr:nvSpPr>
        <xdr:cNvPr id="418" name="テキスト ボックス 417"/>
        <xdr:cNvSpPr txBox="1"/>
      </xdr:nvSpPr>
      <xdr:spPr>
        <a:xfrm>
          <a:off x="9372111" y="131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141415</xdr:rowOff>
    </xdr:from>
    <xdr:to>
      <xdr:col>45</xdr:col>
      <xdr:colOff>177800</xdr:colOff>
      <xdr:row>79</xdr:row>
      <xdr:rowOff>32372</xdr:rowOff>
    </xdr:to>
    <xdr:cxnSp macro="">
      <xdr:nvCxnSpPr>
        <xdr:cNvPr id="419" name="直線コネクタ 418"/>
        <xdr:cNvCxnSpPr/>
      </xdr:nvCxnSpPr>
      <xdr:spPr>
        <a:xfrm flipV="1">
          <a:off x="7861300" y="13514515"/>
          <a:ext cx="889000" cy="6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20" name="フローチャート: 判断 419"/>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23823</xdr:rowOff>
    </xdr:from>
    <xdr:ext cx="534377" cy="259045"/>
    <xdr:sp macro="" textlink="">
      <xdr:nvSpPr>
        <xdr:cNvPr id="421" name="テキスト ボックス 420"/>
        <xdr:cNvSpPr txBox="1"/>
      </xdr:nvSpPr>
      <xdr:spPr>
        <a:xfrm>
          <a:off x="8483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32372</xdr:rowOff>
    </xdr:from>
    <xdr:to>
      <xdr:col>41</xdr:col>
      <xdr:colOff>50800</xdr:colOff>
      <xdr:row>79</xdr:row>
      <xdr:rowOff>43478</xdr:rowOff>
    </xdr:to>
    <xdr:cxnSp macro="">
      <xdr:nvCxnSpPr>
        <xdr:cNvPr id="422" name="直線コネクタ 421"/>
        <xdr:cNvCxnSpPr/>
      </xdr:nvCxnSpPr>
      <xdr:spPr>
        <a:xfrm flipV="1">
          <a:off x="6972300" y="13576922"/>
          <a:ext cx="889000" cy="1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3" name="フローチャート: 判断 422"/>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51655</xdr:rowOff>
    </xdr:from>
    <xdr:ext cx="534377" cy="259045"/>
    <xdr:sp macro="" textlink="">
      <xdr:nvSpPr>
        <xdr:cNvPr id="424" name="テキスト ボックス 423"/>
        <xdr:cNvSpPr txBox="1"/>
      </xdr:nvSpPr>
      <xdr:spPr>
        <a:xfrm>
          <a:off x="7594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5" name="フローチャート: 判断 424"/>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36701</xdr:rowOff>
    </xdr:from>
    <xdr:ext cx="534377" cy="259045"/>
    <xdr:sp macro="" textlink="">
      <xdr:nvSpPr>
        <xdr:cNvPr id="426" name="テキスト ボックス 425"/>
        <xdr:cNvSpPr txBox="1"/>
      </xdr:nvSpPr>
      <xdr:spPr>
        <a:xfrm>
          <a:off x="6705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162128</xdr:rowOff>
    </xdr:from>
    <xdr:to>
      <xdr:col>55</xdr:col>
      <xdr:colOff>50800</xdr:colOff>
      <xdr:row>79</xdr:row>
      <xdr:rowOff>92278</xdr:rowOff>
    </xdr:to>
    <xdr:sp macro="" textlink="">
      <xdr:nvSpPr>
        <xdr:cNvPr id="432" name="楕円 431"/>
        <xdr:cNvSpPr/>
      </xdr:nvSpPr>
      <xdr:spPr>
        <a:xfrm>
          <a:off x="10426700" y="1353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77055</xdr:rowOff>
    </xdr:from>
    <xdr:ext cx="378565" cy="259045"/>
    <xdr:sp macro="" textlink="">
      <xdr:nvSpPr>
        <xdr:cNvPr id="433" name="普通建設事業費 （ うち新規整備　）該当値テキスト"/>
        <xdr:cNvSpPr txBox="1"/>
      </xdr:nvSpPr>
      <xdr:spPr>
        <a:xfrm>
          <a:off x="10528300" y="13450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162509</xdr:rowOff>
    </xdr:from>
    <xdr:to>
      <xdr:col>50</xdr:col>
      <xdr:colOff>165100</xdr:colOff>
      <xdr:row>79</xdr:row>
      <xdr:rowOff>92659</xdr:rowOff>
    </xdr:to>
    <xdr:sp macro="" textlink="">
      <xdr:nvSpPr>
        <xdr:cNvPr id="434" name="楕円 433"/>
        <xdr:cNvSpPr/>
      </xdr:nvSpPr>
      <xdr:spPr>
        <a:xfrm>
          <a:off x="9588500" y="1353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83786</xdr:rowOff>
    </xdr:from>
    <xdr:ext cx="378565" cy="259045"/>
    <xdr:sp macro="" textlink="">
      <xdr:nvSpPr>
        <xdr:cNvPr id="435" name="テキスト ボックス 434"/>
        <xdr:cNvSpPr txBox="1"/>
      </xdr:nvSpPr>
      <xdr:spPr>
        <a:xfrm>
          <a:off x="9450017" y="13628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90615</xdr:rowOff>
    </xdr:from>
    <xdr:to>
      <xdr:col>46</xdr:col>
      <xdr:colOff>38100</xdr:colOff>
      <xdr:row>79</xdr:row>
      <xdr:rowOff>20765</xdr:rowOff>
    </xdr:to>
    <xdr:sp macro="" textlink="">
      <xdr:nvSpPr>
        <xdr:cNvPr id="436" name="楕円 435"/>
        <xdr:cNvSpPr/>
      </xdr:nvSpPr>
      <xdr:spPr>
        <a:xfrm>
          <a:off x="8699500" y="1346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11892</xdr:rowOff>
    </xdr:from>
    <xdr:ext cx="469744" cy="259045"/>
    <xdr:sp macro="" textlink="">
      <xdr:nvSpPr>
        <xdr:cNvPr id="437" name="テキスト ボックス 436"/>
        <xdr:cNvSpPr txBox="1"/>
      </xdr:nvSpPr>
      <xdr:spPr>
        <a:xfrm>
          <a:off x="8515428" y="1355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153022</xdr:rowOff>
    </xdr:from>
    <xdr:to>
      <xdr:col>41</xdr:col>
      <xdr:colOff>101600</xdr:colOff>
      <xdr:row>79</xdr:row>
      <xdr:rowOff>83172</xdr:rowOff>
    </xdr:to>
    <xdr:sp macro="" textlink="">
      <xdr:nvSpPr>
        <xdr:cNvPr id="438" name="楕円 437"/>
        <xdr:cNvSpPr/>
      </xdr:nvSpPr>
      <xdr:spPr>
        <a:xfrm>
          <a:off x="7810500" y="1352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74299</xdr:rowOff>
    </xdr:from>
    <xdr:ext cx="378565" cy="259045"/>
    <xdr:sp macro="" textlink="">
      <xdr:nvSpPr>
        <xdr:cNvPr id="439" name="テキスト ボックス 438"/>
        <xdr:cNvSpPr txBox="1"/>
      </xdr:nvSpPr>
      <xdr:spPr>
        <a:xfrm>
          <a:off x="7672017" y="13618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164128</xdr:rowOff>
    </xdr:from>
    <xdr:to>
      <xdr:col>36</xdr:col>
      <xdr:colOff>165100</xdr:colOff>
      <xdr:row>79</xdr:row>
      <xdr:rowOff>94278</xdr:rowOff>
    </xdr:to>
    <xdr:sp macro="" textlink="">
      <xdr:nvSpPr>
        <xdr:cNvPr id="440" name="楕円 439"/>
        <xdr:cNvSpPr/>
      </xdr:nvSpPr>
      <xdr:spPr>
        <a:xfrm>
          <a:off x="6921500" y="1353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79</xdr:row>
      <xdr:rowOff>85405</xdr:rowOff>
    </xdr:from>
    <xdr:ext cx="313932" cy="259045"/>
    <xdr:sp macro="" textlink="">
      <xdr:nvSpPr>
        <xdr:cNvPr id="441" name="テキスト ボックス 440"/>
        <xdr:cNvSpPr txBox="1"/>
      </xdr:nvSpPr>
      <xdr:spPr>
        <a:xfrm>
          <a:off x="6815333" y="13629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7" name="直線コネクタ 466"/>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8" name="普通建設事業費 （ うち更新整備　）最小値テキスト"/>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9" name="直線コネクタ 468"/>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70" name="普通建設事業費 （ うち更新整備　）最大値テキスト"/>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71" name="直線コネクタ 470"/>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103631</xdr:rowOff>
    </xdr:from>
    <xdr:to>
      <xdr:col>55</xdr:col>
      <xdr:colOff>0</xdr:colOff>
      <xdr:row>99</xdr:row>
      <xdr:rowOff>24225</xdr:rowOff>
    </xdr:to>
    <xdr:cxnSp macro="">
      <xdr:nvCxnSpPr>
        <xdr:cNvPr id="472" name="直線コネクタ 471"/>
        <xdr:cNvCxnSpPr/>
      </xdr:nvCxnSpPr>
      <xdr:spPr>
        <a:xfrm>
          <a:off x="9639300" y="16905731"/>
          <a:ext cx="838200" cy="9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3" name="普通建設事業費 （ うち更新整備　）平均値テキスト"/>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4" name="フローチャート: 判断 473"/>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14100</xdr:rowOff>
    </xdr:from>
    <xdr:to>
      <xdr:col>50</xdr:col>
      <xdr:colOff>114300</xdr:colOff>
      <xdr:row>98</xdr:row>
      <xdr:rowOff>103631</xdr:rowOff>
    </xdr:to>
    <xdr:cxnSp macro="">
      <xdr:nvCxnSpPr>
        <xdr:cNvPr id="475" name="直線コネクタ 474"/>
        <xdr:cNvCxnSpPr/>
      </xdr:nvCxnSpPr>
      <xdr:spPr>
        <a:xfrm>
          <a:off x="8750300" y="16816200"/>
          <a:ext cx="889000" cy="8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6" name="フローチャート: 判断 475"/>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76954</xdr:rowOff>
    </xdr:from>
    <xdr:ext cx="534377" cy="259045"/>
    <xdr:sp macro="" textlink="">
      <xdr:nvSpPr>
        <xdr:cNvPr id="477" name="テキスト ボックス 476"/>
        <xdr:cNvSpPr txBox="1"/>
      </xdr:nvSpPr>
      <xdr:spPr>
        <a:xfrm>
          <a:off x="9372111" y="1636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14100</xdr:rowOff>
    </xdr:from>
    <xdr:to>
      <xdr:col>45</xdr:col>
      <xdr:colOff>177800</xdr:colOff>
      <xdr:row>98</xdr:row>
      <xdr:rowOff>84770</xdr:rowOff>
    </xdr:to>
    <xdr:cxnSp macro="">
      <xdr:nvCxnSpPr>
        <xdr:cNvPr id="478" name="直線コネクタ 477"/>
        <xdr:cNvCxnSpPr/>
      </xdr:nvCxnSpPr>
      <xdr:spPr>
        <a:xfrm flipV="1">
          <a:off x="7861300" y="16816200"/>
          <a:ext cx="889000" cy="7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9" name="フローチャート: 判断 478"/>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121597</xdr:rowOff>
    </xdr:from>
    <xdr:ext cx="534377" cy="259045"/>
    <xdr:sp macro="" textlink="">
      <xdr:nvSpPr>
        <xdr:cNvPr id="480" name="テキスト ボックス 479"/>
        <xdr:cNvSpPr txBox="1"/>
      </xdr:nvSpPr>
      <xdr:spPr>
        <a:xfrm>
          <a:off x="8483111" y="164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66042</xdr:rowOff>
    </xdr:from>
    <xdr:to>
      <xdr:col>41</xdr:col>
      <xdr:colOff>50800</xdr:colOff>
      <xdr:row>98</xdr:row>
      <xdr:rowOff>84770</xdr:rowOff>
    </xdr:to>
    <xdr:cxnSp macro="">
      <xdr:nvCxnSpPr>
        <xdr:cNvPr id="481" name="直線コネクタ 480"/>
        <xdr:cNvCxnSpPr/>
      </xdr:nvCxnSpPr>
      <xdr:spPr>
        <a:xfrm>
          <a:off x="6972300" y="16353792"/>
          <a:ext cx="889000" cy="53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2" name="フローチャート: 判断 481"/>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153551</xdr:rowOff>
    </xdr:from>
    <xdr:ext cx="534377" cy="259045"/>
    <xdr:sp macro="" textlink="">
      <xdr:nvSpPr>
        <xdr:cNvPr id="483" name="テキスト ボックス 482"/>
        <xdr:cNvSpPr txBox="1"/>
      </xdr:nvSpPr>
      <xdr:spPr>
        <a:xfrm>
          <a:off x="7594111" y="1644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4" name="フローチャート: 判断 483"/>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65335</xdr:rowOff>
    </xdr:from>
    <xdr:ext cx="534377" cy="259045"/>
    <xdr:sp macro="" textlink="">
      <xdr:nvSpPr>
        <xdr:cNvPr id="485" name="テキスト ボックス 484"/>
        <xdr:cNvSpPr txBox="1"/>
      </xdr:nvSpPr>
      <xdr:spPr>
        <a:xfrm>
          <a:off x="6705111" y="1669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144875</xdr:rowOff>
    </xdr:from>
    <xdr:to>
      <xdr:col>55</xdr:col>
      <xdr:colOff>50800</xdr:colOff>
      <xdr:row>99</xdr:row>
      <xdr:rowOff>75025</xdr:rowOff>
    </xdr:to>
    <xdr:sp macro="" textlink="">
      <xdr:nvSpPr>
        <xdr:cNvPr id="491" name="楕円 490"/>
        <xdr:cNvSpPr/>
      </xdr:nvSpPr>
      <xdr:spPr>
        <a:xfrm>
          <a:off x="10426700" y="1694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59802</xdr:rowOff>
    </xdr:from>
    <xdr:ext cx="469744" cy="259045"/>
    <xdr:sp macro="" textlink="">
      <xdr:nvSpPr>
        <xdr:cNvPr id="492" name="普通建設事業費 （ うち更新整備　）該当値テキスト"/>
        <xdr:cNvSpPr txBox="1"/>
      </xdr:nvSpPr>
      <xdr:spPr>
        <a:xfrm>
          <a:off x="10528300" y="1686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52831</xdr:rowOff>
    </xdr:from>
    <xdr:to>
      <xdr:col>50</xdr:col>
      <xdr:colOff>165100</xdr:colOff>
      <xdr:row>98</xdr:row>
      <xdr:rowOff>154431</xdr:rowOff>
    </xdr:to>
    <xdr:sp macro="" textlink="">
      <xdr:nvSpPr>
        <xdr:cNvPr id="493" name="楕円 492"/>
        <xdr:cNvSpPr/>
      </xdr:nvSpPr>
      <xdr:spPr>
        <a:xfrm>
          <a:off x="9588500" y="1685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145558</xdr:rowOff>
    </xdr:from>
    <xdr:ext cx="534377" cy="259045"/>
    <xdr:sp macro="" textlink="">
      <xdr:nvSpPr>
        <xdr:cNvPr id="494" name="テキスト ボックス 493"/>
        <xdr:cNvSpPr txBox="1"/>
      </xdr:nvSpPr>
      <xdr:spPr>
        <a:xfrm>
          <a:off x="9372111" y="1694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134750</xdr:rowOff>
    </xdr:from>
    <xdr:to>
      <xdr:col>46</xdr:col>
      <xdr:colOff>38100</xdr:colOff>
      <xdr:row>98</xdr:row>
      <xdr:rowOff>64900</xdr:rowOff>
    </xdr:to>
    <xdr:sp macro="" textlink="">
      <xdr:nvSpPr>
        <xdr:cNvPr id="495" name="楕円 494"/>
        <xdr:cNvSpPr/>
      </xdr:nvSpPr>
      <xdr:spPr>
        <a:xfrm>
          <a:off x="8699500" y="167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56027</xdr:rowOff>
    </xdr:from>
    <xdr:ext cx="534377" cy="259045"/>
    <xdr:sp macro="" textlink="">
      <xdr:nvSpPr>
        <xdr:cNvPr id="496" name="テキスト ボックス 495"/>
        <xdr:cNvSpPr txBox="1"/>
      </xdr:nvSpPr>
      <xdr:spPr>
        <a:xfrm>
          <a:off x="8483111" y="16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33970</xdr:rowOff>
    </xdr:from>
    <xdr:to>
      <xdr:col>41</xdr:col>
      <xdr:colOff>101600</xdr:colOff>
      <xdr:row>98</xdr:row>
      <xdr:rowOff>135570</xdr:rowOff>
    </xdr:to>
    <xdr:sp macro="" textlink="">
      <xdr:nvSpPr>
        <xdr:cNvPr id="497" name="楕円 496"/>
        <xdr:cNvSpPr/>
      </xdr:nvSpPr>
      <xdr:spPr>
        <a:xfrm>
          <a:off x="7810500" y="1683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126697</xdr:rowOff>
    </xdr:from>
    <xdr:ext cx="534377" cy="259045"/>
    <xdr:sp macro="" textlink="">
      <xdr:nvSpPr>
        <xdr:cNvPr id="498" name="テキスト ボックス 497"/>
        <xdr:cNvSpPr txBox="1"/>
      </xdr:nvSpPr>
      <xdr:spPr>
        <a:xfrm>
          <a:off x="7594111" y="1692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15242</xdr:rowOff>
    </xdr:from>
    <xdr:to>
      <xdr:col>36</xdr:col>
      <xdr:colOff>165100</xdr:colOff>
      <xdr:row>95</xdr:row>
      <xdr:rowOff>116842</xdr:rowOff>
    </xdr:to>
    <xdr:sp macro="" textlink="">
      <xdr:nvSpPr>
        <xdr:cNvPr id="499" name="楕円 498"/>
        <xdr:cNvSpPr/>
      </xdr:nvSpPr>
      <xdr:spPr>
        <a:xfrm>
          <a:off x="6921500" y="1630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133369</xdr:rowOff>
    </xdr:from>
    <xdr:ext cx="534377" cy="259045"/>
    <xdr:sp macro="" textlink="">
      <xdr:nvSpPr>
        <xdr:cNvPr id="500" name="テキスト ボックス 499"/>
        <xdr:cNvSpPr txBox="1"/>
      </xdr:nvSpPr>
      <xdr:spPr>
        <a:xfrm>
          <a:off x="6705111" y="1607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1" name="直線コネクタ 51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2" name="テキスト ボックス 51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3" name="直線コネクタ 51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4" name="テキスト ボックス 51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5" name="直線コネクタ 51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6" name="テキスト ボックス 51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7" name="直線コネクタ 51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8" name="テキスト ボックス 51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9" name="直線コネクタ 51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0" name="テキスト ボックス 51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1" name="直線コネクタ 52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2" name="テキスト ボックス 52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6" name="直線コネクタ 525"/>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7" name="災害復旧事業費最小値テキスト"/>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8" name="直線コネクタ 52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9" name="災害復旧事業費最大値テキスト"/>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30" name="直線コネクタ 529"/>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1" name="直線コネクタ 53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2" name="災害復旧事業費平均値テキスト"/>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3" name="フローチャート: 判断 532"/>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4" name="直線コネクタ 53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5" name="フローチャート: 判断 534"/>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6" name="テキスト ボックス 535"/>
        <xdr:cNvSpPr txBox="1"/>
      </xdr:nvSpPr>
      <xdr:spPr>
        <a:xfrm>
          <a:off x="15292017" y="647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80394</xdr:rowOff>
    </xdr:from>
    <xdr:to>
      <xdr:col>76</xdr:col>
      <xdr:colOff>114300</xdr:colOff>
      <xdr:row>39</xdr:row>
      <xdr:rowOff>98878</xdr:rowOff>
    </xdr:to>
    <xdr:cxnSp macro="">
      <xdr:nvCxnSpPr>
        <xdr:cNvPr id="537" name="直線コネクタ 536"/>
        <xdr:cNvCxnSpPr/>
      </xdr:nvCxnSpPr>
      <xdr:spPr>
        <a:xfrm>
          <a:off x="13703300" y="6766944"/>
          <a:ext cx="889000" cy="1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8" name="フローチャート: 判断 537"/>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124078</xdr:rowOff>
    </xdr:from>
    <xdr:ext cx="469744" cy="259045"/>
    <xdr:sp macro="" textlink="">
      <xdr:nvSpPr>
        <xdr:cNvPr id="539" name="テキスト ボックス 538"/>
        <xdr:cNvSpPr txBox="1"/>
      </xdr:nvSpPr>
      <xdr:spPr>
        <a:xfrm>
          <a:off x="14357428" y="646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80394</xdr:rowOff>
    </xdr:from>
    <xdr:to>
      <xdr:col>71</xdr:col>
      <xdr:colOff>177800</xdr:colOff>
      <xdr:row>39</xdr:row>
      <xdr:rowOff>97475</xdr:rowOff>
    </xdr:to>
    <xdr:cxnSp macro="">
      <xdr:nvCxnSpPr>
        <xdr:cNvPr id="540" name="直線コネクタ 539"/>
        <xdr:cNvCxnSpPr/>
      </xdr:nvCxnSpPr>
      <xdr:spPr>
        <a:xfrm flipV="1">
          <a:off x="12814300" y="6766944"/>
          <a:ext cx="889000" cy="1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41" name="フローチャート: 判断 540"/>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42" name="テキスト ボックス 541"/>
        <xdr:cNvSpPr txBox="1"/>
      </xdr:nvSpPr>
      <xdr:spPr>
        <a:xfrm>
          <a:off x="13468428" y="64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3" name="フローチャート: 判断 542"/>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4" name="テキスト ボックス 543"/>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0" name="楕円 54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249299" cy="259045"/>
    <xdr:sp macro="" textlink="">
      <xdr:nvSpPr>
        <xdr:cNvPr id="551" name="災害復旧事業費該当値テキスト"/>
        <xdr:cNvSpPr txBox="1"/>
      </xdr:nvSpPr>
      <xdr:spPr>
        <a:xfrm>
          <a:off x="16370300" y="6677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2" name="楕円 55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3" name="テキスト ボックス 55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4" name="楕円 55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5" name="テキスト ボックス 554"/>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29594</xdr:rowOff>
    </xdr:from>
    <xdr:to>
      <xdr:col>72</xdr:col>
      <xdr:colOff>38100</xdr:colOff>
      <xdr:row>39</xdr:row>
      <xdr:rowOff>131194</xdr:rowOff>
    </xdr:to>
    <xdr:sp macro="" textlink="">
      <xdr:nvSpPr>
        <xdr:cNvPr id="556" name="楕円 555"/>
        <xdr:cNvSpPr/>
      </xdr:nvSpPr>
      <xdr:spPr>
        <a:xfrm>
          <a:off x="13652500" y="671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122321</xdr:rowOff>
    </xdr:from>
    <xdr:ext cx="378565" cy="259045"/>
    <xdr:sp macro="" textlink="">
      <xdr:nvSpPr>
        <xdr:cNvPr id="557" name="テキスト ボックス 556"/>
        <xdr:cNvSpPr txBox="1"/>
      </xdr:nvSpPr>
      <xdr:spPr>
        <a:xfrm>
          <a:off x="13514017" y="6808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46675</xdr:rowOff>
    </xdr:from>
    <xdr:to>
      <xdr:col>67</xdr:col>
      <xdr:colOff>101600</xdr:colOff>
      <xdr:row>39</xdr:row>
      <xdr:rowOff>148275</xdr:rowOff>
    </xdr:to>
    <xdr:sp macro="" textlink="">
      <xdr:nvSpPr>
        <xdr:cNvPr id="558" name="楕円 557"/>
        <xdr:cNvSpPr/>
      </xdr:nvSpPr>
      <xdr:spPr>
        <a:xfrm>
          <a:off x="12763500" y="673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139402</xdr:rowOff>
    </xdr:from>
    <xdr:ext cx="313932" cy="259045"/>
    <xdr:sp macro="" textlink="">
      <xdr:nvSpPr>
        <xdr:cNvPr id="559" name="テキスト ボックス 558"/>
        <xdr:cNvSpPr txBox="1"/>
      </xdr:nvSpPr>
      <xdr:spPr>
        <a:xfrm>
          <a:off x="12657333" y="68259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1" name="テキスト ボックス 57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3" name="テキスト ボックス 57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5" name="直線コネクタ 57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0" name="直線コネクタ 57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フローチャート: 判断 58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3" name="直線コネクタ 58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4" name="フローチャート: 判断 58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5" name="テキスト ボックス 58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6" name="直線コネクタ 58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7" name="フローチャート: 判断 58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8" name="テキスト ボックス 58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9" name="直線コネクタ 58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0" name="フローチャート: 判断 58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1" name="テキスト ボックス 59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フローチャート: 判断 59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3" name="テキスト ボックス 59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9" name="楕円 59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1" name="楕円 60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2" name="テキスト ボックス 60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3" name="楕円 60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4" name="テキスト ボックス 60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5" name="楕円 60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6" name="テキスト ボックス 60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7" name="楕円 60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8" name="テキスト ボックス 60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8" name="テキスト ボックス 62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2" name="直線コネクタ 631"/>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3" name="公債費最小値テキスト"/>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4" name="直線コネクタ 633"/>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5" name="公債費最大値テキスト"/>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6" name="直線コネクタ 635"/>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50367</xdr:rowOff>
    </xdr:from>
    <xdr:to>
      <xdr:col>85</xdr:col>
      <xdr:colOff>127000</xdr:colOff>
      <xdr:row>77</xdr:row>
      <xdr:rowOff>97168</xdr:rowOff>
    </xdr:to>
    <xdr:cxnSp macro="">
      <xdr:nvCxnSpPr>
        <xdr:cNvPr id="637" name="直線コネクタ 636"/>
        <xdr:cNvCxnSpPr/>
      </xdr:nvCxnSpPr>
      <xdr:spPr>
        <a:xfrm flipV="1">
          <a:off x="15481300" y="13252017"/>
          <a:ext cx="838200" cy="4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38" name="公債費平均値テキスト"/>
        <xdr:cNvSpPr txBox="1"/>
      </xdr:nvSpPr>
      <xdr:spPr>
        <a:xfrm>
          <a:off x="16370300" y="1293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9" name="フローチャート: 判断 638"/>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97168</xdr:rowOff>
    </xdr:from>
    <xdr:to>
      <xdr:col>81</xdr:col>
      <xdr:colOff>50800</xdr:colOff>
      <xdr:row>77</xdr:row>
      <xdr:rowOff>118414</xdr:rowOff>
    </xdr:to>
    <xdr:cxnSp macro="">
      <xdr:nvCxnSpPr>
        <xdr:cNvPr id="640" name="直線コネクタ 639"/>
        <xdr:cNvCxnSpPr/>
      </xdr:nvCxnSpPr>
      <xdr:spPr>
        <a:xfrm flipV="1">
          <a:off x="14592300" y="13298818"/>
          <a:ext cx="889000" cy="2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41" name="フローチャート: 判断 640"/>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167644</xdr:rowOff>
    </xdr:from>
    <xdr:ext cx="534377" cy="259045"/>
    <xdr:sp macro="" textlink="">
      <xdr:nvSpPr>
        <xdr:cNvPr id="642" name="テキスト ボックス 641"/>
        <xdr:cNvSpPr txBox="1"/>
      </xdr:nvSpPr>
      <xdr:spPr>
        <a:xfrm>
          <a:off x="15214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118414</xdr:rowOff>
    </xdr:from>
    <xdr:to>
      <xdr:col>76</xdr:col>
      <xdr:colOff>114300</xdr:colOff>
      <xdr:row>77</xdr:row>
      <xdr:rowOff>127648</xdr:rowOff>
    </xdr:to>
    <xdr:cxnSp macro="">
      <xdr:nvCxnSpPr>
        <xdr:cNvPr id="643" name="直線コネクタ 642"/>
        <xdr:cNvCxnSpPr/>
      </xdr:nvCxnSpPr>
      <xdr:spPr>
        <a:xfrm flipV="1">
          <a:off x="13703300" y="13320064"/>
          <a:ext cx="889000" cy="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4" name="フローチャート: 判断 643"/>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5580</xdr:rowOff>
    </xdr:from>
    <xdr:ext cx="534377" cy="259045"/>
    <xdr:sp macro="" textlink="">
      <xdr:nvSpPr>
        <xdr:cNvPr id="645" name="テキスト ボックス 644"/>
        <xdr:cNvSpPr txBox="1"/>
      </xdr:nvSpPr>
      <xdr:spPr>
        <a:xfrm>
          <a:off x="14325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127648</xdr:rowOff>
    </xdr:from>
    <xdr:to>
      <xdr:col>71</xdr:col>
      <xdr:colOff>177800</xdr:colOff>
      <xdr:row>77</xdr:row>
      <xdr:rowOff>133172</xdr:rowOff>
    </xdr:to>
    <xdr:cxnSp macro="">
      <xdr:nvCxnSpPr>
        <xdr:cNvPr id="646" name="直線コネクタ 645"/>
        <xdr:cNvCxnSpPr/>
      </xdr:nvCxnSpPr>
      <xdr:spPr>
        <a:xfrm flipV="1">
          <a:off x="12814300" y="13329298"/>
          <a:ext cx="8890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7" name="フローチャート: 判断 646"/>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11104</xdr:rowOff>
    </xdr:from>
    <xdr:ext cx="534377" cy="259045"/>
    <xdr:sp macro="" textlink="">
      <xdr:nvSpPr>
        <xdr:cNvPr id="648" name="テキスト ボックス 647"/>
        <xdr:cNvSpPr txBox="1"/>
      </xdr:nvSpPr>
      <xdr:spPr>
        <a:xfrm>
          <a:off x="13436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9" name="フローチャート: 判断 648"/>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165740</xdr:rowOff>
    </xdr:from>
    <xdr:ext cx="534377" cy="259045"/>
    <xdr:sp macro="" textlink="">
      <xdr:nvSpPr>
        <xdr:cNvPr id="650" name="テキスト ボックス 649"/>
        <xdr:cNvSpPr txBox="1"/>
      </xdr:nvSpPr>
      <xdr:spPr>
        <a:xfrm>
          <a:off x="12547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171017</xdr:rowOff>
    </xdr:from>
    <xdr:to>
      <xdr:col>85</xdr:col>
      <xdr:colOff>177800</xdr:colOff>
      <xdr:row>77</xdr:row>
      <xdr:rowOff>101167</xdr:rowOff>
    </xdr:to>
    <xdr:sp macro="" textlink="">
      <xdr:nvSpPr>
        <xdr:cNvPr id="656" name="楕円 655"/>
        <xdr:cNvSpPr/>
      </xdr:nvSpPr>
      <xdr:spPr>
        <a:xfrm>
          <a:off x="16268700" y="1320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149444</xdr:rowOff>
    </xdr:from>
    <xdr:ext cx="534377" cy="259045"/>
    <xdr:sp macro="" textlink="">
      <xdr:nvSpPr>
        <xdr:cNvPr id="657" name="公債費該当値テキスト"/>
        <xdr:cNvSpPr txBox="1"/>
      </xdr:nvSpPr>
      <xdr:spPr>
        <a:xfrm>
          <a:off x="16370300" y="1317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46368</xdr:rowOff>
    </xdr:from>
    <xdr:to>
      <xdr:col>81</xdr:col>
      <xdr:colOff>101600</xdr:colOff>
      <xdr:row>77</xdr:row>
      <xdr:rowOff>147968</xdr:rowOff>
    </xdr:to>
    <xdr:sp macro="" textlink="">
      <xdr:nvSpPr>
        <xdr:cNvPr id="658" name="楕円 657"/>
        <xdr:cNvSpPr/>
      </xdr:nvSpPr>
      <xdr:spPr>
        <a:xfrm>
          <a:off x="15430500" y="1324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139095</xdr:rowOff>
    </xdr:from>
    <xdr:ext cx="534377" cy="259045"/>
    <xdr:sp macro="" textlink="">
      <xdr:nvSpPr>
        <xdr:cNvPr id="659" name="テキスト ボックス 658"/>
        <xdr:cNvSpPr txBox="1"/>
      </xdr:nvSpPr>
      <xdr:spPr>
        <a:xfrm>
          <a:off x="15214111" y="1334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67614</xdr:rowOff>
    </xdr:from>
    <xdr:to>
      <xdr:col>76</xdr:col>
      <xdr:colOff>165100</xdr:colOff>
      <xdr:row>77</xdr:row>
      <xdr:rowOff>169214</xdr:rowOff>
    </xdr:to>
    <xdr:sp macro="" textlink="">
      <xdr:nvSpPr>
        <xdr:cNvPr id="660" name="楕円 659"/>
        <xdr:cNvSpPr/>
      </xdr:nvSpPr>
      <xdr:spPr>
        <a:xfrm>
          <a:off x="14541500" y="1326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160341</xdr:rowOff>
    </xdr:from>
    <xdr:ext cx="534377" cy="259045"/>
    <xdr:sp macro="" textlink="">
      <xdr:nvSpPr>
        <xdr:cNvPr id="661" name="テキスト ボックス 660"/>
        <xdr:cNvSpPr txBox="1"/>
      </xdr:nvSpPr>
      <xdr:spPr>
        <a:xfrm>
          <a:off x="14325111" y="1336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76848</xdr:rowOff>
    </xdr:from>
    <xdr:to>
      <xdr:col>72</xdr:col>
      <xdr:colOff>38100</xdr:colOff>
      <xdr:row>78</xdr:row>
      <xdr:rowOff>6998</xdr:rowOff>
    </xdr:to>
    <xdr:sp macro="" textlink="">
      <xdr:nvSpPr>
        <xdr:cNvPr id="662" name="楕円 661"/>
        <xdr:cNvSpPr/>
      </xdr:nvSpPr>
      <xdr:spPr>
        <a:xfrm>
          <a:off x="13652500" y="1327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169575</xdr:rowOff>
    </xdr:from>
    <xdr:ext cx="534377" cy="259045"/>
    <xdr:sp macro="" textlink="">
      <xdr:nvSpPr>
        <xdr:cNvPr id="663" name="テキスト ボックス 662"/>
        <xdr:cNvSpPr txBox="1"/>
      </xdr:nvSpPr>
      <xdr:spPr>
        <a:xfrm>
          <a:off x="13436111" y="1337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82372</xdr:rowOff>
    </xdr:from>
    <xdr:to>
      <xdr:col>67</xdr:col>
      <xdr:colOff>101600</xdr:colOff>
      <xdr:row>78</xdr:row>
      <xdr:rowOff>12522</xdr:rowOff>
    </xdr:to>
    <xdr:sp macro="" textlink="">
      <xdr:nvSpPr>
        <xdr:cNvPr id="664" name="楕円 663"/>
        <xdr:cNvSpPr/>
      </xdr:nvSpPr>
      <xdr:spPr>
        <a:xfrm>
          <a:off x="12763500" y="1328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3649</xdr:rowOff>
    </xdr:from>
    <xdr:ext cx="534377" cy="259045"/>
    <xdr:sp macro="" textlink="">
      <xdr:nvSpPr>
        <xdr:cNvPr id="665" name="テキスト ボックス 664"/>
        <xdr:cNvSpPr txBox="1"/>
      </xdr:nvSpPr>
      <xdr:spPr>
        <a:xfrm>
          <a:off x="12547111" y="1337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91" name="直線コネクタ 690"/>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2" name="積立金最小値テキスト"/>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3" name="直線コネクタ 692"/>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4" name="積立金最大値テキスト"/>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5" name="直線コネクタ 694"/>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77651</xdr:rowOff>
    </xdr:from>
    <xdr:to>
      <xdr:col>85</xdr:col>
      <xdr:colOff>127000</xdr:colOff>
      <xdr:row>99</xdr:row>
      <xdr:rowOff>80950</xdr:rowOff>
    </xdr:to>
    <xdr:cxnSp macro="">
      <xdr:nvCxnSpPr>
        <xdr:cNvPr id="696" name="直線コネクタ 695"/>
        <xdr:cNvCxnSpPr/>
      </xdr:nvCxnSpPr>
      <xdr:spPr>
        <a:xfrm flipV="1">
          <a:off x="15481300" y="16879751"/>
          <a:ext cx="838200" cy="17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7" name="積立金平均値テキスト"/>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8" name="フローチャート: 判断 697"/>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80950</xdr:rowOff>
    </xdr:from>
    <xdr:to>
      <xdr:col>81</xdr:col>
      <xdr:colOff>50800</xdr:colOff>
      <xdr:row>99</xdr:row>
      <xdr:rowOff>83513</xdr:rowOff>
    </xdr:to>
    <xdr:cxnSp macro="">
      <xdr:nvCxnSpPr>
        <xdr:cNvPr id="699" name="直線コネクタ 698"/>
        <xdr:cNvCxnSpPr/>
      </xdr:nvCxnSpPr>
      <xdr:spPr>
        <a:xfrm flipV="1">
          <a:off x="14592300" y="17054500"/>
          <a:ext cx="889000" cy="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700" name="フローチャート: 判断 699"/>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88155</xdr:rowOff>
    </xdr:from>
    <xdr:ext cx="534377" cy="259045"/>
    <xdr:sp macro="" textlink="">
      <xdr:nvSpPr>
        <xdr:cNvPr id="701" name="テキスト ボックス 700"/>
        <xdr:cNvSpPr txBox="1"/>
      </xdr:nvSpPr>
      <xdr:spPr>
        <a:xfrm>
          <a:off x="15214111" y="1654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48978</xdr:rowOff>
    </xdr:from>
    <xdr:to>
      <xdr:col>76</xdr:col>
      <xdr:colOff>114300</xdr:colOff>
      <xdr:row>99</xdr:row>
      <xdr:rowOff>83513</xdr:rowOff>
    </xdr:to>
    <xdr:cxnSp macro="">
      <xdr:nvCxnSpPr>
        <xdr:cNvPr id="702" name="直線コネクタ 701"/>
        <xdr:cNvCxnSpPr/>
      </xdr:nvCxnSpPr>
      <xdr:spPr>
        <a:xfrm>
          <a:off x="13703300" y="17022528"/>
          <a:ext cx="889000" cy="3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3" name="フローチャート: 判断 702"/>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153731</xdr:rowOff>
    </xdr:from>
    <xdr:ext cx="534377" cy="259045"/>
    <xdr:sp macro="" textlink="">
      <xdr:nvSpPr>
        <xdr:cNvPr id="704" name="テキスト ボックス 703"/>
        <xdr:cNvSpPr txBox="1"/>
      </xdr:nvSpPr>
      <xdr:spPr>
        <a:xfrm>
          <a:off x="14325111" y="1661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48978</xdr:rowOff>
    </xdr:from>
    <xdr:to>
      <xdr:col>71</xdr:col>
      <xdr:colOff>177800</xdr:colOff>
      <xdr:row>99</xdr:row>
      <xdr:rowOff>76394</xdr:rowOff>
    </xdr:to>
    <xdr:cxnSp macro="">
      <xdr:nvCxnSpPr>
        <xdr:cNvPr id="705" name="直線コネクタ 704"/>
        <xdr:cNvCxnSpPr/>
      </xdr:nvCxnSpPr>
      <xdr:spPr>
        <a:xfrm flipV="1">
          <a:off x="12814300" y="17022528"/>
          <a:ext cx="889000" cy="2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6" name="フローチャート: 判断 705"/>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161748</xdr:rowOff>
    </xdr:from>
    <xdr:ext cx="534377" cy="259045"/>
    <xdr:sp macro="" textlink="">
      <xdr:nvSpPr>
        <xdr:cNvPr id="707" name="テキスト ボックス 706"/>
        <xdr:cNvSpPr txBox="1"/>
      </xdr:nvSpPr>
      <xdr:spPr>
        <a:xfrm>
          <a:off x="13436111" y="166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8" name="フローチャート: 判断 707"/>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3867</xdr:rowOff>
    </xdr:from>
    <xdr:ext cx="469744" cy="259045"/>
    <xdr:sp macro="" textlink="">
      <xdr:nvSpPr>
        <xdr:cNvPr id="709" name="テキスト ボックス 708"/>
        <xdr:cNvSpPr txBox="1"/>
      </xdr:nvSpPr>
      <xdr:spPr>
        <a:xfrm>
          <a:off x="12579428" y="166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26851</xdr:rowOff>
    </xdr:from>
    <xdr:to>
      <xdr:col>85</xdr:col>
      <xdr:colOff>177800</xdr:colOff>
      <xdr:row>98</xdr:row>
      <xdr:rowOff>128451</xdr:rowOff>
    </xdr:to>
    <xdr:sp macro="" textlink="">
      <xdr:nvSpPr>
        <xdr:cNvPr id="715" name="楕円 714"/>
        <xdr:cNvSpPr/>
      </xdr:nvSpPr>
      <xdr:spPr>
        <a:xfrm>
          <a:off x="16268700" y="1682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5278</xdr:rowOff>
    </xdr:from>
    <xdr:ext cx="534377" cy="259045"/>
    <xdr:sp macro="" textlink="">
      <xdr:nvSpPr>
        <xdr:cNvPr id="716" name="積立金該当値テキスト"/>
        <xdr:cNvSpPr txBox="1"/>
      </xdr:nvSpPr>
      <xdr:spPr>
        <a:xfrm>
          <a:off x="16370300" y="1680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30150</xdr:rowOff>
    </xdr:from>
    <xdr:to>
      <xdr:col>81</xdr:col>
      <xdr:colOff>101600</xdr:colOff>
      <xdr:row>99</xdr:row>
      <xdr:rowOff>131750</xdr:rowOff>
    </xdr:to>
    <xdr:sp macro="" textlink="">
      <xdr:nvSpPr>
        <xdr:cNvPr id="717" name="楕円 716"/>
        <xdr:cNvSpPr/>
      </xdr:nvSpPr>
      <xdr:spPr>
        <a:xfrm>
          <a:off x="15430500" y="1700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122877</xdr:rowOff>
    </xdr:from>
    <xdr:ext cx="469744" cy="259045"/>
    <xdr:sp macro="" textlink="">
      <xdr:nvSpPr>
        <xdr:cNvPr id="718" name="テキスト ボックス 717"/>
        <xdr:cNvSpPr txBox="1"/>
      </xdr:nvSpPr>
      <xdr:spPr>
        <a:xfrm>
          <a:off x="15246428" y="170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32713</xdr:rowOff>
    </xdr:from>
    <xdr:to>
      <xdr:col>76</xdr:col>
      <xdr:colOff>165100</xdr:colOff>
      <xdr:row>99</xdr:row>
      <xdr:rowOff>134313</xdr:rowOff>
    </xdr:to>
    <xdr:sp macro="" textlink="">
      <xdr:nvSpPr>
        <xdr:cNvPr id="719" name="楕円 718"/>
        <xdr:cNvSpPr/>
      </xdr:nvSpPr>
      <xdr:spPr>
        <a:xfrm>
          <a:off x="14541500" y="1700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125440</xdr:rowOff>
    </xdr:from>
    <xdr:ext cx="378565" cy="259045"/>
    <xdr:sp macro="" textlink="">
      <xdr:nvSpPr>
        <xdr:cNvPr id="720" name="テキスト ボックス 719"/>
        <xdr:cNvSpPr txBox="1"/>
      </xdr:nvSpPr>
      <xdr:spPr>
        <a:xfrm>
          <a:off x="14403017" y="17098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169628</xdr:rowOff>
    </xdr:from>
    <xdr:to>
      <xdr:col>72</xdr:col>
      <xdr:colOff>38100</xdr:colOff>
      <xdr:row>99</xdr:row>
      <xdr:rowOff>99778</xdr:rowOff>
    </xdr:to>
    <xdr:sp macro="" textlink="">
      <xdr:nvSpPr>
        <xdr:cNvPr id="721" name="楕円 720"/>
        <xdr:cNvSpPr/>
      </xdr:nvSpPr>
      <xdr:spPr>
        <a:xfrm>
          <a:off x="13652500" y="1697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90905</xdr:rowOff>
    </xdr:from>
    <xdr:ext cx="469744" cy="259045"/>
    <xdr:sp macro="" textlink="">
      <xdr:nvSpPr>
        <xdr:cNvPr id="722" name="テキスト ボックス 721"/>
        <xdr:cNvSpPr txBox="1"/>
      </xdr:nvSpPr>
      <xdr:spPr>
        <a:xfrm>
          <a:off x="13468428" y="170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25594</xdr:rowOff>
    </xdr:from>
    <xdr:to>
      <xdr:col>67</xdr:col>
      <xdr:colOff>101600</xdr:colOff>
      <xdr:row>99</xdr:row>
      <xdr:rowOff>127194</xdr:rowOff>
    </xdr:to>
    <xdr:sp macro="" textlink="">
      <xdr:nvSpPr>
        <xdr:cNvPr id="723" name="楕円 722"/>
        <xdr:cNvSpPr/>
      </xdr:nvSpPr>
      <xdr:spPr>
        <a:xfrm>
          <a:off x="12763500" y="1699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118321</xdr:rowOff>
    </xdr:from>
    <xdr:ext cx="469744" cy="259045"/>
    <xdr:sp macro="" textlink="">
      <xdr:nvSpPr>
        <xdr:cNvPr id="724" name="テキスト ボックス 723"/>
        <xdr:cNvSpPr txBox="1"/>
      </xdr:nvSpPr>
      <xdr:spPr>
        <a:xfrm>
          <a:off x="12579428" y="17091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0" name="テキスト ボックス 73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2" name="テキスト ボックス 74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4" name="テキスト ボックス 74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8" name="直線コネクタ 747"/>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51" name="投資及び出資金最大値テキスト"/>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2" name="直線コネクタ 751"/>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4" name="投資及び出資金平均値テキスト"/>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5" name="フローチャート: 判断 754"/>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7036</xdr:rowOff>
    </xdr:from>
    <xdr:to>
      <xdr:col>111</xdr:col>
      <xdr:colOff>177800</xdr:colOff>
      <xdr:row>39</xdr:row>
      <xdr:rowOff>44450</xdr:rowOff>
    </xdr:to>
    <xdr:cxnSp macro="">
      <xdr:nvCxnSpPr>
        <xdr:cNvPr id="756" name="直線コネクタ 755"/>
        <xdr:cNvCxnSpPr/>
      </xdr:nvCxnSpPr>
      <xdr:spPr>
        <a:xfrm>
          <a:off x="20434300" y="6693586"/>
          <a:ext cx="889000" cy="3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7" name="フローチャート: 判断 756"/>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15841</xdr:rowOff>
    </xdr:from>
    <xdr:ext cx="469744" cy="259045"/>
    <xdr:sp macro="" textlink="">
      <xdr:nvSpPr>
        <xdr:cNvPr id="758" name="テキスト ボックス 757"/>
        <xdr:cNvSpPr txBox="1"/>
      </xdr:nvSpPr>
      <xdr:spPr>
        <a:xfrm>
          <a:off x="21088428" y="63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7036</xdr:rowOff>
    </xdr:from>
    <xdr:to>
      <xdr:col>107</xdr:col>
      <xdr:colOff>50800</xdr:colOff>
      <xdr:row>39</xdr:row>
      <xdr:rowOff>40716</xdr:rowOff>
    </xdr:to>
    <xdr:cxnSp macro="">
      <xdr:nvCxnSpPr>
        <xdr:cNvPr id="759" name="直線コネクタ 758"/>
        <xdr:cNvCxnSpPr/>
      </xdr:nvCxnSpPr>
      <xdr:spPr>
        <a:xfrm flipV="1">
          <a:off x="19545300" y="6693586"/>
          <a:ext cx="889000" cy="3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60" name="フローチャート: 判断 759"/>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39692</xdr:rowOff>
    </xdr:from>
    <xdr:ext cx="378565" cy="259045"/>
    <xdr:sp macro="" textlink="">
      <xdr:nvSpPr>
        <xdr:cNvPr id="761" name="テキスト ボックス 760"/>
        <xdr:cNvSpPr txBox="1"/>
      </xdr:nvSpPr>
      <xdr:spPr>
        <a:xfrm>
          <a:off x="20245017" y="638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170256</xdr:rowOff>
    </xdr:from>
    <xdr:to>
      <xdr:col>102</xdr:col>
      <xdr:colOff>114300</xdr:colOff>
      <xdr:row>39</xdr:row>
      <xdr:rowOff>40716</xdr:rowOff>
    </xdr:to>
    <xdr:cxnSp macro="">
      <xdr:nvCxnSpPr>
        <xdr:cNvPr id="762" name="直線コネクタ 761"/>
        <xdr:cNvCxnSpPr/>
      </xdr:nvCxnSpPr>
      <xdr:spPr>
        <a:xfrm>
          <a:off x="18656300" y="6685356"/>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3" name="フローチャート: 判断 762"/>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41216</xdr:rowOff>
    </xdr:from>
    <xdr:ext cx="378565" cy="259045"/>
    <xdr:sp macro="" textlink="">
      <xdr:nvSpPr>
        <xdr:cNvPr id="764" name="テキスト ボックス 763"/>
        <xdr:cNvSpPr txBox="1"/>
      </xdr:nvSpPr>
      <xdr:spPr>
        <a:xfrm>
          <a:off x="19356017" y="638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5" name="フローチャート: 判断 764"/>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43807</xdr:rowOff>
    </xdr:from>
    <xdr:ext cx="378565" cy="259045"/>
    <xdr:sp macro="" textlink="">
      <xdr:nvSpPr>
        <xdr:cNvPr id="766" name="テキスト ボックス 765"/>
        <xdr:cNvSpPr txBox="1"/>
      </xdr:nvSpPr>
      <xdr:spPr>
        <a:xfrm>
          <a:off x="18467017" y="6387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127686</xdr:rowOff>
    </xdr:from>
    <xdr:to>
      <xdr:col>107</xdr:col>
      <xdr:colOff>101600</xdr:colOff>
      <xdr:row>39</xdr:row>
      <xdr:rowOff>57836</xdr:rowOff>
    </xdr:to>
    <xdr:sp macro="" textlink="">
      <xdr:nvSpPr>
        <xdr:cNvPr id="776" name="楕円 775"/>
        <xdr:cNvSpPr/>
      </xdr:nvSpPr>
      <xdr:spPr>
        <a:xfrm>
          <a:off x="20383500" y="66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48963</xdr:rowOff>
    </xdr:from>
    <xdr:ext cx="378565" cy="259045"/>
    <xdr:sp macro="" textlink="">
      <xdr:nvSpPr>
        <xdr:cNvPr id="777" name="テキスト ボックス 776"/>
        <xdr:cNvSpPr txBox="1"/>
      </xdr:nvSpPr>
      <xdr:spPr>
        <a:xfrm>
          <a:off x="20245017" y="6735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161366</xdr:rowOff>
    </xdr:from>
    <xdr:to>
      <xdr:col>102</xdr:col>
      <xdr:colOff>165100</xdr:colOff>
      <xdr:row>39</xdr:row>
      <xdr:rowOff>91516</xdr:rowOff>
    </xdr:to>
    <xdr:sp macro="" textlink="">
      <xdr:nvSpPr>
        <xdr:cNvPr id="778" name="楕円 777"/>
        <xdr:cNvSpPr/>
      </xdr:nvSpPr>
      <xdr:spPr>
        <a:xfrm>
          <a:off x="19494500" y="667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82643</xdr:rowOff>
    </xdr:from>
    <xdr:ext cx="313932" cy="259045"/>
    <xdr:sp macro="" textlink="">
      <xdr:nvSpPr>
        <xdr:cNvPr id="779" name="テキスト ボックス 778"/>
        <xdr:cNvSpPr txBox="1"/>
      </xdr:nvSpPr>
      <xdr:spPr>
        <a:xfrm>
          <a:off x="19388333" y="67691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119456</xdr:rowOff>
    </xdr:from>
    <xdr:to>
      <xdr:col>98</xdr:col>
      <xdr:colOff>38100</xdr:colOff>
      <xdr:row>39</xdr:row>
      <xdr:rowOff>49606</xdr:rowOff>
    </xdr:to>
    <xdr:sp macro="" textlink="">
      <xdr:nvSpPr>
        <xdr:cNvPr id="780" name="楕円 779"/>
        <xdr:cNvSpPr/>
      </xdr:nvSpPr>
      <xdr:spPr>
        <a:xfrm>
          <a:off x="18605500" y="663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40733</xdr:rowOff>
    </xdr:from>
    <xdr:ext cx="378565" cy="259045"/>
    <xdr:sp macro="" textlink="">
      <xdr:nvSpPr>
        <xdr:cNvPr id="781" name="テキスト ボックス 780"/>
        <xdr:cNvSpPr txBox="1"/>
      </xdr:nvSpPr>
      <xdr:spPr>
        <a:xfrm>
          <a:off x="18467017" y="6727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5" name="テキスト ボックス 79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5" name="直線コネクタ 804"/>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8" name="貸付金最大値テキスト"/>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9" name="直線コネクタ 808"/>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0" name="直線コネクタ 80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11" name="貸付金平均値テキスト"/>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2" name="フローチャート: 判断 811"/>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3" name="直線コネクタ 81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4" name="フローチャート: 判断 813"/>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5" name="テキスト ボックス 814"/>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6" name="直線コネクタ 81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7" name="フローチャート: 判断 816"/>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8" name="テキスト ボックス 817"/>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9" name="直線コネクタ 81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20" name="フローチャート: 判断 819"/>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21" name="テキスト ボックス 820"/>
        <xdr:cNvSpPr txBox="1"/>
      </xdr:nvSpPr>
      <xdr:spPr>
        <a:xfrm>
          <a:off x="19310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2" name="フローチャート: 判断 821"/>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22013</xdr:rowOff>
    </xdr:from>
    <xdr:ext cx="469744" cy="259045"/>
    <xdr:sp macro="" textlink="">
      <xdr:nvSpPr>
        <xdr:cNvPr id="823" name="テキスト ボックス 822"/>
        <xdr:cNvSpPr txBox="1"/>
      </xdr:nvSpPr>
      <xdr:spPr>
        <a:xfrm>
          <a:off x="18421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9" name="楕円 82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30"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1" name="楕円 83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32" name="テキスト ボックス 83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3" name="楕円 83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4" name="テキスト ボックス 83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5" name="楕円 83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6" name="テキスト ボックス 83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7" name="楕円 83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8" name="テキスト ボックス 83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9" name="テキスト ボックス 84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7" name="テキスト ボックス 85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9" name="テキスト ボックス 85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61" name="テキスト ボックス 86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3" name="テキスト ボックス 86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5" name="直線コネクタ 864"/>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6" name="繰出金最小値テキスト"/>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7" name="直線コネクタ 866"/>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8" name="繰出金最大値テキスト"/>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9" name="直線コネクタ 868"/>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39312</xdr:rowOff>
    </xdr:from>
    <xdr:to>
      <xdr:col>116</xdr:col>
      <xdr:colOff>63500</xdr:colOff>
      <xdr:row>75</xdr:row>
      <xdr:rowOff>77162</xdr:rowOff>
    </xdr:to>
    <xdr:cxnSp macro="">
      <xdr:nvCxnSpPr>
        <xdr:cNvPr id="870" name="直線コネクタ 869"/>
        <xdr:cNvCxnSpPr/>
      </xdr:nvCxnSpPr>
      <xdr:spPr>
        <a:xfrm flipV="1">
          <a:off x="21323300" y="12898062"/>
          <a:ext cx="838200" cy="3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27126</xdr:rowOff>
    </xdr:from>
    <xdr:ext cx="534377" cy="259045"/>
    <xdr:sp macro="" textlink="">
      <xdr:nvSpPr>
        <xdr:cNvPr id="871" name="繰出金平均値テキスト"/>
        <xdr:cNvSpPr txBox="1"/>
      </xdr:nvSpPr>
      <xdr:spPr>
        <a:xfrm>
          <a:off x="22212300" y="13057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2" name="フローチャート: 判断 871"/>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77162</xdr:rowOff>
    </xdr:from>
    <xdr:to>
      <xdr:col>111</xdr:col>
      <xdr:colOff>177800</xdr:colOff>
      <xdr:row>75</xdr:row>
      <xdr:rowOff>102699</xdr:rowOff>
    </xdr:to>
    <xdr:cxnSp macro="">
      <xdr:nvCxnSpPr>
        <xdr:cNvPr id="873" name="直線コネクタ 872"/>
        <xdr:cNvCxnSpPr/>
      </xdr:nvCxnSpPr>
      <xdr:spPr>
        <a:xfrm flipV="1">
          <a:off x="20434300" y="12935912"/>
          <a:ext cx="889000" cy="2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4" name="フローチャート: 判断 873"/>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171046</xdr:rowOff>
    </xdr:from>
    <xdr:ext cx="534377" cy="259045"/>
    <xdr:sp macro="" textlink="">
      <xdr:nvSpPr>
        <xdr:cNvPr id="875" name="テキスト ボックス 874"/>
        <xdr:cNvSpPr txBox="1"/>
      </xdr:nvSpPr>
      <xdr:spPr>
        <a:xfrm>
          <a:off x="21056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86664</xdr:rowOff>
    </xdr:from>
    <xdr:to>
      <xdr:col>107</xdr:col>
      <xdr:colOff>50800</xdr:colOff>
      <xdr:row>75</xdr:row>
      <xdr:rowOff>102699</xdr:rowOff>
    </xdr:to>
    <xdr:cxnSp macro="">
      <xdr:nvCxnSpPr>
        <xdr:cNvPr id="876" name="直線コネクタ 875"/>
        <xdr:cNvCxnSpPr/>
      </xdr:nvCxnSpPr>
      <xdr:spPr>
        <a:xfrm>
          <a:off x="19545300" y="12431064"/>
          <a:ext cx="889000" cy="53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7" name="フローチャート: 判断 876"/>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102271</xdr:rowOff>
    </xdr:from>
    <xdr:ext cx="534377" cy="259045"/>
    <xdr:sp macro="" textlink="">
      <xdr:nvSpPr>
        <xdr:cNvPr id="878" name="テキスト ボックス 877"/>
        <xdr:cNvSpPr txBox="1"/>
      </xdr:nvSpPr>
      <xdr:spPr>
        <a:xfrm>
          <a:off x="20167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86664</xdr:rowOff>
    </xdr:from>
    <xdr:to>
      <xdr:col>102</xdr:col>
      <xdr:colOff>114300</xdr:colOff>
      <xdr:row>72</xdr:row>
      <xdr:rowOff>138524</xdr:rowOff>
    </xdr:to>
    <xdr:cxnSp macro="">
      <xdr:nvCxnSpPr>
        <xdr:cNvPr id="879" name="直線コネクタ 878"/>
        <xdr:cNvCxnSpPr/>
      </xdr:nvCxnSpPr>
      <xdr:spPr>
        <a:xfrm flipV="1">
          <a:off x="18656300" y="12431064"/>
          <a:ext cx="889000" cy="5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80" name="フローチャート: 判断 879"/>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69319</xdr:rowOff>
    </xdr:from>
    <xdr:ext cx="534377" cy="259045"/>
    <xdr:sp macro="" textlink="">
      <xdr:nvSpPr>
        <xdr:cNvPr id="881" name="テキスト ボックス 880"/>
        <xdr:cNvSpPr txBox="1"/>
      </xdr:nvSpPr>
      <xdr:spPr>
        <a:xfrm>
          <a:off x="19278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2" name="フローチャート: 判断 881"/>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46459</xdr:rowOff>
    </xdr:from>
    <xdr:ext cx="534377" cy="259045"/>
    <xdr:sp macro="" textlink="">
      <xdr:nvSpPr>
        <xdr:cNvPr id="883" name="テキスト ボックス 882"/>
        <xdr:cNvSpPr txBox="1"/>
      </xdr:nvSpPr>
      <xdr:spPr>
        <a:xfrm>
          <a:off x="18389111" y="1307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159962</xdr:rowOff>
    </xdr:from>
    <xdr:to>
      <xdr:col>116</xdr:col>
      <xdr:colOff>114300</xdr:colOff>
      <xdr:row>75</xdr:row>
      <xdr:rowOff>90112</xdr:rowOff>
    </xdr:to>
    <xdr:sp macro="" textlink="">
      <xdr:nvSpPr>
        <xdr:cNvPr id="889" name="楕円 888"/>
        <xdr:cNvSpPr/>
      </xdr:nvSpPr>
      <xdr:spPr>
        <a:xfrm>
          <a:off x="22110700" y="1284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11389</xdr:rowOff>
    </xdr:from>
    <xdr:ext cx="534377" cy="259045"/>
    <xdr:sp macro="" textlink="">
      <xdr:nvSpPr>
        <xdr:cNvPr id="890" name="繰出金該当値テキスト"/>
        <xdr:cNvSpPr txBox="1"/>
      </xdr:nvSpPr>
      <xdr:spPr>
        <a:xfrm>
          <a:off x="22212300" y="1269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26362</xdr:rowOff>
    </xdr:from>
    <xdr:to>
      <xdr:col>112</xdr:col>
      <xdr:colOff>38100</xdr:colOff>
      <xdr:row>75</xdr:row>
      <xdr:rowOff>127962</xdr:rowOff>
    </xdr:to>
    <xdr:sp macro="" textlink="">
      <xdr:nvSpPr>
        <xdr:cNvPr id="891" name="楕円 890"/>
        <xdr:cNvSpPr/>
      </xdr:nvSpPr>
      <xdr:spPr>
        <a:xfrm>
          <a:off x="21272500" y="1288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144489</xdr:rowOff>
    </xdr:from>
    <xdr:ext cx="534377" cy="259045"/>
    <xdr:sp macro="" textlink="">
      <xdr:nvSpPr>
        <xdr:cNvPr id="892" name="テキスト ボックス 891"/>
        <xdr:cNvSpPr txBox="1"/>
      </xdr:nvSpPr>
      <xdr:spPr>
        <a:xfrm>
          <a:off x="21056111" y="1266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51899</xdr:rowOff>
    </xdr:from>
    <xdr:to>
      <xdr:col>107</xdr:col>
      <xdr:colOff>101600</xdr:colOff>
      <xdr:row>75</xdr:row>
      <xdr:rowOff>153499</xdr:rowOff>
    </xdr:to>
    <xdr:sp macro="" textlink="">
      <xdr:nvSpPr>
        <xdr:cNvPr id="893" name="楕円 892"/>
        <xdr:cNvSpPr/>
      </xdr:nvSpPr>
      <xdr:spPr>
        <a:xfrm>
          <a:off x="20383500" y="1291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170026</xdr:rowOff>
    </xdr:from>
    <xdr:ext cx="534377" cy="259045"/>
    <xdr:sp macro="" textlink="">
      <xdr:nvSpPr>
        <xdr:cNvPr id="894" name="テキスト ボックス 893"/>
        <xdr:cNvSpPr txBox="1"/>
      </xdr:nvSpPr>
      <xdr:spPr>
        <a:xfrm>
          <a:off x="20167111" y="1268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35864</xdr:rowOff>
    </xdr:from>
    <xdr:to>
      <xdr:col>102</xdr:col>
      <xdr:colOff>165100</xdr:colOff>
      <xdr:row>72</xdr:row>
      <xdr:rowOff>137464</xdr:rowOff>
    </xdr:to>
    <xdr:sp macro="" textlink="">
      <xdr:nvSpPr>
        <xdr:cNvPr id="895" name="楕円 894"/>
        <xdr:cNvSpPr/>
      </xdr:nvSpPr>
      <xdr:spPr>
        <a:xfrm>
          <a:off x="19494500" y="1238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153991</xdr:rowOff>
    </xdr:from>
    <xdr:ext cx="534377" cy="259045"/>
    <xdr:sp macro="" textlink="">
      <xdr:nvSpPr>
        <xdr:cNvPr id="896" name="テキスト ボックス 895"/>
        <xdr:cNvSpPr txBox="1"/>
      </xdr:nvSpPr>
      <xdr:spPr>
        <a:xfrm>
          <a:off x="19278111" y="1215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87724</xdr:rowOff>
    </xdr:from>
    <xdr:to>
      <xdr:col>98</xdr:col>
      <xdr:colOff>38100</xdr:colOff>
      <xdr:row>73</xdr:row>
      <xdr:rowOff>17874</xdr:rowOff>
    </xdr:to>
    <xdr:sp macro="" textlink="">
      <xdr:nvSpPr>
        <xdr:cNvPr id="897" name="楕円 896"/>
        <xdr:cNvSpPr/>
      </xdr:nvSpPr>
      <xdr:spPr>
        <a:xfrm>
          <a:off x="18605500" y="1243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34401</xdr:rowOff>
    </xdr:from>
    <xdr:ext cx="534377" cy="259045"/>
    <xdr:sp macro="" textlink="">
      <xdr:nvSpPr>
        <xdr:cNvPr id="898" name="テキスト ボックス 897"/>
        <xdr:cNvSpPr txBox="1"/>
      </xdr:nvSpPr>
      <xdr:spPr>
        <a:xfrm>
          <a:off x="18389111" y="1220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409,342</a:t>
          </a:r>
          <a:r>
            <a:rPr kumimoji="1" lang="ja-JP" altLang="en-US" sz="1300">
              <a:latin typeface="ＭＳ Ｐゴシック" panose="020B0600070205080204" pitchFamily="50" charset="-128"/>
              <a:ea typeface="ＭＳ Ｐゴシック" panose="020B0600070205080204" pitchFamily="50" charset="-128"/>
            </a:rPr>
            <a:t>円となっており、主な構成項目は補助費等（</a:t>
          </a:r>
          <a:r>
            <a:rPr kumimoji="1" lang="en-US" altLang="ja-JP" sz="1300">
              <a:latin typeface="ＭＳ Ｐゴシック" panose="020B0600070205080204" pitchFamily="50" charset="-128"/>
              <a:ea typeface="ＭＳ Ｐゴシック" panose="020B0600070205080204" pitchFamily="50" charset="-128"/>
            </a:rPr>
            <a:t>66,161</a:t>
          </a:r>
          <a:r>
            <a:rPr kumimoji="1" lang="ja-JP" altLang="en-US" sz="1300">
              <a:latin typeface="ＭＳ Ｐゴシック" panose="020B0600070205080204" pitchFamily="50" charset="-128"/>
              <a:ea typeface="ＭＳ Ｐゴシック" panose="020B0600070205080204" pitchFamily="50" charset="-128"/>
            </a:rPr>
            <a:t>円）、扶助費（</a:t>
          </a:r>
          <a:r>
            <a:rPr kumimoji="1" lang="en-US" altLang="ja-JP" sz="1300">
              <a:latin typeface="ＭＳ Ｐゴシック" panose="020B0600070205080204" pitchFamily="50" charset="-128"/>
              <a:ea typeface="ＭＳ Ｐゴシック" panose="020B0600070205080204" pitchFamily="50" charset="-128"/>
            </a:rPr>
            <a:t>137,203</a:t>
          </a:r>
          <a:r>
            <a:rPr kumimoji="1" lang="ja-JP" altLang="en-US" sz="1300">
              <a:latin typeface="ＭＳ Ｐゴシック" panose="020B0600070205080204" pitchFamily="50" charset="-128"/>
              <a:ea typeface="ＭＳ Ｐゴシック" panose="020B0600070205080204" pitchFamily="50" charset="-128"/>
            </a:rPr>
            <a:t>円）、人件費（</a:t>
          </a:r>
          <a:r>
            <a:rPr kumimoji="1" lang="en-US" altLang="ja-JP" sz="1300">
              <a:latin typeface="ＭＳ Ｐゴシック" panose="020B0600070205080204" pitchFamily="50" charset="-128"/>
              <a:ea typeface="ＭＳ Ｐゴシック" panose="020B0600070205080204" pitchFamily="50" charset="-128"/>
            </a:rPr>
            <a:t>70,846</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補助費等については、整備途上である公共下水道事業会計への繰出しが大きな要因となり、類似団体内平均値を上回っている。今後、一部事務組合への負担金も含めて経費の抑制に努めていく。</a:t>
          </a:r>
        </a:p>
        <a:p>
          <a:r>
            <a:rPr kumimoji="1" lang="ja-JP" altLang="en-US" sz="1300">
              <a:latin typeface="ＭＳ Ｐゴシック" panose="020B0600070205080204" pitchFamily="50" charset="-128"/>
              <a:ea typeface="ＭＳ Ｐゴシック" panose="020B0600070205080204" pitchFamily="50" charset="-128"/>
            </a:rPr>
            <a:t>　扶助費については、新型コロナ対策として臨時特別支援給付金が前年度からの増加の主な要因となっている。また、児童手当給付費や生活保護扶助費は前年度を下回ったものの、障害福祉サービス費等の社会保障費が増加傾向にあるため、類似団体内平均値を上回っており、今後もこの傾向は続くと見込まれる。</a:t>
          </a:r>
        </a:p>
        <a:p>
          <a:r>
            <a:rPr kumimoji="1" lang="ja-JP" altLang="en-US" sz="1300">
              <a:latin typeface="ＭＳ Ｐゴシック" panose="020B0600070205080204" pitchFamily="50" charset="-128"/>
              <a:ea typeface="ＭＳ Ｐゴシック" panose="020B0600070205080204" pitchFamily="50" charset="-128"/>
            </a:rPr>
            <a:t>　人件費については、退職手当等が減額となったことで前年度を下回っているものの、依然として類似団体内平均値を上回っている。公立保育所が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か所、公立幼稚園が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か所あることがコスト増の要因と考えられるが、事務の効率化や民間委託の検討など今後も引き続き人件費の抑制に努めていく。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63,532
62,808
8.89
26,436,000
26,006,336
417,139
14,981,011
18,735,553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83922</xdr:rowOff>
    </xdr:from>
    <xdr:to>
      <xdr:col>24</xdr:col>
      <xdr:colOff>63500</xdr:colOff>
      <xdr:row>35</xdr:row>
      <xdr:rowOff>154331</xdr:rowOff>
    </xdr:to>
    <xdr:cxnSp macro="">
      <xdr:nvCxnSpPr>
        <xdr:cNvPr id="59" name="直線コネクタ 58"/>
        <xdr:cNvCxnSpPr/>
      </xdr:nvCxnSpPr>
      <xdr:spPr>
        <a:xfrm flipV="1">
          <a:off x="3797300" y="6084672"/>
          <a:ext cx="8382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39082</xdr:rowOff>
    </xdr:from>
    <xdr:ext cx="469744" cy="259045"/>
    <xdr:sp macro="" textlink="">
      <xdr:nvSpPr>
        <xdr:cNvPr id="60" name="議会費平均値テキスト"/>
        <xdr:cNvSpPr txBox="1"/>
      </xdr:nvSpPr>
      <xdr:spPr>
        <a:xfrm>
          <a:off x="4686300" y="5868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87122</xdr:rowOff>
    </xdr:from>
    <xdr:to>
      <xdr:col>19</xdr:col>
      <xdr:colOff>177800</xdr:colOff>
      <xdr:row>35</xdr:row>
      <xdr:rowOff>154331</xdr:rowOff>
    </xdr:to>
    <xdr:cxnSp macro="">
      <xdr:nvCxnSpPr>
        <xdr:cNvPr id="62" name="直線コネクタ 61"/>
        <xdr:cNvCxnSpPr/>
      </xdr:nvCxnSpPr>
      <xdr:spPr>
        <a:xfrm>
          <a:off x="2908300" y="6087872"/>
          <a:ext cx="889000" cy="6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154906</xdr:rowOff>
    </xdr:from>
    <xdr:ext cx="469744" cy="259045"/>
    <xdr:sp macro="" textlink="">
      <xdr:nvSpPr>
        <xdr:cNvPr id="64" name="テキスト ボックス 63"/>
        <xdr:cNvSpPr txBox="1"/>
      </xdr:nvSpPr>
      <xdr:spPr>
        <a:xfrm>
          <a:off x="3562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87122</xdr:rowOff>
    </xdr:from>
    <xdr:to>
      <xdr:col>15</xdr:col>
      <xdr:colOff>50800</xdr:colOff>
      <xdr:row>35</xdr:row>
      <xdr:rowOff>120040</xdr:rowOff>
    </xdr:to>
    <xdr:cxnSp macro="">
      <xdr:nvCxnSpPr>
        <xdr:cNvPr id="65" name="直線コネクタ 64"/>
        <xdr:cNvCxnSpPr/>
      </xdr:nvCxnSpPr>
      <xdr:spPr>
        <a:xfrm flipV="1">
          <a:off x="2019300" y="6087872"/>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145762</xdr:rowOff>
    </xdr:from>
    <xdr:ext cx="469744" cy="259045"/>
    <xdr:sp macro="" textlink="">
      <xdr:nvSpPr>
        <xdr:cNvPr id="67" name="テキスト ボックス 66"/>
        <xdr:cNvSpPr txBox="1"/>
      </xdr:nvSpPr>
      <xdr:spPr>
        <a:xfrm>
          <a:off x="2673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120040</xdr:rowOff>
    </xdr:from>
    <xdr:to>
      <xdr:col>10</xdr:col>
      <xdr:colOff>114300</xdr:colOff>
      <xdr:row>35</xdr:row>
      <xdr:rowOff>139243</xdr:rowOff>
    </xdr:to>
    <xdr:cxnSp macro="">
      <xdr:nvCxnSpPr>
        <xdr:cNvPr id="68" name="直線コネクタ 67"/>
        <xdr:cNvCxnSpPr/>
      </xdr:nvCxnSpPr>
      <xdr:spPr>
        <a:xfrm flipV="1">
          <a:off x="1130300" y="6120790"/>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119245</xdr:rowOff>
    </xdr:from>
    <xdr:ext cx="469744" cy="259045"/>
    <xdr:sp macro="" textlink="">
      <xdr:nvSpPr>
        <xdr:cNvPr id="70" name="テキスト ボックス 69"/>
        <xdr:cNvSpPr txBox="1"/>
      </xdr:nvSpPr>
      <xdr:spPr>
        <a:xfrm>
          <a:off x="1784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112844</xdr:rowOff>
    </xdr:from>
    <xdr:ext cx="469744" cy="259045"/>
    <xdr:sp macro="" textlink="">
      <xdr:nvSpPr>
        <xdr:cNvPr id="72" name="テキスト ボックス 71"/>
        <xdr:cNvSpPr txBox="1"/>
      </xdr:nvSpPr>
      <xdr:spPr>
        <a:xfrm>
          <a:off x="895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33122</xdr:rowOff>
    </xdr:from>
    <xdr:to>
      <xdr:col>24</xdr:col>
      <xdr:colOff>114300</xdr:colOff>
      <xdr:row>35</xdr:row>
      <xdr:rowOff>134722</xdr:rowOff>
    </xdr:to>
    <xdr:sp macro="" textlink="">
      <xdr:nvSpPr>
        <xdr:cNvPr id="78" name="楕円 77"/>
        <xdr:cNvSpPr/>
      </xdr:nvSpPr>
      <xdr:spPr>
        <a:xfrm>
          <a:off x="4584700" y="603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11549</xdr:rowOff>
    </xdr:from>
    <xdr:ext cx="469744" cy="259045"/>
    <xdr:sp macro="" textlink="">
      <xdr:nvSpPr>
        <xdr:cNvPr id="79" name="議会費該当値テキスト"/>
        <xdr:cNvSpPr txBox="1"/>
      </xdr:nvSpPr>
      <xdr:spPr>
        <a:xfrm>
          <a:off x="4686300" y="601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103531</xdr:rowOff>
    </xdr:from>
    <xdr:to>
      <xdr:col>20</xdr:col>
      <xdr:colOff>38100</xdr:colOff>
      <xdr:row>36</xdr:row>
      <xdr:rowOff>33681</xdr:rowOff>
    </xdr:to>
    <xdr:sp macro="" textlink="">
      <xdr:nvSpPr>
        <xdr:cNvPr id="80" name="楕円 79"/>
        <xdr:cNvSpPr/>
      </xdr:nvSpPr>
      <xdr:spPr>
        <a:xfrm>
          <a:off x="3746500" y="610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24808</xdr:rowOff>
    </xdr:from>
    <xdr:ext cx="469744" cy="259045"/>
    <xdr:sp macro="" textlink="">
      <xdr:nvSpPr>
        <xdr:cNvPr id="81" name="テキスト ボックス 80"/>
        <xdr:cNvSpPr txBox="1"/>
      </xdr:nvSpPr>
      <xdr:spPr>
        <a:xfrm>
          <a:off x="3562428" y="619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36322</xdr:rowOff>
    </xdr:from>
    <xdr:to>
      <xdr:col>15</xdr:col>
      <xdr:colOff>101600</xdr:colOff>
      <xdr:row>35</xdr:row>
      <xdr:rowOff>137922</xdr:rowOff>
    </xdr:to>
    <xdr:sp macro="" textlink="">
      <xdr:nvSpPr>
        <xdr:cNvPr id="82" name="楕円 81"/>
        <xdr:cNvSpPr/>
      </xdr:nvSpPr>
      <xdr:spPr>
        <a:xfrm>
          <a:off x="2857500" y="603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129049</xdr:rowOff>
    </xdr:from>
    <xdr:ext cx="469744" cy="259045"/>
    <xdr:sp macro="" textlink="">
      <xdr:nvSpPr>
        <xdr:cNvPr id="83" name="テキスト ボックス 82"/>
        <xdr:cNvSpPr txBox="1"/>
      </xdr:nvSpPr>
      <xdr:spPr>
        <a:xfrm>
          <a:off x="2673428" y="612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69240</xdr:rowOff>
    </xdr:from>
    <xdr:to>
      <xdr:col>10</xdr:col>
      <xdr:colOff>165100</xdr:colOff>
      <xdr:row>35</xdr:row>
      <xdr:rowOff>170840</xdr:rowOff>
    </xdr:to>
    <xdr:sp macro="" textlink="">
      <xdr:nvSpPr>
        <xdr:cNvPr id="84" name="楕円 83"/>
        <xdr:cNvSpPr/>
      </xdr:nvSpPr>
      <xdr:spPr>
        <a:xfrm>
          <a:off x="1968500" y="60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161967</xdr:rowOff>
    </xdr:from>
    <xdr:ext cx="469744" cy="259045"/>
    <xdr:sp macro="" textlink="">
      <xdr:nvSpPr>
        <xdr:cNvPr id="85" name="テキスト ボックス 84"/>
        <xdr:cNvSpPr txBox="1"/>
      </xdr:nvSpPr>
      <xdr:spPr>
        <a:xfrm>
          <a:off x="1784428" y="616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88443</xdr:rowOff>
    </xdr:from>
    <xdr:to>
      <xdr:col>6</xdr:col>
      <xdr:colOff>38100</xdr:colOff>
      <xdr:row>36</xdr:row>
      <xdr:rowOff>18593</xdr:rowOff>
    </xdr:to>
    <xdr:sp macro="" textlink="">
      <xdr:nvSpPr>
        <xdr:cNvPr id="86" name="楕円 85"/>
        <xdr:cNvSpPr/>
      </xdr:nvSpPr>
      <xdr:spPr>
        <a:xfrm>
          <a:off x="1079500" y="608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9720</xdr:rowOff>
    </xdr:from>
    <xdr:ext cx="469744" cy="259045"/>
    <xdr:sp macro="" textlink="">
      <xdr:nvSpPr>
        <xdr:cNvPr id="87" name="テキスト ボックス 86"/>
        <xdr:cNvSpPr txBox="1"/>
      </xdr:nvSpPr>
      <xdr:spPr>
        <a:xfrm>
          <a:off x="895428" y="618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25766</xdr:rowOff>
    </xdr:from>
    <xdr:to>
      <xdr:col>24</xdr:col>
      <xdr:colOff>63500</xdr:colOff>
      <xdr:row>57</xdr:row>
      <xdr:rowOff>116501</xdr:rowOff>
    </xdr:to>
    <xdr:cxnSp macro="">
      <xdr:nvCxnSpPr>
        <xdr:cNvPr id="114" name="直線コネクタ 113"/>
        <xdr:cNvCxnSpPr/>
      </xdr:nvCxnSpPr>
      <xdr:spPr>
        <a:xfrm>
          <a:off x="3797300" y="9455516"/>
          <a:ext cx="838200" cy="43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xdr:cNvSpPr txBox="1"/>
      </xdr:nvSpPr>
      <xdr:spPr>
        <a:xfrm>
          <a:off x="4686300" y="957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25766</xdr:rowOff>
    </xdr:from>
    <xdr:to>
      <xdr:col>19</xdr:col>
      <xdr:colOff>177800</xdr:colOff>
      <xdr:row>57</xdr:row>
      <xdr:rowOff>135420</xdr:rowOff>
    </xdr:to>
    <xdr:cxnSp macro="">
      <xdr:nvCxnSpPr>
        <xdr:cNvPr id="117" name="直線コネクタ 116"/>
        <xdr:cNvCxnSpPr/>
      </xdr:nvCxnSpPr>
      <xdr:spPr>
        <a:xfrm flipV="1">
          <a:off x="2908300" y="9455516"/>
          <a:ext cx="889000" cy="45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4825</xdr:rowOff>
    </xdr:from>
    <xdr:ext cx="599010" cy="259045"/>
    <xdr:sp macro="" textlink="">
      <xdr:nvSpPr>
        <xdr:cNvPr id="119" name="テキスト ボックス 118"/>
        <xdr:cNvSpPr txBox="1"/>
      </xdr:nvSpPr>
      <xdr:spPr>
        <a:xfrm>
          <a:off x="3497795" y="909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135420</xdr:rowOff>
    </xdr:from>
    <xdr:to>
      <xdr:col>15</xdr:col>
      <xdr:colOff>50800</xdr:colOff>
      <xdr:row>57</xdr:row>
      <xdr:rowOff>143234</xdr:rowOff>
    </xdr:to>
    <xdr:cxnSp macro="">
      <xdr:nvCxnSpPr>
        <xdr:cNvPr id="120" name="直線コネクタ 119"/>
        <xdr:cNvCxnSpPr/>
      </xdr:nvCxnSpPr>
      <xdr:spPr>
        <a:xfrm flipV="1">
          <a:off x="2019300" y="9908070"/>
          <a:ext cx="889000" cy="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146087</xdr:rowOff>
    </xdr:from>
    <xdr:ext cx="534377" cy="259045"/>
    <xdr:sp macro="" textlink="">
      <xdr:nvSpPr>
        <xdr:cNvPr id="122" name="テキスト ボックス 121"/>
        <xdr:cNvSpPr txBox="1"/>
      </xdr:nvSpPr>
      <xdr:spPr>
        <a:xfrm>
          <a:off x="2641111" y="957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143234</xdr:rowOff>
    </xdr:from>
    <xdr:to>
      <xdr:col>10</xdr:col>
      <xdr:colOff>114300</xdr:colOff>
      <xdr:row>57</xdr:row>
      <xdr:rowOff>149539</xdr:rowOff>
    </xdr:to>
    <xdr:cxnSp macro="">
      <xdr:nvCxnSpPr>
        <xdr:cNvPr id="123" name="直線コネクタ 122"/>
        <xdr:cNvCxnSpPr/>
      </xdr:nvCxnSpPr>
      <xdr:spPr>
        <a:xfrm flipV="1">
          <a:off x="1130300" y="9915884"/>
          <a:ext cx="889000" cy="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164809</xdr:rowOff>
    </xdr:from>
    <xdr:ext cx="534377" cy="259045"/>
    <xdr:sp macro="" textlink="">
      <xdr:nvSpPr>
        <xdr:cNvPr id="125" name="テキスト ボックス 124"/>
        <xdr:cNvSpPr txBox="1"/>
      </xdr:nvSpPr>
      <xdr:spPr>
        <a:xfrm>
          <a:off x="1752111" y="95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155944</xdr:rowOff>
    </xdr:from>
    <xdr:ext cx="534377" cy="259045"/>
    <xdr:sp macro="" textlink="">
      <xdr:nvSpPr>
        <xdr:cNvPr id="127" name="テキスト ボックス 126"/>
        <xdr:cNvSpPr txBox="1"/>
      </xdr:nvSpPr>
      <xdr:spPr>
        <a:xfrm>
          <a:off x="863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65701</xdr:rowOff>
    </xdr:from>
    <xdr:to>
      <xdr:col>24</xdr:col>
      <xdr:colOff>114300</xdr:colOff>
      <xdr:row>57</xdr:row>
      <xdr:rowOff>167301</xdr:rowOff>
    </xdr:to>
    <xdr:sp macro="" textlink="">
      <xdr:nvSpPr>
        <xdr:cNvPr id="133" name="楕円 132"/>
        <xdr:cNvSpPr/>
      </xdr:nvSpPr>
      <xdr:spPr>
        <a:xfrm>
          <a:off x="4584700" y="983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152078</xdr:rowOff>
    </xdr:from>
    <xdr:ext cx="534377" cy="259045"/>
    <xdr:sp macro="" textlink="">
      <xdr:nvSpPr>
        <xdr:cNvPr id="134" name="総務費該当値テキスト"/>
        <xdr:cNvSpPr txBox="1"/>
      </xdr:nvSpPr>
      <xdr:spPr>
        <a:xfrm>
          <a:off x="4686300" y="975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146416</xdr:rowOff>
    </xdr:from>
    <xdr:to>
      <xdr:col>20</xdr:col>
      <xdr:colOff>38100</xdr:colOff>
      <xdr:row>55</xdr:row>
      <xdr:rowOff>76566</xdr:rowOff>
    </xdr:to>
    <xdr:sp macro="" textlink="">
      <xdr:nvSpPr>
        <xdr:cNvPr id="135" name="楕円 134"/>
        <xdr:cNvSpPr/>
      </xdr:nvSpPr>
      <xdr:spPr>
        <a:xfrm>
          <a:off x="3746500" y="940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67693</xdr:rowOff>
    </xdr:from>
    <xdr:ext cx="599010" cy="259045"/>
    <xdr:sp macro="" textlink="">
      <xdr:nvSpPr>
        <xdr:cNvPr id="136" name="テキスト ボックス 135"/>
        <xdr:cNvSpPr txBox="1"/>
      </xdr:nvSpPr>
      <xdr:spPr>
        <a:xfrm>
          <a:off x="3497795" y="949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84620</xdr:rowOff>
    </xdr:from>
    <xdr:to>
      <xdr:col>15</xdr:col>
      <xdr:colOff>101600</xdr:colOff>
      <xdr:row>58</xdr:row>
      <xdr:rowOff>14770</xdr:rowOff>
    </xdr:to>
    <xdr:sp macro="" textlink="">
      <xdr:nvSpPr>
        <xdr:cNvPr id="137" name="楕円 136"/>
        <xdr:cNvSpPr/>
      </xdr:nvSpPr>
      <xdr:spPr>
        <a:xfrm>
          <a:off x="2857500" y="985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5897</xdr:rowOff>
    </xdr:from>
    <xdr:ext cx="534377" cy="259045"/>
    <xdr:sp macro="" textlink="">
      <xdr:nvSpPr>
        <xdr:cNvPr id="138" name="テキスト ボックス 137"/>
        <xdr:cNvSpPr txBox="1"/>
      </xdr:nvSpPr>
      <xdr:spPr>
        <a:xfrm>
          <a:off x="2641111" y="994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92434</xdr:rowOff>
    </xdr:from>
    <xdr:to>
      <xdr:col>10</xdr:col>
      <xdr:colOff>165100</xdr:colOff>
      <xdr:row>58</xdr:row>
      <xdr:rowOff>22584</xdr:rowOff>
    </xdr:to>
    <xdr:sp macro="" textlink="">
      <xdr:nvSpPr>
        <xdr:cNvPr id="139" name="楕円 138"/>
        <xdr:cNvSpPr/>
      </xdr:nvSpPr>
      <xdr:spPr>
        <a:xfrm>
          <a:off x="1968500" y="986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13711</xdr:rowOff>
    </xdr:from>
    <xdr:ext cx="534377" cy="259045"/>
    <xdr:sp macro="" textlink="">
      <xdr:nvSpPr>
        <xdr:cNvPr id="140" name="テキスト ボックス 139"/>
        <xdr:cNvSpPr txBox="1"/>
      </xdr:nvSpPr>
      <xdr:spPr>
        <a:xfrm>
          <a:off x="1752111" y="995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98739</xdr:rowOff>
    </xdr:from>
    <xdr:to>
      <xdr:col>6</xdr:col>
      <xdr:colOff>38100</xdr:colOff>
      <xdr:row>58</xdr:row>
      <xdr:rowOff>28889</xdr:rowOff>
    </xdr:to>
    <xdr:sp macro="" textlink="">
      <xdr:nvSpPr>
        <xdr:cNvPr id="141" name="楕円 140"/>
        <xdr:cNvSpPr/>
      </xdr:nvSpPr>
      <xdr:spPr>
        <a:xfrm>
          <a:off x="1079500" y="987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20016</xdr:rowOff>
    </xdr:from>
    <xdr:ext cx="534377" cy="259045"/>
    <xdr:sp macro="" textlink="">
      <xdr:nvSpPr>
        <xdr:cNvPr id="142" name="テキスト ボックス 141"/>
        <xdr:cNvSpPr txBox="1"/>
      </xdr:nvSpPr>
      <xdr:spPr>
        <a:xfrm>
          <a:off x="863111" y="996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5" name="テキスト ボックス 154"/>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59" name="テキスト ボックス 158"/>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3" name="テキスト ボックス 162"/>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7" name="テキスト ボックス 166"/>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70234</xdr:rowOff>
    </xdr:from>
    <xdr:to>
      <xdr:col>24</xdr:col>
      <xdr:colOff>62865</xdr:colOff>
      <xdr:row>78</xdr:row>
      <xdr:rowOff>96971</xdr:rowOff>
    </xdr:to>
    <xdr:cxnSp macro="">
      <xdr:nvCxnSpPr>
        <xdr:cNvPr id="171" name="直線コネクタ 170"/>
        <xdr:cNvCxnSpPr/>
      </xdr:nvCxnSpPr>
      <xdr:spPr>
        <a:xfrm flipV="1">
          <a:off x="4633595" y="12071734"/>
          <a:ext cx="1270" cy="1398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100798</xdr:rowOff>
    </xdr:from>
    <xdr:ext cx="599010" cy="259045"/>
    <xdr:sp macro="" textlink="">
      <xdr:nvSpPr>
        <xdr:cNvPr id="172" name="民生費最小値テキスト"/>
        <xdr:cNvSpPr txBox="1"/>
      </xdr:nvSpPr>
      <xdr:spPr>
        <a:xfrm>
          <a:off x="4686300" y="134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96971</xdr:rowOff>
    </xdr:from>
    <xdr:to>
      <xdr:col>24</xdr:col>
      <xdr:colOff>152400</xdr:colOff>
      <xdr:row>78</xdr:row>
      <xdr:rowOff>96971</xdr:rowOff>
    </xdr:to>
    <xdr:cxnSp macro="">
      <xdr:nvCxnSpPr>
        <xdr:cNvPr id="173" name="直線コネクタ 172"/>
        <xdr:cNvCxnSpPr/>
      </xdr:nvCxnSpPr>
      <xdr:spPr>
        <a:xfrm>
          <a:off x="4546600" y="1347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16911</xdr:rowOff>
    </xdr:from>
    <xdr:ext cx="599010" cy="259045"/>
    <xdr:sp macro="" textlink="">
      <xdr:nvSpPr>
        <xdr:cNvPr id="174" name="民生費最大値テキスト"/>
        <xdr:cNvSpPr txBox="1"/>
      </xdr:nvSpPr>
      <xdr:spPr>
        <a:xfrm>
          <a:off x="4686300" y="1184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70234</xdr:rowOff>
    </xdr:from>
    <xdr:to>
      <xdr:col>24</xdr:col>
      <xdr:colOff>152400</xdr:colOff>
      <xdr:row>70</xdr:row>
      <xdr:rowOff>70234</xdr:rowOff>
    </xdr:to>
    <xdr:cxnSp macro="">
      <xdr:nvCxnSpPr>
        <xdr:cNvPr id="175" name="直線コネクタ 174"/>
        <xdr:cNvCxnSpPr/>
      </xdr:nvCxnSpPr>
      <xdr:spPr>
        <a:xfrm>
          <a:off x="4546600" y="1207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116773</xdr:rowOff>
    </xdr:from>
    <xdr:to>
      <xdr:col>24</xdr:col>
      <xdr:colOff>63500</xdr:colOff>
      <xdr:row>76</xdr:row>
      <xdr:rowOff>6998</xdr:rowOff>
    </xdr:to>
    <xdr:cxnSp macro="">
      <xdr:nvCxnSpPr>
        <xdr:cNvPr id="176" name="直線コネクタ 175"/>
        <xdr:cNvCxnSpPr/>
      </xdr:nvCxnSpPr>
      <xdr:spPr>
        <a:xfrm flipV="1">
          <a:off x="3797300" y="12804073"/>
          <a:ext cx="838200" cy="23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107180</xdr:rowOff>
    </xdr:from>
    <xdr:ext cx="599010" cy="259045"/>
    <xdr:sp macro="" textlink="">
      <xdr:nvSpPr>
        <xdr:cNvPr id="177" name="民生費平均値テキスト"/>
        <xdr:cNvSpPr txBox="1"/>
      </xdr:nvSpPr>
      <xdr:spPr>
        <a:xfrm>
          <a:off x="4686300" y="12965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128753</xdr:rowOff>
    </xdr:from>
    <xdr:to>
      <xdr:col>24</xdr:col>
      <xdr:colOff>114300</xdr:colOff>
      <xdr:row>76</xdr:row>
      <xdr:rowOff>58902</xdr:rowOff>
    </xdr:to>
    <xdr:sp macro="" textlink="">
      <xdr:nvSpPr>
        <xdr:cNvPr id="178" name="フローチャート: 判断 177"/>
        <xdr:cNvSpPr/>
      </xdr:nvSpPr>
      <xdr:spPr>
        <a:xfrm>
          <a:off x="4584700" y="129875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6998</xdr:rowOff>
    </xdr:from>
    <xdr:to>
      <xdr:col>19</xdr:col>
      <xdr:colOff>177800</xdr:colOff>
      <xdr:row>76</xdr:row>
      <xdr:rowOff>51546</xdr:rowOff>
    </xdr:to>
    <xdr:cxnSp macro="">
      <xdr:nvCxnSpPr>
        <xdr:cNvPr id="179" name="直線コネクタ 178"/>
        <xdr:cNvCxnSpPr/>
      </xdr:nvCxnSpPr>
      <xdr:spPr>
        <a:xfrm flipV="1">
          <a:off x="2908300" y="13037198"/>
          <a:ext cx="889000" cy="4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45952</xdr:rowOff>
    </xdr:from>
    <xdr:to>
      <xdr:col>20</xdr:col>
      <xdr:colOff>38100</xdr:colOff>
      <xdr:row>77</xdr:row>
      <xdr:rowOff>147552</xdr:rowOff>
    </xdr:to>
    <xdr:sp macro="" textlink="">
      <xdr:nvSpPr>
        <xdr:cNvPr id="180" name="フローチャート: 判断 179"/>
        <xdr:cNvSpPr/>
      </xdr:nvSpPr>
      <xdr:spPr>
        <a:xfrm>
          <a:off x="3746500" y="132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138679</xdr:rowOff>
    </xdr:from>
    <xdr:ext cx="599010" cy="259045"/>
    <xdr:sp macro="" textlink="">
      <xdr:nvSpPr>
        <xdr:cNvPr id="181" name="テキスト ボックス 180"/>
        <xdr:cNvSpPr txBox="1"/>
      </xdr:nvSpPr>
      <xdr:spPr>
        <a:xfrm>
          <a:off x="3497795" y="1334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51546</xdr:rowOff>
    </xdr:from>
    <xdr:to>
      <xdr:col>15</xdr:col>
      <xdr:colOff>50800</xdr:colOff>
      <xdr:row>76</xdr:row>
      <xdr:rowOff>159826</xdr:rowOff>
    </xdr:to>
    <xdr:cxnSp macro="">
      <xdr:nvCxnSpPr>
        <xdr:cNvPr id="182" name="直線コネクタ 181"/>
        <xdr:cNvCxnSpPr/>
      </xdr:nvCxnSpPr>
      <xdr:spPr>
        <a:xfrm flipV="1">
          <a:off x="2019300" y="13081746"/>
          <a:ext cx="889000" cy="10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117332</xdr:rowOff>
    </xdr:from>
    <xdr:to>
      <xdr:col>15</xdr:col>
      <xdr:colOff>101600</xdr:colOff>
      <xdr:row>78</xdr:row>
      <xdr:rowOff>47482</xdr:rowOff>
    </xdr:to>
    <xdr:sp macro="" textlink="">
      <xdr:nvSpPr>
        <xdr:cNvPr id="183" name="フローチャート: 判断 182"/>
        <xdr:cNvSpPr/>
      </xdr:nvSpPr>
      <xdr:spPr>
        <a:xfrm>
          <a:off x="2857500" y="1331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38609</xdr:rowOff>
    </xdr:from>
    <xdr:ext cx="599010" cy="259045"/>
    <xdr:sp macro="" textlink="">
      <xdr:nvSpPr>
        <xdr:cNvPr id="184" name="テキスト ボックス 183"/>
        <xdr:cNvSpPr txBox="1"/>
      </xdr:nvSpPr>
      <xdr:spPr>
        <a:xfrm>
          <a:off x="2608795" y="1341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110564</xdr:rowOff>
    </xdr:from>
    <xdr:to>
      <xdr:col>10</xdr:col>
      <xdr:colOff>114300</xdr:colOff>
      <xdr:row>76</xdr:row>
      <xdr:rowOff>159826</xdr:rowOff>
    </xdr:to>
    <xdr:cxnSp macro="">
      <xdr:nvCxnSpPr>
        <xdr:cNvPr id="185" name="直線コネクタ 184"/>
        <xdr:cNvCxnSpPr/>
      </xdr:nvCxnSpPr>
      <xdr:spPr>
        <a:xfrm>
          <a:off x="1130300" y="13140764"/>
          <a:ext cx="889000" cy="4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433</xdr:rowOff>
    </xdr:from>
    <xdr:to>
      <xdr:col>10</xdr:col>
      <xdr:colOff>165100</xdr:colOff>
      <xdr:row>78</xdr:row>
      <xdr:rowOff>102033</xdr:rowOff>
    </xdr:to>
    <xdr:sp macro="" textlink="">
      <xdr:nvSpPr>
        <xdr:cNvPr id="186" name="フローチャート: 判断 185"/>
        <xdr:cNvSpPr/>
      </xdr:nvSpPr>
      <xdr:spPr>
        <a:xfrm>
          <a:off x="19685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93160</xdr:rowOff>
    </xdr:from>
    <xdr:ext cx="599010" cy="259045"/>
    <xdr:sp macro="" textlink="">
      <xdr:nvSpPr>
        <xdr:cNvPr id="187" name="テキスト ボックス 186"/>
        <xdr:cNvSpPr txBox="1"/>
      </xdr:nvSpPr>
      <xdr:spPr>
        <a:xfrm>
          <a:off x="1719795" y="1346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4442</xdr:rowOff>
    </xdr:from>
    <xdr:to>
      <xdr:col>6</xdr:col>
      <xdr:colOff>38100</xdr:colOff>
      <xdr:row>78</xdr:row>
      <xdr:rowOff>106042</xdr:rowOff>
    </xdr:to>
    <xdr:sp macro="" textlink="">
      <xdr:nvSpPr>
        <xdr:cNvPr id="188" name="フローチャート: 判断 187"/>
        <xdr:cNvSpPr/>
      </xdr:nvSpPr>
      <xdr:spPr>
        <a:xfrm>
          <a:off x="1079500" y="1337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97169</xdr:rowOff>
    </xdr:from>
    <xdr:ext cx="599010" cy="259045"/>
    <xdr:sp macro="" textlink="">
      <xdr:nvSpPr>
        <xdr:cNvPr id="189" name="テキスト ボックス 188"/>
        <xdr:cNvSpPr txBox="1"/>
      </xdr:nvSpPr>
      <xdr:spPr>
        <a:xfrm>
          <a:off x="830795" y="1347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65973</xdr:rowOff>
    </xdr:from>
    <xdr:to>
      <xdr:col>24</xdr:col>
      <xdr:colOff>114300</xdr:colOff>
      <xdr:row>74</xdr:row>
      <xdr:rowOff>167573</xdr:rowOff>
    </xdr:to>
    <xdr:sp macro="" textlink="">
      <xdr:nvSpPr>
        <xdr:cNvPr id="195" name="楕円 194"/>
        <xdr:cNvSpPr/>
      </xdr:nvSpPr>
      <xdr:spPr>
        <a:xfrm>
          <a:off x="4584700" y="1275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88850</xdr:rowOff>
    </xdr:from>
    <xdr:ext cx="599010" cy="259045"/>
    <xdr:sp macro="" textlink="">
      <xdr:nvSpPr>
        <xdr:cNvPr id="196" name="民生費該当値テキスト"/>
        <xdr:cNvSpPr txBox="1"/>
      </xdr:nvSpPr>
      <xdr:spPr>
        <a:xfrm>
          <a:off x="4686300" y="12604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127648</xdr:rowOff>
    </xdr:from>
    <xdr:to>
      <xdr:col>20</xdr:col>
      <xdr:colOff>38100</xdr:colOff>
      <xdr:row>76</xdr:row>
      <xdr:rowOff>57798</xdr:rowOff>
    </xdr:to>
    <xdr:sp macro="" textlink="">
      <xdr:nvSpPr>
        <xdr:cNvPr id="197" name="楕円 196"/>
        <xdr:cNvSpPr/>
      </xdr:nvSpPr>
      <xdr:spPr>
        <a:xfrm>
          <a:off x="3746500" y="1298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74325</xdr:rowOff>
    </xdr:from>
    <xdr:ext cx="599010" cy="259045"/>
    <xdr:sp macro="" textlink="">
      <xdr:nvSpPr>
        <xdr:cNvPr id="198" name="テキスト ボックス 197"/>
        <xdr:cNvSpPr txBox="1"/>
      </xdr:nvSpPr>
      <xdr:spPr>
        <a:xfrm>
          <a:off x="3497795" y="12761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746</xdr:rowOff>
    </xdr:from>
    <xdr:to>
      <xdr:col>15</xdr:col>
      <xdr:colOff>101600</xdr:colOff>
      <xdr:row>76</xdr:row>
      <xdr:rowOff>102346</xdr:rowOff>
    </xdr:to>
    <xdr:sp macro="" textlink="">
      <xdr:nvSpPr>
        <xdr:cNvPr id="199" name="楕円 198"/>
        <xdr:cNvSpPr/>
      </xdr:nvSpPr>
      <xdr:spPr>
        <a:xfrm>
          <a:off x="2857500" y="1303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118873</xdr:rowOff>
    </xdr:from>
    <xdr:ext cx="599010" cy="259045"/>
    <xdr:sp macro="" textlink="">
      <xdr:nvSpPr>
        <xdr:cNvPr id="200" name="テキスト ボックス 199"/>
        <xdr:cNvSpPr txBox="1"/>
      </xdr:nvSpPr>
      <xdr:spPr>
        <a:xfrm>
          <a:off x="2608795" y="1280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109026</xdr:rowOff>
    </xdr:from>
    <xdr:to>
      <xdr:col>10</xdr:col>
      <xdr:colOff>165100</xdr:colOff>
      <xdr:row>77</xdr:row>
      <xdr:rowOff>39176</xdr:rowOff>
    </xdr:to>
    <xdr:sp macro="" textlink="">
      <xdr:nvSpPr>
        <xdr:cNvPr id="201" name="楕円 200"/>
        <xdr:cNvSpPr/>
      </xdr:nvSpPr>
      <xdr:spPr>
        <a:xfrm>
          <a:off x="1968500" y="1313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55704</xdr:rowOff>
    </xdr:from>
    <xdr:ext cx="599010" cy="259045"/>
    <xdr:sp macro="" textlink="">
      <xdr:nvSpPr>
        <xdr:cNvPr id="202" name="テキスト ボックス 201"/>
        <xdr:cNvSpPr txBox="1"/>
      </xdr:nvSpPr>
      <xdr:spPr>
        <a:xfrm>
          <a:off x="1719795" y="12914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59764</xdr:rowOff>
    </xdr:from>
    <xdr:to>
      <xdr:col>6</xdr:col>
      <xdr:colOff>38100</xdr:colOff>
      <xdr:row>76</xdr:row>
      <xdr:rowOff>161364</xdr:rowOff>
    </xdr:to>
    <xdr:sp macro="" textlink="">
      <xdr:nvSpPr>
        <xdr:cNvPr id="203" name="楕円 202"/>
        <xdr:cNvSpPr/>
      </xdr:nvSpPr>
      <xdr:spPr>
        <a:xfrm>
          <a:off x="1079500" y="1308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6440</xdr:rowOff>
    </xdr:from>
    <xdr:ext cx="599010" cy="259045"/>
    <xdr:sp macro="" textlink="">
      <xdr:nvSpPr>
        <xdr:cNvPr id="204" name="テキスト ボックス 203"/>
        <xdr:cNvSpPr txBox="1"/>
      </xdr:nvSpPr>
      <xdr:spPr>
        <a:xfrm>
          <a:off x="830795" y="12865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9" name="直線コネクタ 228"/>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30" name="衛生費最小値テキスト"/>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31" name="直線コネクタ 230"/>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32" name="衛生費最大値テキスト"/>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33" name="直線コネクタ 232"/>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109207</xdr:rowOff>
    </xdr:from>
    <xdr:to>
      <xdr:col>24</xdr:col>
      <xdr:colOff>63500</xdr:colOff>
      <xdr:row>99</xdr:row>
      <xdr:rowOff>32982</xdr:rowOff>
    </xdr:to>
    <xdr:cxnSp macro="">
      <xdr:nvCxnSpPr>
        <xdr:cNvPr id="234" name="直線コネクタ 233"/>
        <xdr:cNvCxnSpPr/>
      </xdr:nvCxnSpPr>
      <xdr:spPr>
        <a:xfrm flipV="1">
          <a:off x="3797300" y="16911307"/>
          <a:ext cx="838200" cy="9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16845</xdr:rowOff>
    </xdr:from>
    <xdr:ext cx="534377" cy="259045"/>
    <xdr:sp macro="" textlink="">
      <xdr:nvSpPr>
        <xdr:cNvPr id="235" name="衛生費平均値テキスト"/>
        <xdr:cNvSpPr txBox="1"/>
      </xdr:nvSpPr>
      <xdr:spPr>
        <a:xfrm>
          <a:off x="4686300" y="1664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6" name="フローチャート: 判断 235"/>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32982</xdr:rowOff>
    </xdr:from>
    <xdr:to>
      <xdr:col>19</xdr:col>
      <xdr:colOff>177800</xdr:colOff>
      <xdr:row>99</xdr:row>
      <xdr:rowOff>57392</xdr:rowOff>
    </xdr:to>
    <xdr:cxnSp macro="">
      <xdr:nvCxnSpPr>
        <xdr:cNvPr id="237" name="直線コネクタ 236"/>
        <xdr:cNvCxnSpPr/>
      </xdr:nvCxnSpPr>
      <xdr:spPr>
        <a:xfrm flipV="1">
          <a:off x="2908300" y="17006532"/>
          <a:ext cx="889000" cy="2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8" name="フローチャート: 判断 237"/>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40188</xdr:rowOff>
    </xdr:from>
    <xdr:ext cx="534377" cy="259045"/>
    <xdr:sp macro="" textlink="">
      <xdr:nvSpPr>
        <xdr:cNvPr id="239" name="テキスト ボックス 238"/>
        <xdr:cNvSpPr txBox="1"/>
      </xdr:nvSpPr>
      <xdr:spPr>
        <a:xfrm>
          <a:off x="3530111" y="166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57392</xdr:rowOff>
    </xdr:from>
    <xdr:to>
      <xdr:col>15</xdr:col>
      <xdr:colOff>50800</xdr:colOff>
      <xdr:row>99</xdr:row>
      <xdr:rowOff>64325</xdr:rowOff>
    </xdr:to>
    <xdr:cxnSp macro="">
      <xdr:nvCxnSpPr>
        <xdr:cNvPr id="240" name="直線コネクタ 239"/>
        <xdr:cNvCxnSpPr/>
      </xdr:nvCxnSpPr>
      <xdr:spPr>
        <a:xfrm flipV="1">
          <a:off x="2019300" y="17030942"/>
          <a:ext cx="889000" cy="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41" name="フローチャート: 判断 240"/>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80915</xdr:rowOff>
    </xdr:from>
    <xdr:ext cx="534377" cy="259045"/>
    <xdr:sp macro="" textlink="">
      <xdr:nvSpPr>
        <xdr:cNvPr id="242" name="テキスト ボックス 241"/>
        <xdr:cNvSpPr txBox="1"/>
      </xdr:nvSpPr>
      <xdr:spPr>
        <a:xfrm>
          <a:off x="2641111" y="1671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40272</xdr:rowOff>
    </xdr:from>
    <xdr:to>
      <xdr:col>10</xdr:col>
      <xdr:colOff>114300</xdr:colOff>
      <xdr:row>99</xdr:row>
      <xdr:rowOff>64325</xdr:rowOff>
    </xdr:to>
    <xdr:cxnSp macro="">
      <xdr:nvCxnSpPr>
        <xdr:cNvPr id="243" name="直線コネクタ 242"/>
        <xdr:cNvCxnSpPr/>
      </xdr:nvCxnSpPr>
      <xdr:spPr>
        <a:xfrm>
          <a:off x="1130300" y="17013822"/>
          <a:ext cx="889000" cy="2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4" name="フローチャート: 判断 243"/>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94936</xdr:rowOff>
    </xdr:from>
    <xdr:ext cx="534377" cy="259045"/>
    <xdr:sp macro="" textlink="">
      <xdr:nvSpPr>
        <xdr:cNvPr id="245" name="テキスト ボックス 244"/>
        <xdr:cNvSpPr txBox="1"/>
      </xdr:nvSpPr>
      <xdr:spPr>
        <a:xfrm>
          <a:off x="1752111" y="1672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6" name="フローチャート: 判断 245"/>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69017</xdr:rowOff>
    </xdr:from>
    <xdr:ext cx="534377" cy="259045"/>
    <xdr:sp macro="" textlink="">
      <xdr:nvSpPr>
        <xdr:cNvPr id="247" name="テキスト ボックス 246"/>
        <xdr:cNvSpPr txBox="1"/>
      </xdr:nvSpPr>
      <xdr:spPr>
        <a:xfrm>
          <a:off x="863111" y="1669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58407</xdr:rowOff>
    </xdr:from>
    <xdr:to>
      <xdr:col>24</xdr:col>
      <xdr:colOff>114300</xdr:colOff>
      <xdr:row>98</xdr:row>
      <xdr:rowOff>160007</xdr:rowOff>
    </xdr:to>
    <xdr:sp macro="" textlink="">
      <xdr:nvSpPr>
        <xdr:cNvPr id="253" name="楕円 252"/>
        <xdr:cNvSpPr/>
      </xdr:nvSpPr>
      <xdr:spPr>
        <a:xfrm>
          <a:off x="4584700" y="1686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36834</xdr:rowOff>
    </xdr:from>
    <xdr:ext cx="534377" cy="259045"/>
    <xdr:sp macro="" textlink="">
      <xdr:nvSpPr>
        <xdr:cNvPr id="254" name="衛生費該当値テキスト"/>
        <xdr:cNvSpPr txBox="1"/>
      </xdr:nvSpPr>
      <xdr:spPr>
        <a:xfrm>
          <a:off x="4686300" y="1683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153632</xdr:rowOff>
    </xdr:from>
    <xdr:to>
      <xdr:col>20</xdr:col>
      <xdr:colOff>38100</xdr:colOff>
      <xdr:row>99</xdr:row>
      <xdr:rowOff>83782</xdr:rowOff>
    </xdr:to>
    <xdr:sp macro="" textlink="">
      <xdr:nvSpPr>
        <xdr:cNvPr id="255" name="楕円 254"/>
        <xdr:cNvSpPr/>
      </xdr:nvSpPr>
      <xdr:spPr>
        <a:xfrm>
          <a:off x="3746500" y="1695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74909</xdr:rowOff>
    </xdr:from>
    <xdr:ext cx="534377" cy="259045"/>
    <xdr:sp macro="" textlink="">
      <xdr:nvSpPr>
        <xdr:cNvPr id="256" name="テキスト ボックス 255"/>
        <xdr:cNvSpPr txBox="1"/>
      </xdr:nvSpPr>
      <xdr:spPr>
        <a:xfrm>
          <a:off x="3530111" y="170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6592</xdr:rowOff>
    </xdr:from>
    <xdr:to>
      <xdr:col>15</xdr:col>
      <xdr:colOff>101600</xdr:colOff>
      <xdr:row>99</xdr:row>
      <xdr:rowOff>108192</xdr:rowOff>
    </xdr:to>
    <xdr:sp macro="" textlink="">
      <xdr:nvSpPr>
        <xdr:cNvPr id="257" name="楕円 256"/>
        <xdr:cNvSpPr/>
      </xdr:nvSpPr>
      <xdr:spPr>
        <a:xfrm>
          <a:off x="2857500" y="1698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99319</xdr:rowOff>
    </xdr:from>
    <xdr:ext cx="534377" cy="259045"/>
    <xdr:sp macro="" textlink="">
      <xdr:nvSpPr>
        <xdr:cNvPr id="258" name="テキスト ボックス 257"/>
        <xdr:cNvSpPr txBox="1"/>
      </xdr:nvSpPr>
      <xdr:spPr>
        <a:xfrm>
          <a:off x="2641111" y="1707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13525</xdr:rowOff>
    </xdr:from>
    <xdr:to>
      <xdr:col>10</xdr:col>
      <xdr:colOff>165100</xdr:colOff>
      <xdr:row>99</xdr:row>
      <xdr:rowOff>115125</xdr:rowOff>
    </xdr:to>
    <xdr:sp macro="" textlink="">
      <xdr:nvSpPr>
        <xdr:cNvPr id="259" name="楕円 258"/>
        <xdr:cNvSpPr/>
      </xdr:nvSpPr>
      <xdr:spPr>
        <a:xfrm>
          <a:off x="1968500" y="1698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106252</xdr:rowOff>
    </xdr:from>
    <xdr:ext cx="534377" cy="259045"/>
    <xdr:sp macro="" textlink="">
      <xdr:nvSpPr>
        <xdr:cNvPr id="260" name="テキスト ボックス 259"/>
        <xdr:cNvSpPr txBox="1"/>
      </xdr:nvSpPr>
      <xdr:spPr>
        <a:xfrm>
          <a:off x="1752111" y="1707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160922</xdr:rowOff>
    </xdr:from>
    <xdr:to>
      <xdr:col>6</xdr:col>
      <xdr:colOff>38100</xdr:colOff>
      <xdr:row>99</xdr:row>
      <xdr:rowOff>91072</xdr:rowOff>
    </xdr:to>
    <xdr:sp macro="" textlink="">
      <xdr:nvSpPr>
        <xdr:cNvPr id="261" name="楕円 260"/>
        <xdr:cNvSpPr/>
      </xdr:nvSpPr>
      <xdr:spPr>
        <a:xfrm>
          <a:off x="1079500" y="1696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82199</xdr:rowOff>
    </xdr:from>
    <xdr:ext cx="534377" cy="259045"/>
    <xdr:sp macro="" textlink="">
      <xdr:nvSpPr>
        <xdr:cNvPr id="262" name="テキスト ボックス 261"/>
        <xdr:cNvSpPr txBox="1"/>
      </xdr:nvSpPr>
      <xdr:spPr>
        <a:xfrm>
          <a:off x="863111" y="1705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6" name="直線コネクタ 285"/>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9" name="労働費最大値テキスト"/>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90" name="直線コネクタ 289"/>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46355</xdr:rowOff>
    </xdr:from>
    <xdr:to>
      <xdr:col>55</xdr:col>
      <xdr:colOff>0</xdr:colOff>
      <xdr:row>38</xdr:row>
      <xdr:rowOff>47879</xdr:rowOff>
    </xdr:to>
    <xdr:cxnSp macro="">
      <xdr:nvCxnSpPr>
        <xdr:cNvPr id="291" name="直線コネクタ 290"/>
        <xdr:cNvCxnSpPr/>
      </xdr:nvCxnSpPr>
      <xdr:spPr>
        <a:xfrm>
          <a:off x="9639300" y="6561455"/>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92" name="労働費平均値テキスト"/>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3" name="フローチャート: 判断 292"/>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45593</xdr:rowOff>
    </xdr:from>
    <xdr:to>
      <xdr:col>50</xdr:col>
      <xdr:colOff>114300</xdr:colOff>
      <xdr:row>38</xdr:row>
      <xdr:rowOff>46355</xdr:rowOff>
    </xdr:to>
    <xdr:cxnSp macro="">
      <xdr:nvCxnSpPr>
        <xdr:cNvPr id="294" name="直線コネクタ 293"/>
        <xdr:cNvCxnSpPr/>
      </xdr:nvCxnSpPr>
      <xdr:spPr>
        <a:xfrm>
          <a:off x="8750300" y="656069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6" name="テキスト ボックス 295"/>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45593</xdr:rowOff>
    </xdr:from>
    <xdr:to>
      <xdr:col>45</xdr:col>
      <xdr:colOff>177800</xdr:colOff>
      <xdr:row>38</xdr:row>
      <xdr:rowOff>48260</xdr:rowOff>
    </xdr:to>
    <xdr:cxnSp macro="">
      <xdr:nvCxnSpPr>
        <xdr:cNvPr id="297" name="直線コネクタ 296"/>
        <xdr:cNvCxnSpPr/>
      </xdr:nvCxnSpPr>
      <xdr:spPr>
        <a:xfrm flipV="1">
          <a:off x="7861300" y="6560693"/>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48260</xdr:rowOff>
    </xdr:from>
    <xdr:to>
      <xdr:col>41</xdr:col>
      <xdr:colOff>50800</xdr:colOff>
      <xdr:row>38</xdr:row>
      <xdr:rowOff>57785</xdr:rowOff>
    </xdr:to>
    <xdr:cxnSp macro="">
      <xdr:nvCxnSpPr>
        <xdr:cNvPr id="300" name="直線コネクタ 299"/>
        <xdr:cNvCxnSpPr/>
      </xdr:nvCxnSpPr>
      <xdr:spPr>
        <a:xfrm flipV="1">
          <a:off x="6972300" y="656336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301" name="フローチャート: 判断 300"/>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43578</xdr:rowOff>
    </xdr:from>
    <xdr:ext cx="378565" cy="259045"/>
    <xdr:sp macro="" textlink="">
      <xdr:nvSpPr>
        <xdr:cNvPr id="302" name="テキスト ボックス 301"/>
        <xdr:cNvSpPr txBox="1"/>
      </xdr:nvSpPr>
      <xdr:spPr>
        <a:xfrm>
          <a:off x="7672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303" name="フローチャート: 判断 302"/>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5478</xdr:rowOff>
    </xdr:from>
    <xdr:ext cx="378565" cy="259045"/>
    <xdr:sp macro="" textlink="">
      <xdr:nvSpPr>
        <xdr:cNvPr id="304" name="テキスト ボックス 303"/>
        <xdr:cNvSpPr txBox="1"/>
      </xdr:nvSpPr>
      <xdr:spPr>
        <a:xfrm>
          <a:off x="6783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168529</xdr:rowOff>
    </xdr:from>
    <xdr:to>
      <xdr:col>55</xdr:col>
      <xdr:colOff>50800</xdr:colOff>
      <xdr:row>38</xdr:row>
      <xdr:rowOff>98679</xdr:rowOff>
    </xdr:to>
    <xdr:sp macro="" textlink="">
      <xdr:nvSpPr>
        <xdr:cNvPr id="310" name="楕円 309"/>
        <xdr:cNvSpPr/>
      </xdr:nvSpPr>
      <xdr:spPr>
        <a:xfrm>
          <a:off x="10426700" y="651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146956</xdr:rowOff>
    </xdr:from>
    <xdr:ext cx="378565" cy="259045"/>
    <xdr:sp macro="" textlink="">
      <xdr:nvSpPr>
        <xdr:cNvPr id="311" name="労働費該当値テキスト"/>
        <xdr:cNvSpPr txBox="1"/>
      </xdr:nvSpPr>
      <xdr:spPr>
        <a:xfrm>
          <a:off x="10528300" y="6490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167005</xdr:rowOff>
    </xdr:from>
    <xdr:to>
      <xdr:col>50</xdr:col>
      <xdr:colOff>165100</xdr:colOff>
      <xdr:row>38</xdr:row>
      <xdr:rowOff>97155</xdr:rowOff>
    </xdr:to>
    <xdr:sp macro="" textlink="">
      <xdr:nvSpPr>
        <xdr:cNvPr id="312" name="楕円 311"/>
        <xdr:cNvSpPr/>
      </xdr:nvSpPr>
      <xdr:spPr>
        <a:xfrm>
          <a:off x="9588500" y="651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88282</xdr:rowOff>
    </xdr:from>
    <xdr:ext cx="378565" cy="259045"/>
    <xdr:sp macro="" textlink="">
      <xdr:nvSpPr>
        <xdr:cNvPr id="313" name="テキスト ボックス 312"/>
        <xdr:cNvSpPr txBox="1"/>
      </xdr:nvSpPr>
      <xdr:spPr>
        <a:xfrm>
          <a:off x="9450017" y="6603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166243</xdr:rowOff>
    </xdr:from>
    <xdr:to>
      <xdr:col>46</xdr:col>
      <xdr:colOff>38100</xdr:colOff>
      <xdr:row>38</xdr:row>
      <xdr:rowOff>96393</xdr:rowOff>
    </xdr:to>
    <xdr:sp macro="" textlink="">
      <xdr:nvSpPr>
        <xdr:cNvPr id="314" name="楕円 313"/>
        <xdr:cNvSpPr/>
      </xdr:nvSpPr>
      <xdr:spPr>
        <a:xfrm>
          <a:off x="8699500" y="65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87520</xdr:rowOff>
    </xdr:from>
    <xdr:ext cx="378565" cy="259045"/>
    <xdr:sp macro="" textlink="">
      <xdr:nvSpPr>
        <xdr:cNvPr id="315" name="テキスト ボックス 314"/>
        <xdr:cNvSpPr txBox="1"/>
      </xdr:nvSpPr>
      <xdr:spPr>
        <a:xfrm>
          <a:off x="8561017" y="6602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168910</xdr:rowOff>
    </xdr:from>
    <xdr:to>
      <xdr:col>41</xdr:col>
      <xdr:colOff>101600</xdr:colOff>
      <xdr:row>38</xdr:row>
      <xdr:rowOff>99060</xdr:rowOff>
    </xdr:to>
    <xdr:sp macro="" textlink="">
      <xdr:nvSpPr>
        <xdr:cNvPr id="316" name="楕円 315"/>
        <xdr:cNvSpPr/>
      </xdr:nvSpPr>
      <xdr:spPr>
        <a:xfrm>
          <a:off x="7810500" y="65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90187</xdr:rowOff>
    </xdr:from>
    <xdr:ext cx="378565" cy="259045"/>
    <xdr:sp macro="" textlink="">
      <xdr:nvSpPr>
        <xdr:cNvPr id="317" name="テキスト ボックス 316"/>
        <xdr:cNvSpPr txBox="1"/>
      </xdr:nvSpPr>
      <xdr:spPr>
        <a:xfrm>
          <a:off x="7672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6985</xdr:rowOff>
    </xdr:from>
    <xdr:to>
      <xdr:col>36</xdr:col>
      <xdr:colOff>165100</xdr:colOff>
      <xdr:row>38</xdr:row>
      <xdr:rowOff>108585</xdr:rowOff>
    </xdr:to>
    <xdr:sp macro="" textlink="">
      <xdr:nvSpPr>
        <xdr:cNvPr id="318" name="楕円 317"/>
        <xdr:cNvSpPr/>
      </xdr:nvSpPr>
      <xdr:spPr>
        <a:xfrm>
          <a:off x="6921500" y="652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99712</xdr:rowOff>
    </xdr:from>
    <xdr:ext cx="378565" cy="259045"/>
    <xdr:sp macro="" textlink="">
      <xdr:nvSpPr>
        <xdr:cNvPr id="319" name="テキスト ボックス 318"/>
        <xdr:cNvSpPr txBox="1"/>
      </xdr:nvSpPr>
      <xdr:spPr>
        <a:xfrm>
          <a:off x="6783017" y="661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41" name="直線コネクタ 340"/>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42" name="農林水産業費最小値テキスト"/>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3" name="直線コネクタ 342"/>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4" name="農林水産業費最大値テキスト"/>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5" name="直線コネクタ 344"/>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124338</xdr:rowOff>
    </xdr:from>
    <xdr:to>
      <xdr:col>55</xdr:col>
      <xdr:colOff>0</xdr:colOff>
      <xdr:row>58</xdr:row>
      <xdr:rowOff>125367</xdr:rowOff>
    </xdr:to>
    <xdr:cxnSp macro="">
      <xdr:nvCxnSpPr>
        <xdr:cNvPr id="346" name="直線コネクタ 345"/>
        <xdr:cNvCxnSpPr/>
      </xdr:nvCxnSpPr>
      <xdr:spPr>
        <a:xfrm flipV="1">
          <a:off x="9639300" y="10068438"/>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7" name="農林水産業費平均値テキスト"/>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8" name="フローチャート: 判断 347"/>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125367</xdr:rowOff>
    </xdr:from>
    <xdr:to>
      <xdr:col>50</xdr:col>
      <xdr:colOff>114300</xdr:colOff>
      <xdr:row>58</xdr:row>
      <xdr:rowOff>125458</xdr:rowOff>
    </xdr:to>
    <xdr:cxnSp macro="">
      <xdr:nvCxnSpPr>
        <xdr:cNvPr id="349" name="直線コネクタ 348"/>
        <xdr:cNvCxnSpPr/>
      </xdr:nvCxnSpPr>
      <xdr:spPr>
        <a:xfrm flipV="1">
          <a:off x="8750300" y="10069467"/>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50" name="フローチャート: 判断 349"/>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71993</xdr:rowOff>
    </xdr:from>
    <xdr:ext cx="469744" cy="259045"/>
    <xdr:sp macro="" textlink="">
      <xdr:nvSpPr>
        <xdr:cNvPr id="351" name="テキスト ボックス 350"/>
        <xdr:cNvSpPr txBox="1"/>
      </xdr:nvSpPr>
      <xdr:spPr>
        <a:xfrm>
          <a:off x="9404428" y="967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125458</xdr:rowOff>
    </xdr:from>
    <xdr:to>
      <xdr:col>45</xdr:col>
      <xdr:colOff>177800</xdr:colOff>
      <xdr:row>58</xdr:row>
      <xdr:rowOff>126761</xdr:rowOff>
    </xdr:to>
    <xdr:cxnSp macro="">
      <xdr:nvCxnSpPr>
        <xdr:cNvPr id="352" name="直線コネクタ 351"/>
        <xdr:cNvCxnSpPr/>
      </xdr:nvCxnSpPr>
      <xdr:spPr>
        <a:xfrm flipV="1">
          <a:off x="7861300" y="10069558"/>
          <a:ext cx="8890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53" name="フローチャート: 判断 352"/>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68061</xdr:rowOff>
    </xdr:from>
    <xdr:ext cx="469744" cy="259045"/>
    <xdr:sp macro="" textlink="">
      <xdr:nvSpPr>
        <xdr:cNvPr id="354" name="テキスト ボックス 353"/>
        <xdr:cNvSpPr txBox="1"/>
      </xdr:nvSpPr>
      <xdr:spPr>
        <a:xfrm>
          <a:off x="8515428" y="966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126761</xdr:rowOff>
    </xdr:from>
    <xdr:to>
      <xdr:col>41</xdr:col>
      <xdr:colOff>50800</xdr:colOff>
      <xdr:row>58</xdr:row>
      <xdr:rowOff>126898</xdr:rowOff>
    </xdr:to>
    <xdr:cxnSp macro="">
      <xdr:nvCxnSpPr>
        <xdr:cNvPr id="355" name="直線コネクタ 354"/>
        <xdr:cNvCxnSpPr/>
      </xdr:nvCxnSpPr>
      <xdr:spPr>
        <a:xfrm flipV="1">
          <a:off x="6972300" y="10070861"/>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6" name="フローチャート: 判断 355"/>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71559</xdr:rowOff>
    </xdr:from>
    <xdr:ext cx="469744" cy="259045"/>
    <xdr:sp macro="" textlink="">
      <xdr:nvSpPr>
        <xdr:cNvPr id="357" name="テキスト ボックス 356"/>
        <xdr:cNvSpPr txBox="1"/>
      </xdr:nvSpPr>
      <xdr:spPr>
        <a:xfrm>
          <a:off x="7626428" y="967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8" name="フローチャート: 判断 357"/>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75056</xdr:rowOff>
    </xdr:from>
    <xdr:ext cx="469744" cy="259045"/>
    <xdr:sp macro="" textlink="">
      <xdr:nvSpPr>
        <xdr:cNvPr id="359" name="テキスト ボックス 358"/>
        <xdr:cNvSpPr txBox="1"/>
      </xdr:nvSpPr>
      <xdr:spPr>
        <a:xfrm>
          <a:off x="6737428" y="96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73538</xdr:rowOff>
    </xdr:from>
    <xdr:to>
      <xdr:col>55</xdr:col>
      <xdr:colOff>50800</xdr:colOff>
      <xdr:row>59</xdr:row>
      <xdr:rowOff>3688</xdr:rowOff>
    </xdr:to>
    <xdr:sp macro="" textlink="">
      <xdr:nvSpPr>
        <xdr:cNvPr id="365" name="楕円 364"/>
        <xdr:cNvSpPr/>
      </xdr:nvSpPr>
      <xdr:spPr>
        <a:xfrm>
          <a:off x="10426700" y="1001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159915</xdr:rowOff>
    </xdr:from>
    <xdr:ext cx="378565" cy="259045"/>
    <xdr:sp macro="" textlink="">
      <xdr:nvSpPr>
        <xdr:cNvPr id="366" name="農林水産業費該当値テキスト"/>
        <xdr:cNvSpPr txBox="1"/>
      </xdr:nvSpPr>
      <xdr:spPr>
        <a:xfrm>
          <a:off x="10528300" y="9932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74567</xdr:rowOff>
    </xdr:from>
    <xdr:to>
      <xdr:col>50</xdr:col>
      <xdr:colOff>165100</xdr:colOff>
      <xdr:row>59</xdr:row>
      <xdr:rowOff>4717</xdr:rowOff>
    </xdr:to>
    <xdr:sp macro="" textlink="">
      <xdr:nvSpPr>
        <xdr:cNvPr id="367" name="楕円 366"/>
        <xdr:cNvSpPr/>
      </xdr:nvSpPr>
      <xdr:spPr>
        <a:xfrm>
          <a:off x="9588500" y="1001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167294</xdr:rowOff>
    </xdr:from>
    <xdr:ext cx="378565" cy="259045"/>
    <xdr:sp macro="" textlink="">
      <xdr:nvSpPr>
        <xdr:cNvPr id="368" name="テキスト ボックス 367"/>
        <xdr:cNvSpPr txBox="1"/>
      </xdr:nvSpPr>
      <xdr:spPr>
        <a:xfrm>
          <a:off x="9450017" y="1011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74658</xdr:rowOff>
    </xdr:from>
    <xdr:to>
      <xdr:col>46</xdr:col>
      <xdr:colOff>38100</xdr:colOff>
      <xdr:row>59</xdr:row>
      <xdr:rowOff>4808</xdr:rowOff>
    </xdr:to>
    <xdr:sp macro="" textlink="">
      <xdr:nvSpPr>
        <xdr:cNvPr id="369" name="楕円 368"/>
        <xdr:cNvSpPr/>
      </xdr:nvSpPr>
      <xdr:spPr>
        <a:xfrm>
          <a:off x="8699500" y="1001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167385</xdr:rowOff>
    </xdr:from>
    <xdr:ext cx="378565" cy="259045"/>
    <xdr:sp macro="" textlink="">
      <xdr:nvSpPr>
        <xdr:cNvPr id="370" name="テキスト ボックス 369"/>
        <xdr:cNvSpPr txBox="1"/>
      </xdr:nvSpPr>
      <xdr:spPr>
        <a:xfrm>
          <a:off x="8561017" y="10111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75961</xdr:rowOff>
    </xdr:from>
    <xdr:to>
      <xdr:col>41</xdr:col>
      <xdr:colOff>101600</xdr:colOff>
      <xdr:row>59</xdr:row>
      <xdr:rowOff>6111</xdr:rowOff>
    </xdr:to>
    <xdr:sp macro="" textlink="">
      <xdr:nvSpPr>
        <xdr:cNvPr id="371" name="楕円 370"/>
        <xdr:cNvSpPr/>
      </xdr:nvSpPr>
      <xdr:spPr>
        <a:xfrm>
          <a:off x="7810500" y="1002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168688</xdr:rowOff>
    </xdr:from>
    <xdr:ext cx="378565" cy="259045"/>
    <xdr:sp macro="" textlink="">
      <xdr:nvSpPr>
        <xdr:cNvPr id="372" name="テキスト ボックス 371"/>
        <xdr:cNvSpPr txBox="1"/>
      </xdr:nvSpPr>
      <xdr:spPr>
        <a:xfrm>
          <a:off x="7672017" y="10112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76098</xdr:rowOff>
    </xdr:from>
    <xdr:to>
      <xdr:col>36</xdr:col>
      <xdr:colOff>165100</xdr:colOff>
      <xdr:row>59</xdr:row>
      <xdr:rowOff>6248</xdr:rowOff>
    </xdr:to>
    <xdr:sp macro="" textlink="">
      <xdr:nvSpPr>
        <xdr:cNvPr id="373" name="楕円 372"/>
        <xdr:cNvSpPr/>
      </xdr:nvSpPr>
      <xdr:spPr>
        <a:xfrm>
          <a:off x="6921500" y="1002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168825</xdr:rowOff>
    </xdr:from>
    <xdr:ext cx="378565" cy="259045"/>
    <xdr:sp macro="" textlink="">
      <xdr:nvSpPr>
        <xdr:cNvPr id="374" name="テキスト ボックス 373"/>
        <xdr:cNvSpPr txBox="1"/>
      </xdr:nvSpPr>
      <xdr:spPr>
        <a:xfrm>
          <a:off x="6783017" y="10112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6" name="直線コネクタ 395"/>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7" name="商工費最小値テキスト"/>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8" name="直線コネクタ 397"/>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9" name="商工費最大値テキスト"/>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400" name="直線コネクタ 399"/>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5260</xdr:rowOff>
    </xdr:from>
    <xdr:to>
      <xdr:col>55</xdr:col>
      <xdr:colOff>0</xdr:colOff>
      <xdr:row>78</xdr:row>
      <xdr:rowOff>30018</xdr:rowOff>
    </xdr:to>
    <xdr:cxnSp macro="">
      <xdr:nvCxnSpPr>
        <xdr:cNvPr id="401" name="直線コネクタ 400"/>
        <xdr:cNvCxnSpPr/>
      </xdr:nvCxnSpPr>
      <xdr:spPr>
        <a:xfrm>
          <a:off x="9639300" y="13378360"/>
          <a:ext cx="838200" cy="2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402" name="商工費平均値テキスト"/>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3" name="フローチャート: 判断 402"/>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5260</xdr:rowOff>
    </xdr:from>
    <xdr:to>
      <xdr:col>50</xdr:col>
      <xdr:colOff>114300</xdr:colOff>
      <xdr:row>78</xdr:row>
      <xdr:rowOff>93659</xdr:rowOff>
    </xdr:to>
    <xdr:cxnSp macro="">
      <xdr:nvCxnSpPr>
        <xdr:cNvPr id="404" name="直線コネクタ 403"/>
        <xdr:cNvCxnSpPr/>
      </xdr:nvCxnSpPr>
      <xdr:spPr>
        <a:xfrm flipV="1">
          <a:off x="8750300" y="13378360"/>
          <a:ext cx="889000" cy="8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5" name="フローチャート: 判断 404"/>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102465</xdr:rowOff>
    </xdr:from>
    <xdr:ext cx="534377" cy="259045"/>
    <xdr:sp macro="" textlink="">
      <xdr:nvSpPr>
        <xdr:cNvPr id="406" name="テキスト ボックス 405"/>
        <xdr:cNvSpPr txBox="1"/>
      </xdr:nvSpPr>
      <xdr:spPr>
        <a:xfrm>
          <a:off x="9372111" y="1296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93659</xdr:rowOff>
    </xdr:from>
    <xdr:to>
      <xdr:col>45</xdr:col>
      <xdr:colOff>177800</xdr:colOff>
      <xdr:row>78</xdr:row>
      <xdr:rowOff>102805</xdr:rowOff>
    </xdr:to>
    <xdr:cxnSp macro="">
      <xdr:nvCxnSpPr>
        <xdr:cNvPr id="407" name="直線コネクタ 406"/>
        <xdr:cNvCxnSpPr/>
      </xdr:nvCxnSpPr>
      <xdr:spPr>
        <a:xfrm flipV="1">
          <a:off x="7861300" y="1346675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8" name="フローチャート: 判断 407"/>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46321</xdr:rowOff>
    </xdr:from>
    <xdr:ext cx="469744" cy="259045"/>
    <xdr:sp macro="" textlink="">
      <xdr:nvSpPr>
        <xdr:cNvPr id="409" name="テキスト ボックス 408"/>
        <xdr:cNvSpPr txBox="1"/>
      </xdr:nvSpPr>
      <xdr:spPr>
        <a:xfrm>
          <a:off x="8515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102805</xdr:rowOff>
    </xdr:from>
    <xdr:to>
      <xdr:col>41</xdr:col>
      <xdr:colOff>50800</xdr:colOff>
      <xdr:row>78</xdr:row>
      <xdr:rowOff>105821</xdr:rowOff>
    </xdr:to>
    <xdr:cxnSp macro="">
      <xdr:nvCxnSpPr>
        <xdr:cNvPr id="410" name="直線コネクタ 409"/>
        <xdr:cNvCxnSpPr/>
      </xdr:nvCxnSpPr>
      <xdr:spPr>
        <a:xfrm flipV="1">
          <a:off x="6972300" y="13475905"/>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11" name="フローチャート: 判断 410"/>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66095</xdr:rowOff>
    </xdr:from>
    <xdr:ext cx="469744" cy="259045"/>
    <xdr:sp macro="" textlink="">
      <xdr:nvSpPr>
        <xdr:cNvPr id="412" name="テキスト ボックス 411"/>
        <xdr:cNvSpPr txBox="1"/>
      </xdr:nvSpPr>
      <xdr:spPr>
        <a:xfrm>
          <a:off x="7626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13" name="フローチャート: 判断 412"/>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66484</xdr:rowOff>
    </xdr:from>
    <xdr:ext cx="469744" cy="259045"/>
    <xdr:sp macro="" textlink="">
      <xdr:nvSpPr>
        <xdr:cNvPr id="414" name="テキスト ボックス 413"/>
        <xdr:cNvSpPr txBox="1"/>
      </xdr:nvSpPr>
      <xdr:spPr>
        <a:xfrm>
          <a:off x="6737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150668</xdr:rowOff>
    </xdr:from>
    <xdr:to>
      <xdr:col>55</xdr:col>
      <xdr:colOff>50800</xdr:colOff>
      <xdr:row>78</xdr:row>
      <xdr:rowOff>80818</xdr:rowOff>
    </xdr:to>
    <xdr:sp macro="" textlink="">
      <xdr:nvSpPr>
        <xdr:cNvPr id="420" name="楕円 419"/>
        <xdr:cNvSpPr/>
      </xdr:nvSpPr>
      <xdr:spPr>
        <a:xfrm>
          <a:off x="10426700" y="1335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65595</xdr:rowOff>
    </xdr:from>
    <xdr:ext cx="469744" cy="259045"/>
    <xdr:sp macro="" textlink="">
      <xdr:nvSpPr>
        <xdr:cNvPr id="421" name="商工費該当値テキスト"/>
        <xdr:cNvSpPr txBox="1"/>
      </xdr:nvSpPr>
      <xdr:spPr>
        <a:xfrm>
          <a:off x="10528300" y="1326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125910</xdr:rowOff>
    </xdr:from>
    <xdr:to>
      <xdr:col>50</xdr:col>
      <xdr:colOff>165100</xdr:colOff>
      <xdr:row>78</xdr:row>
      <xdr:rowOff>56060</xdr:rowOff>
    </xdr:to>
    <xdr:sp macro="" textlink="">
      <xdr:nvSpPr>
        <xdr:cNvPr id="422" name="楕円 421"/>
        <xdr:cNvSpPr/>
      </xdr:nvSpPr>
      <xdr:spPr>
        <a:xfrm>
          <a:off x="9588500" y="1332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47187</xdr:rowOff>
    </xdr:from>
    <xdr:ext cx="469744" cy="259045"/>
    <xdr:sp macro="" textlink="">
      <xdr:nvSpPr>
        <xdr:cNvPr id="423" name="テキスト ボックス 422"/>
        <xdr:cNvSpPr txBox="1"/>
      </xdr:nvSpPr>
      <xdr:spPr>
        <a:xfrm>
          <a:off x="9404428" y="13420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42859</xdr:rowOff>
    </xdr:from>
    <xdr:to>
      <xdr:col>46</xdr:col>
      <xdr:colOff>38100</xdr:colOff>
      <xdr:row>78</xdr:row>
      <xdr:rowOff>144459</xdr:rowOff>
    </xdr:to>
    <xdr:sp macro="" textlink="">
      <xdr:nvSpPr>
        <xdr:cNvPr id="424" name="楕円 423"/>
        <xdr:cNvSpPr/>
      </xdr:nvSpPr>
      <xdr:spPr>
        <a:xfrm>
          <a:off x="8699500" y="1341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135586</xdr:rowOff>
    </xdr:from>
    <xdr:ext cx="469744" cy="259045"/>
    <xdr:sp macro="" textlink="">
      <xdr:nvSpPr>
        <xdr:cNvPr id="425" name="テキスト ボックス 424"/>
        <xdr:cNvSpPr txBox="1"/>
      </xdr:nvSpPr>
      <xdr:spPr>
        <a:xfrm>
          <a:off x="8515428" y="13508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52005</xdr:rowOff>
    </xdr:from>
    <xdr:to>
      <xdr:col>41</xdr:col>
      <xdr:colOff>101600</xdr:colOff>
      <xdr:row>78</xdr:row>
      <xdr:rowOff>153605</xdr:rowOff>
    </xdr:to>
    <xdr:sp macro="" textlink="">
      <xdr:nvSpPr>
        <xdr:cNvPr id="426" name="楕円 425"/>
        <xdr:cNvSpPr/>
      </xdr:nvSpPr>
      <xdr:spPr>
        <a:xfrm>
          <a:off x="7810500" y="1342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144732</xdr:rowOff>
    </xdr:from>
    <xdr:ext cx="469744" cy="259045"/>
    <xdr:sp macro="" textlink="">
      <xdr:nvSpPr>
        <xdr:cNvPr id="427" name="テキスト ボックス 426"/>
        <xdr:cNvSpPr txBox="1"/>
      </xdr:nvSpPr>
      <xdr:spPr>
        <a:xfrm>
          <a:off x="7626428" y="1351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55021</xdr:rowOff>
    </xdr:from>
    <xdr:to>
      <xdr:col>36</xdr:col>
      <xdr:colOff>165100</xdr:colOff>
      <xdr:row>78</xdr:row>
      <xdr:rowOff>156621</xdr:rowOff>
    </xdr:to>
    <xdr:sp macro="" textlink="">
      <xdr:nvSpPr>
        <xdr:cNvPr id="428" name="楕円 427"/>
        <xdr:cNvSpPr/>
      </xdr:nvSpPr>
      <xdr:spPr>
        <a:xfrm>
          <a:off x="6921500" y="1342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147748</xdr:rowOff>
    </xdr:from>
    <xdr:ext cx="469744" cy="259045"/>
    <xdr:sp macro="" textlink="">
      <xdr:nvSpPr>
        <xdr:cNvPr id="429" name="テキスト ボックス 428"/>
        <xdr:cNvSpPr txBox="1"/>
      </xdr:nvSpPr>
      <xdr:spPr>
        <a:xfrm>
          <a:off x="6737428" y="1352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3" name="直線コネクタ 452"/>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4" name="土木費最小値テキスト"/>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5" name="直線コネクタ 454"/>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6" name="土木費最大値テキスト"/>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7" name="直線コネクタ 456"/>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16827</xdr:rowOff>
    </xdr:from>
    <xdr:to>
      <xdr:col>55</xdr:col>
      <xdr:colOff>0</xdr:colOff>
      <xdr:row>97</xdr:row>
      <xdr:rowOff>34964</xdr:rowOff>
    </xdr:to>
    <xdr:cxnSp macro="">
      <xdr:nvCxnSpPr>
        <xdr:cNvPr id="458" name="直線コネクタ 457"/>
        <xdr:cNvCxnSpPr/>
      </xdr:nvCxnSpPr>
      <xdr:spPr>
        <a:xfrm flipV="1">
          <a:off x="9639300" y="16647477"/>
          <a:ext cx="838200" cy="1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59" name="土木費平均値テキスト"/>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60" name="フローチャート: 判断 459"/>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9131</xdr:rowOff>
    </xdr:from>
    <xdr:to>
      <xdr:col>50</xdr:col>
      <xdr:colOff>114300</xdr:colOff>
      <xdr:row>97</xdr:row>
      <xdr:rowOff>34964</xdr:rowOff>
    </xdr:to>
    <xdr:cxnSp macro="">
      <xdr:nvCxnSpPr>
        <xdr:cNvPr id="461" name="直線コネクタ 460"/>
        <xdr:cNvCxnSpPr/>
      </xdr:nvCxnSpPr>
      <xdr:spPr>
        <a:xfrm>
          <a:off x="8750300" y="16639781"/>
          <a:ext cx="889000" cy="2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62" name="フローチャート: 判断 461"/>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133011</xdr:rowOff>
    </xdr:from>
    <xdr:ext cx="534377" cy="259045"/>
    <xdr:sp macro="" textlink="">
      <xdr:nvSpPr>
        <xdr:cNvPr id="463" name="テキスト ボックス 462"/>
        <xdr:cNvSpPr txBox="1"/>
      </xdr:nvSpPr>
      <xdr:spPr>
        <a:xfrm>
          <a:off x="9372111"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9131</xdr:rowOff>
    </xdr:from>
    <xdr:to>
      <xdr:col>45</xdr:col>
      <xdr:colOff>177800</xdr:colOff>
      <xdr:row>97</xdr:row>
      <xdr:rowOff>26809</xdr:rowOff>
    </xdr:to>
    <xdr:cxnSp macro="">
      <xdr:nvCxnSpPr>
        <xdr:cNvPr id="464" name="直線コネクタ 463"/>
        <xdr:cNvCxnSpPr/>
      </xdr:nvCxnSpPr>
      <xdr:spPr>
        <a:xfrm flipV="1">
          <a:off x="7861300" y="16639781"/>
          <a:ext cx="889000" cy="1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5" name="フローチャート: 判断 464"/>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141025</xdr:rowOff>
    </xdr:from>
    <xdr:ext cx="534377" cy="259045"/>
    <xdr:sp macro="" textlink="">
      <xdr:nvSpPr>
        <xdr:cNvPr id="466" name="テキスト ボックス 465"/>
        <xdr:cNvSpPr txBox="1"/>
      </xdr:nvSpPr>
      <xdr:spPr>
        <a:xfrm>
          <a:off x="8483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26809</xdr:rowOff>
    </xdr:from>
    <xdr:to>
      <xdr:col>41</xdr:col>
      <xdr:colOff>50800</xdr:colOff>
      <xdr:row>97</xdr:row>
      <xdr:rowOff>51815</xdr:rowOff>
    </xdr:to>
    <xdr:cxnSp macro="">
      <xdr:nvCxnSpPr>
        <xdr:cNvPr id="467" name="直線コネクタ 466"/>
        <xdr:cNvCxnSpPr/>
      </xdr:nvCxnSpPr>
      <xdr:spPr>
        <a:xfrm flipV="1">
          <a:off x="6972300" y="16657459"/>
          <a:ext cx="889000" cy="2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8" name="フローチャート: 判断 467"/>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144721</xdr:rowOff>
    </xdr:from>
    <xdr:ext cx="534377" cy="259045"/>
    <xdr:sp macro="" textlink="">
      <xdr:nvSpPr>
        <xdr:cNvPr id="469" name="テキスト ボックス 468"/>
        <xdr:cNvSpPr txBox="1"/>
      </xdr:nvSpPr>
      <xdr:spPr>
        <a:xfrm>
          <a:off x="7594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70" name="フローチャート: 判断 469"/>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125010</xdr:rowOff>
    </xdr:from>
    <xdr:ext cx="534377" cy="259045"/>
    <xdr:sp macro="" textlink="">
      <xdr:nvSpPr>
        <xdr:cNvPr id="471" name="テキスト ボックス 470"/>
        <xdr:cNvSpPr txBox="1"/>
      </xdr:nvSpPr>
      <xdr:spPr>
        <a:xfrm>
          <a:off x="6705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137477</xdr:rowOff>
    </xdr:from>
    <xdr:to>
      <xdr:col>55</xdr:col>
      <xdr:colOff>50800</xdr:colOff>
      <xdr:row>97</xdr:row>
      <xdr:rowOff>67627</xdr:rowOff>
    </xdr:to>
    <xdr:sp macro="" textlink="">
      <xdr:nvSpPr>
        <xdr:cNvPr id="477" name="楕円 476"/>
        <xdr:cNvSpPr/>
      </xdr:nvSpPr>
      <xdr:spPr>
        <a:xfrm>
          <a:off x="10426700" y="1659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115904</xdr:rowOff>
    </xdr:from>
    <xdr:ext cx="534377" cy="259045"/>
    <xdr:sp macro="" textlink="">
      <xdr:nvSpPr>
        <xdr:cNvPr id="478" name="土木費該当値テキスト"/>
        <xdr:cNvSpPr txBox="1"/>
      </xdr:nvSpPr>
      <xdr:spPr>
        <a:xfrm>
          <a:off x="10528300" y="165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155614</xdr:rowOff>
    </xdr:from>
    <xdr:to>
      <xdr:col>50</xdr:col>
      <xdr:colOff>165100</xdr:colOff>
      <xdr:row>97</xdr:row>
      <xdr:rowOff>85764</xdr:rowOff>
    </xdr:to>
    <xdr:sp macro="" textlink="">
      <xdr:nvSpPr>
        <xdr:cNvPr id="479" name="楕円 478"/>
        <xdr:cNvSpPr/>
      </xdr:nvSpPr>
      <xdr:spPr>
        <a:xfrm>
          <a:off x="9588500" y="1661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76891</xdr:rowOff>
    </xdr:from>
    <xdr:ext cx="534377" cy="259045"/>
    <xdr:sp macro="" textlink="">
      <xdr:nvSpPr>
        <xdr:cNvPr id="480" name="テキスト ボックス 479"/>
        <xdr:cNvSpPr txBox="1"/>
      </xdr:nvSpPr>
      <xdr:spPr>
        <a:xfrm>
          <a:off x="9372111" y="1670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129781</xdr:rowOff>
    </xdr:from>
    <xdr:to>
      <xdr:col>46</xdr:col>
      <xdr:colOff>38100</xdr:colOff>
      <xdr:row>97</xdr:row>
      <xdr:rowOff>59931</xdr:rowOff>
    </xdr:to>
    <xdr:sp macro="" textlink="">
      <xdr:nvSpPr>
        <xdr:cNvPr id="481" name="楕円 480"/>
        <xdr:cNvSpPr/>
      </xdr:nvSpPr>
      <xdr:spPr>
        <a:xfrm>
          <a:off x="8699500" y="1658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51058</xdr:rowOff>
    </xdr:from>
    <xdr:ext cx="534377" cy="259045"/>
    <xdr:sp macro="" textlink="">
      <xdr:nvSpPr>
        <xdr:cNvPr id="482" name="テキスト ボックス 481"/>
        <xdr:cNvSpPr txBox="1"/>
      </xdr:nvSpPr>
      <xdr:spPr>
        <a:xfrm>
          <a:off x="8483111" y="1668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147459</xdr:rowOff>
    </xdr:from>
    <xdr:to>
      <xdr:col>41</xdr:col>
      <xdr:colOff>101600</xdr:colOff>
      <xdr:row>97</xdr:row>
      <xdr:rowOff>77609</xdr:rowOff>
    </xdr:to>
    <xdr:sp macro="" textlink="">
      <xdr:nvSpPr>
        <xdr:cNvPr id="483" name="楕円 482"/>
        <xdr:cNvSpPr/>
      </xdr:nvSpPr>
      <xdr:spPr>
        <a:xfrm>
          <a:off x="7810500" y="1660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68736</xdr:rowOff>
    </xdr:from>
    <xdr:ext cx="534377" cy="259045"/>
    <xdr:sp macro="" textlink="">
      <xdr:nvSpPr>
        <xdr:cNvPr id="484" name="テキスト ボックス 483"/>
        <xdr:cNvSpPr txBox="1"/>
      </xdr:nvSpPr>
      <xdr:spPr>
        <a:xfrm>
          <a:off x="7594111" y="1669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1015</xdr:rowOff>
    </xdr:from>
    <xdr:to>
      <xdr:col>36</xdr:col>
      <xdr:colOff>165100</xdr:colOff>
      <xdr:row>97</xdr:row>
      <xdr:rowOff>102615</xdr:rowOff>
    </xdr:to>
    <xdr:sp macro="" textlink="">
      <xdr:nvSpPr>
        <xdr:cNvPr id="485" name="楕円 484"/>
        <xdr:cNvSpPr/>
      </xdr:nvSpPr>
      <xdr:spPr>
        <a:xfrm>
          <a:off x="6921500" y="1663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93742</xdr:rowOff>
    </xdr:from>
    <xdr:ext cx="534377" cy="259045"/>
    <xdr:sp macro="" textlink="">
      <xdr:nvSpPr>
        <xdr:cNvPr id="486" name="テキスト ボックス 485"/>
        <xdr:cNvSpPr txBox="1"/>
      </xdr:nvSpPr>
      <xdr:spPr>
        <a:xfrm>
          <a:off x="6705111" y="1672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9" name="直線コネクタ 508"/>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10" name="消防費最小値テキスト"/>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11" name="直線コネクタ 510"/>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12" name="消防費最大値テキスト"/>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3" name="直線コネクタ 512"/>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110302</xdr:rowOff>
    </xdr:from>
    <xdr:to>
      <xdr:col>85</xdr:col>
      <xdr:colOff>127000</xdr:colOff>
      <xdr:row>37</xdr:row>
      <xdr:rowOff>157851</xdr:rowOff>
    </xdr:to>
    <xdr:cxnSp macro="">
      <xdr:nvCxnSpPr>
        <xdr:cNvPr id="514" name="直線コネクタ 513"/>
        <xdr:cNvCxnSpPr/>
      </xdr:nvCxnSpPr>
      <xdr:spPr>
        <a:xfrm>
          <a:off x="15481300" y="6453952"/>
          <a:ext cx="8382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60616</xdr:rowOff>
    </xdr:from>
    <xdr:ext cx="534377" cy="259045"/>
    <xdr:sp macro="" textlink="">
      <xdr:nvSpPr>
        <xdr:cNvPr id="515" name="消防費平均値テキスト"/>
        <xdr:cNvSpPr txBox="1"/>
      </xdr:nvSpPr>
      <xdr:spPr>
        <a:xfrm>
          <a:off x="16370300" y="6232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6" name="フローチャート: 判断 515"/>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110302</xdr:rowOff>
    </xdr:from>
    <xdr:to>
      <xdr:col>81</xdr:col>
      <xdr:colOff>50800</xdr:colOff>
      <xdr:row>37</xdr:row>
      <xdr:rowOff>152547</xdr:rowOff>
    </xdr:to>
    <xdr:cxnSp macro="">
      <xdr:nvCxnSpPr>
        <xdr:cNvPr id="517" name="直線コネクタ 516"/>
        <xdr:cNvCxnSpPr/>
      </xdr:nvCxnSpPr>
      <xdr:spPr>
        <a:xfrm flipV="1">
          <a:off x="14592300" y="6453952"/>
          <a:ext cx="889000" cy="4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8" name="フローチャート: 判断 517"/>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134195</xdr:rowOff>
    </xdr:from>
    <xdr:ext cx="534377" cy="259045"/>
    <xdr:sp macro="" textlink="">
      <xdr:nvSpPr>
        <xdr:cNvPr id="519" name="テキスト ボックス 518"/>
        <xdr:cNvSpPr txBox="1"/>
      </xdr:nvSpPr>
      <xdr:spPr>
        <a:xfrm>
          <a:off x="15214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149210</xdr:rowOff>
    </xdr:from>
    <xdr:to>
      <xdr:col>76</xdr:col>
      <xdr:colOff>114300</xdr:colOff>
      <xdr:row>37</xdr:row>
      <xdr:rowOff>152547</xdr:rowOff>
    </xdr:to>
    <xdr:cxnSp macro="">
      <xdr:nvCxnSpPr>
        <xdr:cNvPr id="520" name="直線コネクタ 519"/>
        <xdr:cNvCxnSpPr/>
      </xdr:nvCxnSpPr>
      <xdr:spPr>
        <a:xfrm>
          <a:off x="13703300" y="6492860"/>
          <a:ext cx="889000" cy="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21" name="フローチャート: 判断 520"/>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154038</xdr:rowOff>
    </xdr:from>
    <xdr:ext cx="534377" cy="259045"/>
    <xdr:sp macro="" textlink="">
      <xdr:nvSpPr>
        <xdr:cNvPr id="522" name="テキスト ボックス 521"/>
        <xdr:cNvSpPr txBox="1"/>
      </xdr:nvSpPr>
      <xdr:spPr>
        <a:xfrm>
          <a:off x="14325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82687</xdr:rowOff>
    </xdr:from>
    <xdr:to>
      <xdr:col>71</xdr:col>
      <xdr:colOff>177800</xdr:colOff>
      <xdr:row>37</xdr:row>
      <xdr:rowOff>149210</xdr:rowOff>
    </xdr:to>
    <xdr:cxnSp macro="">
      <xdr:nvCxnSpPr>
        <xdr:cNvPr id="523" name="直線コネクタ 522"/>
        <xdr:cNvCxnSpPr/>
      </xdr:nvCxnSpPr>
      <xdr:spPr>
        <a:xfrm>
          <a:off x="12814300" y="6426337"/>
          <a:ext cx="889000" cy="6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4" name="フローチャート: 判断 523"/>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9059</xdr:rowOff>
    </xdr:from>
    <xdr:ext cx="534377" cy="259045"/>
    <xdr:sp macro="" textlink="">
      <xdr:nvSpPr>
        <xdr:cNvPr id="525" name="テキスト ボックス 524"/>
        <xdr:cNvSpPr txBox="1"/>
      </xdr:nvSpPr>
      <xdr:spPr>
        <a:xfrm>
          <a:off x="13436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6" name="フローチャート: 判断 525"/>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136272</xdr:rowOff>
    </xdr:from>
    <xdr:ext cx="534377" cy="259045"/>
    <xdr:sp macro="" textlink="">
      <xdr:nvSpPr>
        <xdr:cNvPr id="527" name="テキスト ボックス 526"/>
        <xdr:cNvSpPr txBox="1"/>
      </xdr:nvSpPr>
      <xdr:spPr>
        <a:xfrm>
          <a:off x="12547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107051</xdr:rowOff>
    </xdr:from>
    <xdr:to>
      <xdr:col>85</xdr:col>
      <xdr:colOff>177800</xdr:colOff>
      <xdr:row>38</xdr:row>
      <xdr:rowOff>37201</xdr:rowOff>
    </xdr:to>
    <xdr:sp macro="" textlink="">
      <xdr:nvSpPr>
        <xdr:cNvPr id="533" name="楕円 532"/>
        <xdr:cNvSpPr/>
      </xdr:nvSpPr>
      <xdr:spPr>
        <a:xfrm>
          <a:off x="16268700" y="645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85478</xdr:rowOff>
    </xdr:from>
    <xdr:ext cx="534377" cy="259045"/>
    <xdr:sp macro="" textlink="">
      <xdr:nvSpPr>
        <xdr:cNvPr id="534" name="消防費該当値テキスト"/>
        <xdr:cNvSpPr txBox="1"/>
      </xdr:nvSpPr>
      <xdr:spPr>
        <a:xfrm>
          <a:off x="16370300" y="642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59502</xdr:rowOff>
    </xdr:from>
    <xdr:to>
      <xdr:col>81</xdr:col>
      <xdr:colOff>101600</xdr:colOff>
      <xdr:row>37</xdr:row>
      <xdr:rowOff>161102</xdr:rowOff>
    </xdr:to>
    <xdr:sp macro="" textlink="">
      <xdr:nvSpPr>
        <xdr:cNvPr id="535" name="楕円 534"/>
        <xdr:cNvSpPr/>
      </xdr:nvSpPr>
      <xdr:spPr>
        <a:xfrm>
          <a:off x="15430500" y="640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152229</xdr:rowOff>
    </xdr:from>
    <xdr:ext cx="534377" cy="259045"/>
    <xdr:sp macro="" textlink="">
      <xdr:nvSpPr>
        <xdr:cNvPr id="536" name="テキスト ボックス 535"/>
        <xdr:cNvSpPr txBox="1"/>
      </xdr:nvSpPr>
      <xdr:spPr>
        <a:xfrm>
          <a:off x="15214111" y="64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101747</xdr:rowOff>
    </xdr:from>
    <xdr:to>
      <xdr:col>76</xdr:col>
      <xdr:colOff>165100</xdr:colOff>
      <xdr:row>38</xdr:row>
      <xdr:rowOff>31897</xdr:rowOff>
    </xdr:to>
    <xdr:sp macro="" textlink="">
      <xdr:nvSpPr>
        <xdr:cNvPr id="537" name="楕円 536"/>
        <xdr:cNvSpPr/>
      </xdr:nvSpPr>
      <xdr:spPr>
        <a:xfrm>
          <a:off x="14541500" y="644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23024</xdr:rowOff>
    </xdr:from>
    <xdr:ext cx="534377" cy="259045"/>
    <xdr:sp macro="" textlink="">
      <xdr:nvSpPr>
        <xdr:cNvPr id="538" name="テキスト ボックス 537"/>
        <xdr:cNvSpPr txBox="1"/>
      </xdr:nvSpPr>
      <xdr:spPr>
        <a:xfrm>
          <a:off x="14325111" y="653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98410</xdr:rowOff>
    </xdr:from>
    <xdr:to>
      <xdr:col>72</xdr:col>
      <xdr:colOff>38100</xdr:colOff>
      <xdr:row>38</xdr:row>
      <xdr:rowOff>28559</xdr:rowOff>
    </xdr:to>
    <xdr:sp macro="" textlink="">
      <xdr:nvSpPr>
        <xdr:cNvPr id="539" name="楕円 538"/>
        <xdr:cNvSpPr/>
      </xdr:nvSpPr>
      <xdr:spPr>
        <a:xfrm>
          <a:off x="13652500" y="64420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19686</xdr:rowOff>
    </xdr:from>
    <xdr:ext cx="534377" cy="259045"/>
    <xdr:sp macro="" textlink="">
      <xdr:nvSpPr>
        <xdr:cNvPr id="540" name="テキスト ボックス 539"/>
        <xdr:cNvSpPr txBox="1"/>
      </xdr:nvSpPr>
      <xdr:spPr>
        <a:xfrm>
          <a:off x="13436111" y="653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31887</xdr:rowOff>
    </xdr:from>
    <xdr:to>
      <xdr:col>67</xdr:col>
      <xdr:colOff>101600</xdr:colOff>
      <xdr:row>37</xdr:row>
      <xdr:rowOff>133487</xdr:rowOff>
    </xdr:to>
    <xdr:sp macro="" textlink="">
      <xdr:nvSpPr>
        <xdr:cNvPr id="541" name="楕円 540"/>
        <xdr:cNvSpPr/>
      </xdr:nvSpPr>
      <xdr:spPr>
        <a:xfrm>
          <a:off x="12763500" y="637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150014</xdr:rowOff>
    </xdr:from>
    <xdr:ext cx="534377" cy="259045"/>
    <xdr:sp macro="" textlink="">
      <xdr:nvSpPr>
        <xdr:cNvPr id="542" name="テキスト ボックス 541"/>
        <xdr:cNvSpPr txBox="1"/>
      </xdr:nvSpPr>
      <xdr:spPr>
        <a:xfrm>
          <a:off x="12547111" y="615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1" name="テキスト ボックス 56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9" name="直線コネクタ 568"/>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70" name="教育費最小値テキスト"/>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71" name="直線コネクタ 570"/>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72" name="教育費最大値テキスト"/>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3" name="直線コネクタ 572"/>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67691</xdr:rowOff>
    </xdr:from>
    <xdr:to>
      <xdr:col>85</xdr:col>
      <xdr:colOff>127000</xdr:colOff>
      <xdr:row>57</xdr:row>
      <xdr:rowOff>152110</xdr:rowOff>
    </xdr:to>
    <xdr:cxnSp macro="">
      <xdr:nvCxnSpPr>
        <xdr:cNvPr id="574" name="直線コネクタ 573"/>
        <xdr:cNvCxnSpPr/>
      </xdr:nvCxnSpPr>
      <xdr:spPr>
        <a:xfrm>
          <a:off x="15481300" y="9840341"/>
          <a:ext cx="838200" cy="8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5" name="教育費平均値テキスト"/>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6" name="フローチャート: 判断 575"/>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131209</xdr:rowOff>
    </xdr:from>
    <xdr:to>
      <xdr:col>81</xdr:col>
      <xdr:colOff>50800</xdr:colOff>
      <xdr:row>57</xdr:row>
      <xdr:rowOff>67691</xdr:rowOff>
    </xdr:to>
    <xdr:cxnSp macro="">
      <xdr:nvCxnSpPr>
        <xdr:cNvPr id="577" name="直線コネクタ 576"/>
        <xdr:cNvCxnSpPr/>
      </xdr:nvCxnSpPr>
      <xdr:spPr>
        <a:xfrm>
          <a:off x="14592300" y="9732409"/>
          <a:ext cx="889000" cy="10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8" name="フローチャート: 判断 577"/>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145942</xdr:rowOff>
    </xdr:from>
    <xdr:ext cx="534377" cy="259045"/>
    <xdr:sp macro="" textlink="">
      <xdr:nvSpPr>
        <xdr:cNvPr id="579" name="テキスト ボックス 578"/>
        <xdr:cNvSpPr txBox="1"/>
      </xdr:nvSpPr>
      <xdr:spPr>
        <a:xfrm>
          <a:off x="15214111" y="940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131209</xdr:rowOff>
    </xdr:from>
    <xdr:to>
      <xdr:col>76</xdr:col>
      <xdr:colOff>114300</xdr:colOff>
      <xdr:row>57</xdr:row>
      <xdr:rowOff>144876</xdr:rowOff>
    </xdr:to>
    <xdr:cxnSp macro="">
      <xdr:nvCxnSpPr>
        <xdr:cNvPr id="580" name="直線コネクタ 579"/>
        <xdr:cNvCxnSpPr/>
      </xdr:nvCxnSpPr>
      <xdr:spPr>
        <a:xfrm flipV="1">
          <a:off x="13703300" y="9732409"/>
          <a:ext cx="889000" cy="18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81" name="フローチャート: 判断 580"/>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49806</xdr:rowOff>
    </xdr:from>
    <xdr:ext cx="534377" cy="259045"/>
    <xdr:sp macro="" textlink="">
      <xdr:nvSpPr>
        <xdr:cNvPr id="582" name="テキスト ボックス 581"/>
        <xdr:cNvSpPr txBox="1"/>
      </xdr:nvSpPr>
      <xdr:spPr>
        <a:xfrm>
          <a:off x="14325111" y="982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103108</xdr:rowOff>
    </xdr:from>
    <xdr:to>
      <xdr:col>71</xdr:col>
      <xdr:colOff>177800</xdr:colOff>
      <xdr:row>57</xdr:row>
      <xdr:rowOff>144876</xdr:rowOff>
    </xdr:to>
    <xdr:cxnSp macro="">
      <xdr:nvCxnSpPr>
        <xdr:cNvPr id="583" name="直線コネクタ 582"/>
        <xdr:cNvCxnSpPr/>
      </xdr:nvCxnSpPr>
      <xdr:spPr>
        <a:xfrm>
          <a:off x="12814300" y="9361408"/>
          <a:ext cx="889000" cy="55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4" name="フローチャート: 判断 583"/>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124829</xdr:rowOff>
    </xdr:from>
    <xdr:ext cx="534377" cy="259045"/>
    <xdr:sp macro="" textlink="">
      <xdr:nvSpPr>
        <xdr:cNvPr id="585" name="テキスト ボックス 584"/>
        <xdr:cNvSpPr txBox="1"/>
      </xdr:nvSpPr>
      <xdr:spPr>
        <a:xfrm>
          <a:off x="13436111" y="955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6" name="フローチャート: 判断 585"/>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116753</xdr:rowOff>
    </xdr:from>
    <xdr:ext cx="534377" cy="259045"/>
    <xdr:sp macro="" textlink="">
      <xdr:nvSpPr>
        <xdr:cNvPr id="587" name="テキスト ボックス 586"/>
        <xdr:cNvSpPr txBox="1"/>
      </xdr:nvSpPr>
      <xdr:spPr>
        <a:xfrm>
          <a:off x="12547111" y="988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101310</xdr:rowOff>
    </xdr:from>
    <xdr:to>
      <xdr:col>85</xdr:col>
      <xdr:colOff>177800</xdr:colOff>
      <xdr:row>58</xdr:row>
      <xdr:rowOff>31460</xdr:rowOff>
    </xdr:to>
    <xdr:sp macro="" textlink="">
      <xdr:nvSpPr>
        <xdr:cNvPr id="593" name="楕円 592"/>
        <xdr:cNvSpPr/>
      </xdr:nvSpPr>
      <xdr:spPr>
        <a:xfrm>
          <a:off x="16268700" y="987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79737</xdr:rowOff>
    </xdr:from>
    <xdr:ext cx="534377" cy="259045"/>
    <xdr:sp macro="" textlink="">
      <xdr:nvSpPr>
        <xdr:cNvPr id="594" name="教育費該当値テキスト"/>
        <xdr:cNvSpPr txBox="1"/>
      </xdr:nvSpPr>
      <xdr:spPr>
        <a:xfrm>
          <a:off x="16370300" y="985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16891</xdr:rowOff>
    </xdr:from>
    <xdr:to>
      <xdr:col>81</xdr:col>
      <xdr:colOff>101600</xdr:colOff>
      <xdr:row>57</xdr:row>
      <xdr:rowOff>118491</xdr:rowOff>
    </xdr:to>
    <xdr:sp macro="" textlink="">
      <xdr:nvSpPr>
        <xdr:cNvPr id="595" name="楕円 594"/>
        <xdr:cNvSpPr/>
      </xdr:nvSpPr>
      <xdr:spPr>
        <a:xfrm>
          <a:off x="15430500" y="978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109618</xdr:rowOff>
    </xdr:from>
    <xdr:ext cx="534377" cy="259045"/>
    <xdr:sp macro="" textlink="">
      <xdr:nvSpPr>
        <xdr:cNvPr id="596" name="テキスト ボックス 595"/>
        <xdr:cNvSpPr txBox="1"/>
      </xdr:nvSpPr>
      <xdr:spPr>
        <a:xfrm>
          <a:off x="15214111" y="988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80409</xdr:rowOff>
    </xdr:from>
    <xdr:to>
      <xdr:col>76</xdr:col>
      <xdr:colOff>165100</xdr:colOff>
      <xdr:row>57</xdr:row>
      <xdr:rowOff>10559</xdr:rowOff>
    </xdr:to>
    <xdr:sp macro="" textlink="">
      <xdr:nvSpPr>
        <xdr:cNvPr id="597" name="楕円 596"/>
        <xdr:cNvSpPr/>
      </xdr:nvSpPr>
      <xdr:spPr>
        <a:xfrm>
          <a:off x="14541500" y="968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27086</xdr:rowOff>
    </xdr:from>
    <xdr:ext cx="534377" cy="259045"/>
    <xdr:sp macro="" textlink="">
      <xdr:nvSpPr>
        <xdr:cNvPr id="598" name="テキスト ボックス 597"/>
        <xdr:cNvSpPr txBox="1"/>
      </xdr:nvSpPr>
      <xdr:spPr>
        <a:xfrm>
          <a:off x="14325111" y="945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94076</xdr:rowOff>
    </xdr:from>
    <xdr:to>
      <xdr:col>72</xdr:col>
      <xdr:colOff>38100</xdr:colOff>
      <xdr:row>58</xdr:row>
      <xdr:rowOff>24226</xdr:rowOff>
    </xdr:to>
    <xdr:sp macro="" textlink="">
      <xdr:nvSpPr>
        <xdr:cNvPr id="599" name="楕円 598"/>
        <xdr:cNvSpPr/>
      </xdr:nvSpPr>
      <xdr:spPr>
        <a:xfrm>
          <a:off x="13652500" y="986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15353</xdr:rowOff>
    </xdr:from>
    <xdr:ext cx="534377" cy="259045"/>
    <xdr:sp macro="" textlink="">
      <xdr:nvSpPr>
        <xdr:cNvPr id="600" name="テキスト ボックス 599"/>
        <xdr:cNvSpPr txBox="1"/>
      </xdr:nvSpPr>
      <xdr:spPr>
        <a:xfrm>
          <a:off x="13436111" y="995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52308</xdr:rowOff>
    </xdr:from>
    <xdr:to>
      <xdr:col>67</xdr:col>
      <xdr:colOff>101600</xdr:colOff>
      <xdr:row>54</xdr:row>
      <xdr:rowOff>153908</xdr:rowOff>
    </xdr:to>
    <xdr:sp macro="" textlink="">
      <xdr:nvSpPr>
        <xdr:cNvPr id="601" name="楕円 600"/>
        <xdr:cNvSpPr/>
      </xdr:nvSpPr>
      <xdr:spPr>
        <a:xfrm>
          <a:off x="12763500" y="931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170435</xdr:rowOff>
    </xdr:from>
    <xdr:ext cx="534377" cy="259045"/>
    <xdr:sp macro="" textlink="">
      <xdr:nvSpPr>
        <xdr:cNvPr id="602" name="テキスト ボックス 601"/>
        <xdr:cNvSpPr txBox="1"/>
      </xdr:nvSpPr>
      <xdr:spPr>
        <a:xfrm>
          <a:off x="12547111" y="908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8" name="直線コネクタ 627"/>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9" name="災害復旧費最小値テキスト"/>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31" name="災害復旧費最大値テキスト"/>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32" name="直線コネクタ 631"/>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3" name="直線コネクタ 632"/>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4" name="災害復旧費平均値テキスト"/>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5" name="フローチャート: 判断 634"/>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6" name="直線コネクタ 635"/>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7" name="フローチャート: 判断 636"/>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38" name="テキスト ボックス 637"/>
        <xdr:cNvSpPr txBox="1"/>
      </xdr:nvSpPr>
      <xdr:spPr>
        <a:xfrm>
          <a:off x="15292017" y="1333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80395</xdr:rowOff>
    </xdr:from>
    <xdr:to>
      <xdr:col>76</xdr:col>
      <xdr:colOff>114300</xdr:colOff>
      <xdr:row>79</xdr:row>
      <xdr:rowOff>98879</xdr:rowOff>
    </xdr:to>
    <xdr:cxnSp macro="">
      <xdr:nvCxnSpPr>
        <xdr:cNvPr id="639" name="直線コネクタ 638"/>
        <xdr:cNvCxnSpPr/>
      </xdr:nvCxnSpPr>
      <xdr:spPr>
        <a:xfrm>
          <a:off x="13703300" y="13624945"/>
          <a:ext cx="889000" cy="1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40" name="フローチャート: 判断 639"/>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123979</xdr:rowOff>
    </xdr:from>
    <xdr:ext cx="469744" cy="259045"/>
    <xdr:sp macro="" textlink="">
      <xdr:nvSpPr>
        <xdr:cNvPr id="641" name="テキスト ボックス 640"/>
        <xdr:cNvSpPr txBox="1"/>
      </xdr:nvSpPr>
      <xdr:spPr>
        <a:xfrm>
          <a:off x="14357428" y="1332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80395</xdr:rowOff>
    </xdr:from>
    <xdr:to>
      <xdr:col>71</xdr:col>
      <xdr:colOff>177800</xdr:colOff>
      <xdr:row>79</xdr:row>
      <xdr:rowOff>97475</xdr:rowOff>
    </xdr:to>
    <xdr:cxnSp macro="">
      <xdr:nvCxnSpPr>
        <xdr:cNvPr id="642" name="直線コネクタ 641"/>
        <xdr:cNvCxnSpPr/>
      </xdr:nvCxnSpPr>
      <xdr:spPr>
        <a:xfrm flipV="1">
          <a:off x="12814300" y="13624945"/>
          <a:ext cx="889000" cy="1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43" name="フローチャート: 判断 642"/>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44" name="テキスト ボックス 643"/>
        <xdr:cNvSpPr txBox="1"/>
      </xdr:nvSpPr>
      <xdr:spPr>
        <a:xfrm>
          <a:off x="13468428" y="133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5" name="フローチャート: 判断 644"/>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6" name="テキスト ボックス 645"/>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2" name="楕円 651"/>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249299" cy="259045"/>
    <xdr:sp macro="" textlink="">
      <xdr:nvSpPr>
        <xdr:cNvPr id="653" name="災害復旧費該当値テキスト"/>
        <xdr:cNvSpPr txBox="1"/>
      </xdr:nvSpPr>
      <xdr:spPr>
        <a:xfrm>
          <a:off x="16370300" y="13535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4" name="楕円 653"/>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5" name="テキスト ボックス 654"/>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6" name="楕円 655"/>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7" name="テキスト ボックス 656"/>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29595</xdr:rowOff>
    </xdr:from>
    <xdr:to>
      <xdr:col>72</xdr:col>
      <xdr:colOff>38100</xdr:colOff>
      <xdr:row>79</xdr:row>
      <xdr:rowOff>131195</xdr:rowOff>
    </xdr:to>
    <xdr:sp macro="" textlink="">
      <xdr:nvSpPr>
        <xdr:cNvPr id="658" name="楕円 657"/>
        <xdr:cNvSpPr/>
      </xdr:nvSpPr>
      <xdr:spPr>
        <a:xfrm>
          <a:off x="13652500" y="1357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122322</xdr:rowOff>
    </xdr:from>
    <xdr:ext cx="378565" cy="259045"/>
    <xdr:sp macro="" textlink="">
      <xdr:nvSpPr>
        <xdr:cNvPr id="659" name="テキスト ボックス 658"/>
        <xdr:cNvSpPr txBox="1"/>
      </xdr:nvSpPr>
      <xdr:spPr>
        <a:xfrm>
          <a:off x="13514017" y="13666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46675</xdr:rowOff>
    </xdr:from>
    <xdr:to>
      <xdr:col>67</xdr:col>
      <xdr:colOff>101600</xdr:colOff>
      <xdr:row>79</xdr:row>
      <xdr:rowOff>148275</xdr:rowOff>
    </xdr:to>
    <xdr:sp macro="" textlink="">
      <xdr:nvSpPr>
        <xdr:cNvPr id="660" name="楕円 659"/>
        <xdr:cNvSpPr/>
      </xdr:nvSpPr>
      <xdr:spPr>
        <a:xfrm>
          <a:off x="12763500" y="135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139402</xdr:rowOff>
    </xdr:from>
    <xdr:ext cx="313932" cy="259045"/>
    <xdr:sp macro="" textlink="">
      <xdr:nvSpPr>
        <xdr:cNvPr id="661" name="テキスト ボックス 660"/>
        <xdr:cNvSpPr txBox="1"/>
      </xdr:nvSpPr>
      <xdr:spPr>
        <a:xfrm>
          <a:off x="12657333" y="136839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5" name="直線コネクタ 684"/>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6" name="公債費最小値テキスト"/>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7" name="直線コネクタ 686"/>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8" name="公債費最大値テキスト"/>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9" name="直線コネクタ 688"/>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50367</xdr:rowOff>
    </xdr:from>
    <xdr:to>
      <xdr:col>85</xdr:col>
      <xdr:colOff>127000</xdr:colOff>
      <xdr:row>97</xdr:row>
      <xdr:rowOff>97168</xdr:rowOff>
    </xdr:to>
    <xdr:cxnSp macro="">
      <xdr:nvCxnSpPr>
        <xdr:cNvPr id="690" name="直線コネクタ 689"/>
        <xdr:cNvCxnSpPr/>
      </xdr:nvCxnSpPr>
      <xdr:spPr>
        <a:xfrm flipV="1">
          <a:off x="15481300" y="16681017"/>
          <a:ext cx="838200" cy="4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91" name="公債費平均値テキスト"/>
        <xdr:cNvSpPr txBox="1"/>
      </xdr:nvSpPr>
      <xdr:spPr>
        <a:xfrm>
          <a:off x="16370300" y="163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92" name="フローチャート: 判断 691"/>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97168</xdr:rowOff>
    </xdr:from>
    <xdr:to>
      <xdr:col>81</xdr:col>
      <xdr:colOff>50800</xdr:colOff>
      <xdr:row>97</xdr:row>
      <xdr:rowOff>118414</xdr:rowOff>
    </xdr:to>
    <xdr:cxnSp macro="">
      <xdr:nvCxnSpPr>
        <xdr:cNvPr id="693" name="直線コネクタ 692"/>
        <xdr:cNvCxnSpPr/>
      </xdr:nvCxnSpPr>
      <xdr:spPr>
        <a:xfrm flipV="1">
          <a:off x="14592300" y="16727818"/>
          <a:ext cx="889000" cy="2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4" name="フローチャート: 判断 693"/>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167645</xdr:rowOff>
    </xdr:from>
    <xdr:ext cx="534377" cy="259045"/>
    <xdr:sp macro="" textlink="">
      <xdr:nvSpPr>
        <xdr:cNvPr id="695" name="テキスト ボックス 694"/>
        <xdr:cNvSpPr txBox="1"/>
      </xdr:nvSpPr>
      <xdr:spPr>
        <a:xfrm>
          <a:off x="15214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118414</xdr:rowOff>
    </xdr:from>
    <xdr:to>
      <xdr:col>76</xdr:col>
      <xdr:colOff>114300</xdr:colOff>
      <xdr:row>97</xdr:row>
      <xdr:rowOff>127648</xdr:rowOff>
    </xdr:to>
    <xdr:cxnSp macro="">
      <xdr:nvCxnSpPr>
        <xdr:cNvPr id="696" name="直線コネクタ 695"/>
        <xdr:cNvCxnSpPr/>
      </xdr:nvCxnSpPr>
      <xdr:spPr>
        <a:xfrm flipV="1">
          <a:off x="13703300" y="16749064"/>
          <a:ext cx="889000" cy="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7" name="フローチャート: 判断 696"/>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5517</xdr:rowOff>
    </xdr:from>
    <xdr:ext cx="534377" cy="259045"/>
    <xdr:sp macro="" textlink="">
      <xdr:nvSpPr>
        <xdr:cNvPr id="698" name="テキスト ボックス 697"/>
        <xdr:cNvSpPr txBox="1"/>
      </xdr:nvSpPr>
      <xdr:spPr>
        <a:xfrm>
          <a:off x="14325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127648</xdr:rowOff>
    </xdr:from>
    <xdr:to>
      <xdr:col>71</xdr:col>
      <xdr:colOff>177800</xdr:colOff>
      <xdr:row>97</xdr:row>
      <xdr:rowOff>133172</xdr:rowOff>
    </xdr:to>
    <xdr:cxnSp macro="">
      <xdr:nvCxnSpPr>
        <xdr:cNvPr id="699" name="直線コネクタ 698"/>
        <xdr:cNvCxnSpPr/>
      </xdr:nvCxnSpPr>
      <xdr:spPr>
        <a:xfrm flipV="1">
          <a:off x="12814300" y="16758298"/>
          <a:ext cx="8890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700" name="フローチャート: 判断 699"/>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11104</xdr:rowOff>
    </xdr:from>
    <xdr:ext cx="534377" cy="259045"/>
    <xdr:sp macro="" textlink="">
      <xdr:nvSpPr>
        <xdr:cNvPr id="701" name="テキスト ボックス 700"/>
        <xdr:cNvSpPr txBox="1"/>
      </xdr:nvSpPr>
      <xdr:spPr>
        <a:xfrm>
          <a:off x="13436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702" name="フローチャート: 判断 701"/>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165701</xdr:rowOff>
    </xdr:from>
    <xdr:ext cx="534377" cy="259045"/>
    <xdr:sp macro="" textlink="">
      <xdr:nvSpPr>
        <xdr:cNvPr id="703" name="テキスト ボックス 702"/>
        <xdr:cNvSpPr txBox="1"/>
      </xdr:nvSpPr>
      <xdr:spPr>
        <a:xfrm>
          <a:off x="12547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171017</xdr:rowOff>
    </xdr:from>
    <xdr:to>
      <xdr:col>85</xdr:col>
      <xdr:colOff>177800</xdr:colOff>
      <xdr:row>97</xdr:row>
      <xdr:rowOff>101167</xdr:rowOff>
    </xdr:to>
    <xdr:sp macro="" textlink="">
      <xdr:nvSpPr>
        <xdr:cNvPr id="709" name="楕円 708"/>
        <xdr:cNvSpPr/>
      </xdr:nvSpPr>
      <xdr:spPr>
        <a:xfrm>
          <a:off x="16268700" y="1663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149444</xdr:rowOff>
    </xdr:from>
    <xdr:ext cx="534377" cy="259045"/>
    <xdr:sp macro="" textlink="">
      <xdr:nvSpPr>
        <xdr:cNvPr id="710" name="公債費該当値テキスト"/>
        <xdr:cNvSpPr txBox="1"/>
      </xdr:nvSpPr>
      <xdr:spPr>
        <a:xfrm>
          <a:off x="16370300" y="1660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46368</xdr:rowOff>
    </xdr:from>
    <xdr:to>
      <xdr:col>81</xdr:col>
      <xdr:colOff>101600</xdr:colOff>
      <xdr:row>97</xdr:row>
      <xdr:rowOff>147968</xdr:rowOff>
    </xdr:to>
    <xdr:sp macro="" textlink="">
      <xdr:nvSpPr>
        <xdr:cNvPr id="711" name="楕円 710"/>
        <xdr:cNvSpPr/>
      </xdr:nvSpPr>
      <xdr:spPr>
        <a:xfrm>
          <a:off x="15430500" y="1667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139095</xdr:rowOff>
    </xdr:from>
    <xdr:ext cx="534377" cy="259045"/>
    <xdr:sp macro="" textlink="">
      <xdr:nvSpPr>
        <xdr:cNvPr id="712" name="テキスト ボックス 711"/>
        <xdr:cNvSpPr txBox="1"/>
      </xdr:nvSpPr>
      <xdr:spPr>
        <a:xfrm>
          <a:off x="15214111" y="1676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67614</xdr:rowOff>
    </xdr:from>
    <xdr:to>
      <xdr:col>76</xdr:col>
      <xdr:colOff>165100</xdr:colOff>
      <xdr:row>97</xdr:row>
      <xdr:rowOff>169214</xdr:rowOff>
    </xdr:to>
    <xdr:sp macro="" textlink="">
      <xdr:nvSpPr>
        <xdr:cNvPr id="713" name="楕円 712"/>
        <xdr:cNvSpPr/>
      </xdr:nvSpPr>
      <xdr:spPr>
        <a:xfrm>
          <a:off x="14541500" y="1669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160341</xdr:rowOff>
    </xdr:from>
    <xdr:ext cx="534377" cy="259045"/>
    <xdr:sp macro="" textlink="">
      <xdr:nvSpPr>
        <xdr:cNvPr id="714" name="テキスト ボックス 713"/>
        <xdr:cNvSpPr txBox="1"/>
      </xdr:nvSpPr>
      <xdr:spPr>
        <a:xfrm>
          <a:off x="14325111" y="1679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76848</xdr:rowOff>
    </xdr:from>
    <xdr:to>
      <xdr:col>72</xdr:col>
      <xdr:colOff>38100</xdr:colOff>
      <xdr:row>98</xdr:row>
      <xdr:rowOff>6998</xdr:rowOff>
    </xdr:to>
    <xdr:sp macro="" textlink="">
      <xdr:nvSpPr>
        <xdr:cNvPr id="715" name="楕円 714"/>
        <xdr:cNvSpPr/>
      </xdr:nvSpPr>
      <xdr:spPr>
        <a:xfrm>
          <a:off x="13652500" y="1670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169575</xdr:rowOff>
    </xdr:from>
    <xdr:ext cx="534377" cy="259045"/>
    <xdr:sp macro="" textlink="">
      <xdr:nvSpPr>
        <xdr:cNvPr id="716" name="テキスト ボックス 715"/>
        <xdr:cNvSpPr txBox="1"/>
      </xdr:nvSpPr>
      <xdr:spPr>
        <a:xfrm>
          <a:off x="13436111" y="1680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82372</xdr:rowOff>
    </xdr:from>
    <xdr:to>
      <xdr:col>67</xdr:col>
      <xdr:colOff>101600</xdr:colOff>
      <xdr:row>98</xdr:row>
      <xdr:rowOff>12522</xdr:rowOff>
    </xdr:to>
    <xdr:sp macro="" textlink="">
      <xdr:nvSpPr>
        <xdr:cNvPr id="717" name="楕円 716"/>
        <xdr:cNvSpPr/>
      </xdr:nvSpPr>
      <xdr:spPr>
        <a:xfrm>
          <a:off x="12763500" y="1671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3649</xdr:rowOff>
    </xdr:from>
    <xdr:ext cx="534377" cy="259045"/>
    <xdr:sp macro="" textlink="">
      <xdr:nvSpPr>
        <xdr:cNvPr id="718" name="テキスト ボックス 717"/>
        <xdr:cNvSpPr txBox="1"/>
      </xdr:nvSpPr>
      <xdr:spPr>
        <a:xfrm>
          <a:off x="12547111" y="1680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4" name="直線コネクタ 743"/>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5" name="諸支出金最小値テキスト"/>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7" name="諸支出金最大値テキスト"/>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8" name="直線コネクタ 747"/>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50" name="諸支出金平均値テキスト"/>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51" name="フローチャート: 判断 750"/>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53" name="フローチャート: 判断 752"/>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4" name="テキスト ボックス 753"/>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6" name="フローチャート: 判断 755"/>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7" name="テキスト ボックス 756"/>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9" name="フローチャート: 判断 758"/>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60" name="テキスト ボックス 759"/>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61" name="フローチャート: 判断 760"/>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62" name="テキスト ボックス 761"/>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9" name="諸支出金該当値テキスト"/>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民生費については、住民一人当たり</a:t>
          </a:r>
          <a:r>
            <a:rPr kumimoji="1" lang="en-US" altLang="ja-JP" sz="1300">
              <a:latin typeface="ＭＳ Ｐゴシック" panose="020B0600070205080204" pitchFamily="50" charset="-128"/>
              <a:ea typeface="ＭＳ Ｐゴシック" panose="020B0600070205080204" pitchFamily="50" charset="-128"/>
            </a:rPr>
            <a:t>212,407</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円となっており、類似団体内平均値を上回っている。これは障害福祉サービス費等の扶助費が増加傾向にあることが要因と考えられ、今後もこの傾向は続くと見込まれる。</a:t>
          </a:r>
        </a:p>
        <a:p>
          <a:r>
            <a:rPr kumimoji="1" lang="ja-JP" altLang="en-US" sz="1300">
              <a:latin typeface="ＭＳ Ｐゴシック" panose="020B0600070205080204" pitchFamily="50" charset="-128"/>
              <a:ea typeface="ＭＳ Ｐゴシック" panose="020B0600070205080204" pitchFamily="50" charset="-128"/>
            </a:rPr>
            <a:t>　教育費については、住民一人当たり</a:t>
          </a:r>
          <a:r>
            <a:rPr kumimoji="1" lang="en-US" altLang="ja-JP" sz="1300">
              <a:latin typeface="ＭＳ Ｐゴシック" panose="020B0600070205080204" pitchFamily="50" charset="-128"/>
              <a:ea typeface="ＭＳ Ｐゴシック" panose="020B0600070205080204" pitchFamily="50" charset="-128"/>
            </a:rPr>
            <a:t>37,740</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12.0%</a:t>
          </a:r>
          <a:r>
            <a:rPr kumimoji="1" lang="ja-JP" altLang="en-US" sz="1300">
              <a:latin typeface="ＭＳ Ｐゴシック" panose="020B0600070205080204" pitchFamily="50" charset="-128"/>
              <a:ea typeface="ＭＳ Ｐゴシック" panose="020B0600070205080204" pitchFamily="50" charset="-128"/>
            </a:rPr>
            <a:t>の減となった。これは市立小・中学校の改修事業のピークが過ぎ、普通建設事業費が減少していることによる。</a:t>
          </a:r>
        </a:p>
        <a:p>
          <a:r>
            <a:rPr kumimoji="1" lang="ja-JP" altLang="en-US" sz="1300">
              <a:latin typeface="ＭＳ Ｐゴシック" panose="020B0600070205080204" pitchFamily="50" charset="-128"/>
              <a:ea typeface="ＭＳ Ｐゴシック" panose="020B0600070205080204" pitchFamily="50" charset="-128"/>
            </a:rPr>
            <a:t>　公債費については、住民一人当たり</a:t>
          </a:r>
          <a:r>
            <a:rPr kumimoji="1" lang="en-US" altLang="ja-JP" sz="1300">
              <a:latin typeface="ＭＳ Ｐゴシック" panose="020B0600070205080204" pitchFamily="50" charset="-128"/>
              <a:ea typeface="ＭＳ Ｐゴシック" panose="020B0600070205080204" pitchFamily="50" charset="-128"/>
            </a:rPr>
            <a:t>26,534</a:t>
          </a:r>
          <a:r>
            <a:rPr kumimoji="1" lang="ja-JP" altLang="en-US" sz="1300">
              <a:latin typeface="ＭＳ Ｐゴシック" panose="020B0600070205080204" pitchFamily="50" charset="-128"/>
              <a:ea typeface="ＭＳ Ｐゴシック" panose="020B0600070205080204" pitchFamily="50" charset="-128"/>
            </a:rPr>
            <a:t>円であり、類似団体内平均値を下回っているが、令和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年度も義務教育施設等の改修事業等の起債償還により増加することが見込まれ、今後の公債費の動向に注視していく必要がある。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大阪府藤井寺市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本市の一般会計は平成</a:t>
          </a:r>
          <a:r>
            <a:rPr kumimoji="1" lang="en-US" altLang="ja-JP" sz="1200">
              <a:latin typeface="ＭＳ ゴシック" pitchFamily="49" charset="-128"/>
              <a:ea typeface="ＭＳ ゴシック" pitchFamily="49" charset="-128"/>
            </a:rPr>
            <a:t>18</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年度までの</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年間赤字が継続した。行財政改革の取り組みにより、平成</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年度以降は黒字に転じたが、平成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年度から</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年度まで基金を取り崩す決算となり、平成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年度決算では実質収支黒字を確保することができた。令和元年度では基金を取り崩しての決算となったが、令和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年度においては再び基金を取り崩すことなく実質収支黒字を確保することができた。</a:t>
          </a:r>
        </a:p>
        <a:p>
          <a:r>
            <a:rPr kumimoji="1" lang="ja-JP" altLang="en-US" sz="1200">
              <a:latin typeface="ＭＳ ゴシック" pitchFamily="49" charset="-128"/>
              <a:ea typeface="ＭＳ ゴシック" pitchFamily="49" charset="-128"/>
            </a:rPr>
            <a:t>　依然として地方交付税や臨時財政対策債などの依存財源に頼る脆弱な財政構造は続いており、安定的な財政運営に向けて引き続き行財政改革の推進が必要である。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大阪府藤井寺市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年度決算は収支均衡となっている駐車場特別会計を除いて、残りの会計はすべて黒字となっている。</a:t>
          </a:r>
        </a:p>
        <a:p>
          <a:r>
            <a:rPr kumimoji="1" lang="ja-JP" altLang="en-US" sz="1400">
              <a:latin typeface="ＭＳ ゴシック" pitchFamily="49" charset="-128"/>
              <a:ea typeface="ＭＳ ゴシック" pitchFamily="49" charset="-128"/>
            </a:rPr>
            <a:t>　一般会計においては、令和元年度は財政調整基金を取り崩しての黒字となったが、令和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年度に引き続き、財政調整基金を取り崩すことなく黒字を確保でき、標準財政規模比で</a:t>
          </a:r>
          <a:r>
            <a:rPr kumimoji="1" lang="en-US" altLang="ja-JP" sz="1400">
              <a:latin typeface="ＭＳ ゴシック" pitchFamily="49" charset="-128"/>
              <a:ea typeface="ＭＳ ゴシック" pitchFamily="49" charset="-128"/>
            </a:rPr>
            <a:t>2.35</a:t>
          </a:r>
          <a:r>
            <a:rPr kumimoji="1" lang="ja-JP" altLang="en-US" sz="1400">
              <a:latin typeface="ＭＳ ゴシック" pitchFamily="49" charset="-128"/>
              <a:ea typeface="ＭＳ ゴシック" pitchFamily="49" charset="-128"/>
            </a:rPr>
            <a:t>ポイント増加し、</a:t>
          </a:r>
          <a:r>
            <a:rPr kumimoji="1" lang="en-US" altLang="ja-JP" sz="1400">
              <a:latin typeface="ＭＳ ゴシック" pitchFamily="49" charset="-128"/>
              <a:ea typeface="ＭＳ ゴシック" pitchFamily="49" charset="-128"/>
            </a:rPr>
            <a:t>2.78%</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その他公営企業や特別会計においても黒字は維持しているものの、厳しい経営状態であることは変わらず、今後も連結実質収支の黒字を維持していくため、引き続き健全な財政運営に努めていかなければならない。</a:t>
          </a: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81</v>
      </c>
      <c r="C2" s="179"/>
      <c r="D2" s="180"/>
    </row>
    <row r="3" spans="1:119" ht="18.75" customHeight="1" thickBot="1" x14ac:dyDescent="0.2">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26436000</v>
      </c>
      <c r="BO4" s="410"/>
      <c r="BP4" s="410"/>
      <c r="BQ4" s="410"/>
      <c r="BR4" s="410"/>
      <c r="BS4" s="410"/>
      <c r="BT4" s="410"/>
      <c r="BU4" s="411"/>
      <c r="BV4" s="409">
        <v>30563099</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2.8</v>
      </c>
      <c r="CU4" s="416"/>
      <c r="CV4" s="416"/>
      <c r="CW4" s="416"/>
      <c r="CX4" s="416"/>
      <c r="CY4" s="416"/>
      <c r="CZ4" s="416"/>
      <c r="DA4" s="417"/>
      <c r="DB4" s="415">
        <v>0.4</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26006336</v>
      </c>
      <c r="BO5" s="447"/>
      <c r="BP5" s="447"/>
      <c r="BQ5" s="447"/>
      <c r="BR5" s="447"/>
      <c r="BS5" s="447"/>
      <c r="BT5" s="447"/>
      <c r="BU5" s="448"/>
      <c r="BV5" s="446">
        <v>30443611</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94.1</v>
      </c>
      <c r="CU5" s="444"/>
      <c r="CV5" s="444"/>
      <c r="CW5" s="444"/>
      <c r="CX5" s="444"/>
      <c r="CY5" s="444"/>
      <c r="CZ5" s="444"/>
      <c r="DA5" s="445"/>
      <c r="DB5" s="443">
        <v>98.4</v>
      </c>
      <c r="DC5" s="444"/>
      <c r="DD5" s="444"/>
      <c r="DE5" s="444"/>
      <c r="DF5" s="444"/>
      <c r="DG5" s="444"/>
      <c r="DH5" s="444"/>
      <c r="DI5" s="445"/>
    </row>
    <row r="6" spans="1:119" ht="18.75" customHeight="1" x14ac:dyDescent="0.15">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102</v>
      </c>
      <c r="AV6" s="479"/>
      <c r="AW6" s="479"/>
      <c r="AX6" s="479"/>
      <c r="AY6" s="480" t="s">
        <v>103</v>
      </c>
      <c r="AZ6" s="481"/>
      <c r="BA6" s="481"/>
      <c r="BB6" s="481"/>
      <c r="BC6" s="481"/>
      <c r="BD6" s="481"/>
      <c r="BE6" s="481"/>
      <c r="BF6" s="481"/>
      <c r="BG6" s="481"/>
      <c r="BH6" s="481"/>
      <c r="BI6" s="481"/>
      <c r="BJ6" s="481"/>
      <c r="BK6" s="481"/>
      <c r="BL6" s="481"/>
      <c r="BM6" s="482"/>
      <c r="BN6" s="446">
        <v>429664</v>
      </c>
      <c r="BO6" s="447"/>
      <c r="BP6" s="447"/>
      <c r="BQ6" s="447"/>
      <c r="BR6" s="447"/>
      <c r="BS6" s="447"/>
      <c r="BT6" s="447"/>
      <c r="BU6" s="448"/>
      <c r="BV6" s="446">
        <v>119488</v>
      </c>
      <c r="BW6" s="447"/>
      <c r="BX6" s="447"/>
      <c r="BY6" s="447"/>
      <c r="BZ6" s="447"/>
      <c r="CA6" s="447"/>
      <c r="CB6" s="447"/>
      <c r="CC6" s="448"/>
      <c r="CD6" s="449" t="s">
        <v>104</v>
      </c>
      <c r="CE6" s="450"/>
      <c r="CF6" s="450"/>
      <c r="CG6" s="450"/>
      <c r="CH6" s="450"/>
      <c r="CI6" s="450"/>
      <c r="CJ6" s="450"/>
      <c r="CK6" s="450"/>
      <c r="CL6" s="450"/>
      <c r="CM6" s="450"/>
      <c r="CN6" s="450"/>
      <c r="CO6" s="450"/>
      <c r="CP6" s="450"/>
      <c r="CQ6" s="450"/>
      <c r="CR6" s="450"/>
      <c r="CS6" s="451"/>
      <c r="CT6" s="483">
        <v>100.2</v>
      </c>
      <c r="CU6" s="484"/>
      <c r="CV6" s="484"/>
      <c r="CW6" s="484"/>
      <c r="CX6" s="484"/>
      <c r="CY6" s="484"/>
      <c r="CZ6" s="484"/>
      <c r="DA6" s="485"/>
      <c r="DB6" s="483">
        <v>103.8</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105</v>
      </c>
      <c r="AN7" s="476"/>
      <c r="AO7" s="476"/>
      <c r="AP7" s="476"/>
      <c r="AQ7" s="476"/>
      <c r="AR7" s="476"/>
      <c r="AS7" s="476"/>
      <c r="AT7" s="477"/>
      <c r="AU7" s="478" t="s">
        <v>106</v>
      </c>
      <c r="AV7" s="479"/>
      <c r="AW7" s="479"/>
      <c r="AX7" s="479"/>
      <c r="AY7" s="480" t="s">
        <v>107</v>
      </c>
      <c r="AZ7" s="481"/>
      <c r="BA7" s="481"/>
      <c r="BB7" s="481"/>
      <c r="BC7" s="481"/>
      <c r="BD7" s="481"/>
      <c r="BE7" s="481"/>
      <c r="BF7" s="481"/>
      <c r="BG7" s="481"/>
      <c r="BH7" s="481"/>
      <c r="BI7" s="481"/>
      <c r="BJ7" s="481"/>
      <c r="BK7" s="481"/>
      <c r="BL7" s="481"/>
      <c r="BM7" s="482"/>
      <c r="BN7" s="446">
        <v>12525</v>
      </c>
      <c r="BO7" s="447"/>
      <c r="BP7" s="447"/>
      <c r="BQ7" s="447"/>
      <c r="BR7" s="447"/>
      <c r="BS7" s="447"/>
      <c r="BT7" s="447"/>
      <c r="BU7" s="448"/>
      <c r="BV7" s="446">
        <v>57569</v>
      </c>
      <c r="BW7" s="447"/>
      <c r="BX7" s="447"/>
      <c r="BY7" s="447"/>
      <c r="BZ7" s="447"/>
      <c r="CA7" s="447"/>
      <c r="CB7" s="447"/>
      <c r="CC7" s="448"/>
      <c r="CD7" s="449" t="s">
        <v>108</v>
      </c>
      <c r="CE7" s="450"/>
      <c r="CF7" s="450"/>
      <c r="CG7" s="450"/>
      <c r="CH7" s="450"/>
      <c r="CI7" s="450"/>
      <c r="CJ7" s="450"/>
      <c r="CK7" s="450"/>
      <c r="CL7" s="450"/>
      <c r="CM7" s="450"/>
      <c r="CN7" s="450"/>
      <c r="CO7" s="450"/>
      <c r="CP7" s="450"/>
      <c r="CQ7" s="450"/>
      <c r="CR7" s="450"/>
      <c r="CS7" s="451"/>
      <c r="CT7" s="446">
        <v>14981011</v>
      </c>
      <c r="CU7" s="447"/>
      <c r="CV7" s="447"/>
      <c r="CW7" s="447"/>
      <c r="CX7" s="447"/>
      <c r="CY7" s="447"/>
      <c r="CZ7" s="447"/>
      <c r="DA7" s="448"/>
      <c r="DB7" s="446">
        <v>14233876</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109</v>
      </c>
      <c r="AN8" s="476"/>
      <c r="AO8" s="476"/>
      <c r="AP8" s="476"/>
      <c r="AQ8" s="476"/>
      <c r="AR8" s="476"/>
      <c r="AS8" s="476"/>
      <c r="AT8" s="477"/>
      <c r="AU8" s="478" t="s">
        <v>110</v>
      </c>
      <c r="AV8" s="479"/>
      <c r="AW8" s="479"/>
      <c r="AX8" s="479"/>
      <c r="AY8" s="480" t="s">
        <v>111</v>
      </c>
      <c r="AZ8" s="481"/>
      <c r="BA8" s="481"/>
      <c r="BB8" s="481"/>
      <c r="BC8" s="481"/>
      <c r="BD8" s="481"/>
      <c r="BE8" s="481"/>
      <c r="BF8" s="481"/>
      <c r="BG8" s="481"/>
      <c r="BH8" s="481"/>
      <c r="BI8" s="481"/>
      <c r="BJ8" s="481"/>
      <c r="BK8" s="481"/>
      <c r="BL8" s="481"/>
      <c r="BM8" s="482"/>
      <c r="BN8" s="446">
        <v>417139</v>
      </c>
      <c r="BO8" s="447"/>
      <c r="BP8" s="447"/>
      <c r="BQ8" s="447"/>
      <c r="BR8" s="447"/>
      <c r="BS8" s="447"/>
      <c r="BT8" s="447"/>
      <c r="BU8" s="448"/>
      <c r="BV8" s="446">
        <v>61919</v>
      </c>
      <c r="BW8" s="447"/>
      <c r="BX8" s="447"/>
      <c r="BY8" s="447"/>
      <c r="BZ8" s="447"/>
      <c r="CA8" s="447"/>
      <c r="CB8" s="447"/>
      <c r="CC8" s="448"/>
      <c r="CD8" s="449" t="s">
        <v>112</v>
      </c>
      <c r="CE8" s="450"/>
      <c r="CF8" s="450"/>
      <c r="CG8" s="450"/>
      <c r="CH8" s="450"/>
      <c r="CI8" s="450"/>
      <c r="CJ8" s="450"/>
      <c r="CK8" s="450"/>
      <c r="CL8" s="450"/>
      <c r="CM8" s="450"/>
      <c r="CN8" s="450"/>
      <c r="CO8" s="450"/>
      <c r="CP8" s="450"/>
      <c r="CQ8" s="450"/>
      <c r="CR8" s="450"/>
      <c r="CS8" s="451"/>
      <c r="CT8" s="486">
        <v>0.61</v>
      </c>
      <c r="CU8" s="487"/>
      <c r="CV8" s="487"/>
      <c r="CW8" s="487"/>
      <c r="CX8" s="487"/>
      <c r="CY8" s="487"/>
      <c r="CZ8" s="487"/>
      <c r="DA8" s="488"/>
      <c r="DB8" s="486">
        <v>0.62</v>
      </c>
      <c r="DC8" s="487"/>
      <c r="DD8" s="487"/>
      <c r="DE8" s="487"/>
      <c r="DF8" s="487"/>
      <c r="DG8" s="487"/>
      <c r="DH8" s="487"/>
      <c r="DI8" s="488"/>
    </row>
    <row r="9" spans="1:119" ht="18.75" customHeight="1" thickBot="1" x14ac:dyDescent="0.2">
      <c r="A9" s="178"/>
      <c r="B9" s="440" t="s">
        <v>113</v>
      </c>
      <c r="C9" s="441"/>
      <c r="D9" s="441"/>
      <c r="E9" s="441"/>
      <c r="F9" s="441"/>
      <c r="G9" s="441"/>
      <c r="H9" s="441"/>
      <c r="I9" s="441"/>
      <c r="J9" s="441"/>
      <c r="K9" s="489"/>
      <c r="L9" s="490" t="s">
        <v>114</v>
      </c>
      <c r="M9" s="491"/>
      <c r="N9" s="491"/>
      <c r="O9" s="491"/>
      <c r="P9" s="491"/>
      <c r="Q9" s="492"/>
      <c r="R9" s="493">
        <v>63688</v>
      </c>
      <c r="S9" s="494"/>
      <c r="T9" s="494"/>
      <c r="U9" s="494"/>
      <c r="V9" s="495"/>
      <c r="W9" s="403" t="s">
        <v>115</v>
      </c>
      <c r="X9" s="404"/>
      <c r="Y9" s="404"/>
      <c r="Z9" s="404"/>
      <c r="AA9" s="404"/>
      <c r="AB9" s="404"/>
      <c r="AC9" s="404"/>
      <c r="AD9" s="404"/>
      <c r="AE9" s="404"/>
      <c r="AF9" s="404"/>
      <c r="AG9" s="404"/>
      <c r="AH9" s="404"/>
      <c r="AI9" s="404"/>
      <c r="AJ9" s="404"/>
      <c r="AK9" s="404"/>
      <c r="AL9" s="405"/>
      <c r="AM9" s="475" t="s">
        <v>116</v>
      </c>
      <c r="AN9" s="476"/>
      <c r="AO9" s="476"/>
      <c r="AP9" s="476"/>
      <c r="AQ9" s="476"/>
      <c r="AR9" s="476"/>
      <c r="AS9" s="476"/>
      <c r="AT9" s="477"/>
      <c r="AU9" s="478" t="s">
        <v>117</v>
      </c>
      <c r="AV9" s="479"/>
      <c r="AW9" s="479"/>
      <c r="AX9" s="479"/>
      <c r="AY9" s="480" t="s">
        <v>118</v>
      </c>
      <c r="AZ9" s="481"/>
      <c r="BA9" s="481"/>
      <c r="BB9" s="481"/>
      <c r="BC9" s="481"/>
      <c r="BD9" s="481"/>
      <c r="BE9" s="481"/>
      <c r="BF9" s="481"/>
      <c r="BG9" s="481"/>
      <c r="BH9" s="481"/>
      <c r="BI9" s="481"/>
      <c r="BJ9" s="481"/>
      <c r="BK9" s="481"/>
      <c r="BL9" s="481"/>
      <c r="BM9" s="482"/>
      <c r="BN9" s="446">
        <v>355220</v>
      </c>
      <c r="BO9" s="447"/>
      <c r="BP9" s="447"/>
      <c r="BQ9" s="447"/>
      <c r="BR9" s="447"/>
      <c r="BS9" s="447"/>
      <c r="BT9" s="447"/>
      <c r="BU9" s="448"/>
      <c r="BV9" s="446">
        <v>44948</v>
      </c>
      <c r="BW9" s="447"/>
      <c r="BX9" s="447"/>
      <c r="BY9" s="447"/>
      <c r="BZ9" s="447"/>
      <c r="CA9" s="447"/>
      <c r="CB9" s="447"/>
      <c r="CC9" s="448"/>
      <c r="CD9" s="449" t="s">
        <v>119</v>
      </c>
      <c r="CE9" s="450"/>
      <c r="CF9" s="450"/>
      <c r="CG9" s="450"/>
      <c r="CH9" s="450"/>
      <c r="CI9" s="450"/>
      <c r="CJ9" s="450"/>
      <c r="CK9" s="450"/>
      <c r="CL9" s="450"/>
      <c r="CM9" s="450"/>
      <c r="CN9" s="450"/>
      <c r="CO9" s="450"/>
      <c r="CP9" s="450"/>
      <c r="CQ9" s="450"/>
      <c r="CR9" s="450"/>
      <c r="CS9" s="451"/>
      <c r="CT9" s="443">
        <v>9.4</v>
      </c>
      <c r="CU9" s="444"/>
      <c r="CV9" s="444"/>
      <c r="CW9" s="444"/>
      <c r="CX9" s="444"/>
      <c r="CY9" s="444"/>
      <c r="CZ9" s="444"/>
      <c r="DA9" s="445"/>
      <c r="DB9" s="443">
        <v>8.4</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120</v>
      </c>
      <c r="M10" s="476"/>
      <c r="N10" s="476"/>
      <c r="O10" s="476"/>
      <c r="P10" s="476"/>
      <c r="Q10" s="477"/>
      <c r="R10" s="497">
        <v>65438</v>
      </c>
      <c r="S10" s="498"/>
      <c r="T10" s="498"/>
      <c r="U10" s="498"/>
      <c r="V10" s="499"/>
      <c r="W10" s="434"/>
      <c r="X10" s="435"/>
      <c r="Y10" s="435"/>
      <c r="Z10" s="435"/>
      <c r="AA10" s="435"/>
      <c r="AB10" s="435"/>
      <c r="AC10" s="435"/>
      <c r="AD10" s="435"/>
      <c r="AE10" s="435"/>
      <c r="AF10" s="435"/>
      <c r="AG10" s="435"/>
      <c r="AH10" s="435"/>
      <c r="AI10" s="435"/>
      <c r="AJ10" s="435"/>
      <c r="AK10" s="435"/>
      <c r="AL10" s="438"/>
      <c r="AM10" s="475" t="s">
        <v>121</v>
      </c>
      <c r="AN10" s="476"/>
      <c r="AO10" s="476"/>
      <c r="AP10" s="476"/>
      <c r="AQ10" s="476"/>
      <c r="AR10" s="476"/>
      <c r="AS10" s="476"/>
      <c r="AT10" s="477"/>
      <c r="AU10" s="478" t="s">
        <v>117</v>
      </c>
      <c r="AV10" s="479"/>
      <c r="AW10" s="479"/>
      <c r="AX10" s="479"/>
      <c r="AY10" s="480" t="s">
        <v>122</v>
      </c>
      <c r="AZ10" s="481"/>
      <c r="BA10" s="481"/>
      <c r="BB10" s="481"/>
      <c r="BC10" s="481"/>
      <c r="BD10" s="481"/>
      <c r="BE10" s="481"/>
      <c r="BF10" s="481"/>
      <c r="BG10" s="481"/>
      <c r="BH10" s="481"/>
      <c r="BI10" s="481"/>
      <c r="BJ10" s="481"/>
      <c r="BK10" s="481"/>
      <c r="BL10" s="481"/>
      <c r="BM10" s="482"/>
      <c r="BN10" s="446">
        <v>857</v>
      </c>
      <c r="BO10" s="447"/>
      <c r="BP10" s="447"/>
      <c r="BQ10" s="447"/>
      <c r="BR10" s="447"/>
      <c r="BS10" s="447"/>
      <c r="BT10" s="447"/>
      <c r="BU10" s="448"/>
      <c r="BV10" s="446">
        <v>749</v>
      </c>
      <c r="BW10" s="447"/>
      <c r="BX10" s="447"/>
      <c r="BY10" s="447"/>
      <c r="BZ10" s="447"/>
      <c r="CA10" s="447"/>
      <c r="CB10" s="447"/>
      <c r="CC10" s="448"/>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124</v>
      </c>
      <c r="M11" s="501"/>
      <c r="N11" s="501"/>
      <c r="O11" s="501"/>
      <c r="P11" s="501"/>
      <c r="Q11" s="502"/>
      <c r="R11" s="503" t="s">
        <v>125</v>
      </c>
      <c r="S11" s="504"/>
      <c r="T11" s="504"/>
      <c r="U11" s="504"/>
      <c r="V11" s="505"/>
      <c r="W11" s="434"/>
      <c r="X11" s="435"/>
      <c r="Y11" s="435"/>
      <c r="Z11" s="435"/>
      <c r="AA11" s="435"/>
      <c r="AB11" s="435"/>
      <c r="AC11" s="435"/>
      <c r="AD11" s="435"/>
      <c r="AE11" s="435"/>
      <c r="AF11" s="435"/>
      <c r="AG11" s="435"/>
      <c r="AH11" s="435"/>
      <c r="AI11" s="435"/>
      <c r="AJ11" s="435"/>
      <c r="AK11" s="435"/>
      <c r="AL11" s="438"/>
      <c r="AM11" s="475" t="s">
        <v>126</v>
      </c>
      <c r="AN11" s="476"/>
      <c r="AO11" s="476"/>
      <c r="AP11" s="476"/>
      <c r="AQ11" s="476"/>
      <c r="AR11" s="476"/>
      <c r="AS11" s="476"/>
      <c r="AT11" s="477"/>
      <c r="AU11" s="478" t="s">
        <v>94</v>
      </c>
      <c r="AV11" s="479"/>
      <c r="AW11" s="479"/>
      <c r="AX11" s="479"/>
      <c r="AY11" s="480" t="s">
        <v>127</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128</v>
      </c>
      <c r="CE11" s="450"/>
      <c r="CF11" s="450"/>
      <c r="CG11" s="450"/>
      <c r="CH11" s="450"/>
      <c r="CI11" s="450"/>
      <c r="CJ11" s="450"/>
      <c r="CK11" s="450"/>
      <c r="CL11" s="450"/>
      <c r="CM11" s="450"/>
      <c r="CN11" s="450"/>
      <c r="CO11" s="450"/>
      <c r="CP11" s="450"/>
      <c r="CQ11" s="450"/>
      <c r="CR11" s="450"/>
      <c r="CS11" s="451"/>
      <c r="CT11" s="486" t="s">
        <v>129</v>
      </c>
      <c r="CU11" s="487"/>
      <c r="CV11" s="487"/>
      <c r="CW11" s="487"/>
      <c r="CX11" s="487"/>
      <c r="CY11" s="487"/>
      <c r="CZ11" s="487"/>
      <c r="DA11" s="488"/>
      <c r="DB11" s="486" t="s">
        <v>129</v>
      </c>
      <c r="DC11" s="487"/>
      <c r="DD11" s="487"/>
      <c r="DE11" s="487"/>
      <c r="DF11" s="487"/>
      <c r="DG11" s="487"/>
      <c r="DH11" s="487"/>
      <c r="DI11" s="488"/>
    </row>
    <row r="12" spans="1:119" ht="18.75" customHeight="1" x14ac:dyDescent="0.15">
      <c r="A12" s="178"/>
      <c r="B12" s="506" t="s">
        <v>130</v>
      </c>
      <c r="C12" s="507"/>
      <c r="D12" s="507"/>
      <c r="E12" s="507"/>
      <c r="F12" s="507"/>
      <c r="G12" s="507"/>
      <c r="H12" s="507"/>
      <c r="I12" s="507"/>
      <c r="J12" s="507"/>
      <c r="K12" s="508"/>
      <c r="L12" s="515" t="s">
        <v>131</v>
      </c>
      <c r="M12" s="516"/>
      <c r="N12" s="516"/>
      <c r="O12" s="516"/>
      <c r="P12" s="516"/>
      <c r="Q12" s="517"/>
      <c r="R12" s="518">
        <v>63532</v>
      </c>
      <c r="S12" s="519"/>
      <c r="T12" s="519"/>
      <c r="U12" s="519"/>
      <c r="V12" s="520"/>
      <c r="W12" s="521" t="s">
        <v>1</v>
      </c>
      <c r="X12" s="479"/>
      <c r="Y12" s="479"/>
      <c r="Z12" s="479"/>
      <c r="AA12" s="479"/>
      <c r="AB12" s="522"/>
      <c r="AC12" s="523" t="s">
        <v>132</v>
      </c>
      <c r="AD12" s="524"/>
      <c r="AE12" s="524"/>
      <c r="AF12" s="524"/>
      <c r="AG12" s="525"/>
      <c r="AH12" s="523" t="s">
        <v>133</v>
      </c>
      <c r="AI12" s="524"/>
      <c r="AJ12" s="524"/>
      <c r="AK12" s="524"/>
      <c r="AL12" s="526"/>
      <c r="AM12" s="475" t="s">
        <v>134</v>
      </c>
      <c r="AN12" s="476"/>
      <c r="AO12" s="476"/>
      <c r="AP12" s="476"/>
      <c r="AQ12" s="476"/>
      <c r="AR12" s="476"/>
      <c r="AS12" s="476"/>
      <c r="AT12" s="477"/>
      <c r="AU12" s="478" t="s">
        <v>135</v>
      </c>
      <c r="AV12" s="479"/>
      <c r="AW12" s="479"/>
      <c r="AX12" s="479"/>
      <c r="AY12" s="480" t="s">
        <v>136</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137</v>
      </c>
      <c r="CE12" s="450"/>
      <c r="CF12" s="450"/>
      <c r="CG12" s="450"/>
      <c r="CH12" s="450"/>
      <c r="CI12" s="450"/>
      <c r="CJ12" s="450"/>
      <c r="CK12" s="450"/>
      <c r="CL12" s="450"/>
      <c r="CM12" s="450"/>
      <c r="CN12" s="450"/>
      <c r="CO12" s="450"/>
      <c r="CP12" s="450"/>
      <c r="CQ12" s="450"/>
      <c r="CR12" s="450"/>
      <c r="CS12" s="451"/>
      <c r="CT12" s="486" t="s">
        <v>138</v>
      </c>
      <c r="CU12" s="487"/>
      <c r="CV12" s="487"/>
      <c r="CW12" s="487"/>
      <c r="CX12" s="487"/>
      <c r="CY12" s="487"/>
      <c r="CZ12" s="487"/>
      <c r="DA12" s="488"/>
      <c r="DB12" s="486" t="s">
        <v>129</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139</v>
      </c>
      <c r="N13" s="538"/>
      <c r="O13" s="538"/>
      <c r="P13" s="538"/>
      <c r="Q13" s="539"/>
      <c r="R13" s="530">
        <v>62808</v>
      </c>
      <c r="S13" s="531"/>
      <c r="T13" s="531"/>
      <c r="U13" s="531"/>
      <c r="V13" s="532"/>
      <c r="W13" s="462" t="s">
        <v>140</v>
      </c>
      <c r="X13" s="463"/>
      <c r="Y13" s="463"/>
      <c r="Z13" s="463"/>
      <c r="AA13" s="463"/>
      <c r="AB13" s="453"/>
      <c r="AC13" s="497">
        <v>133</v>
      </c>
      <c r="AD13" s="498"/>
      <c r="AE13" s="498"/>
      <c r="AF13" s="498"/>
      <c r="AG13" s="540"/>
      <c r="AH13" s="497">
        <v>137</v>
      </c>
      <c r="AI13" s="498"/>
      <c r="AJ13" s="498"/>
      <c r="AK13" s="498"/>
      <c r="AL13" s="499"/>
      <c r="AM13" s="475" t="s">
        <v>141</v>
      </c>
      <c r="AN13" s="476"/>
      <c r="AO13" s="476"/>
      <c r="AP13" s="476"/>
      <c r="AQ13" s="476"/>
      <c r="AR13" s="476"/>
      <c r="AS13" s="476"/>
      <c r="AT13" s="477"/>
      <c r="AU13" s="478" t="s">
        <v>110</v>
      </c>
      <c r="AV13" s="479"/>
      <c r="AW13" s="479"/>
      <c r="AX13" s="479"/>
      <c r="AY13" s="480" t="s">
        <v>142</v>
      </c>
      <c r="AZ13" s="481"/>
      <c r="BA13" s="481"/>
      <c r="BB13" s="481"/>
      <c r="BC13" s="481"/>
      <c r="BD13" s="481"/>
      <c r="BE13" s="481"/>
      <c r="BF13" s="481"/>
      <c r="BG13" s="481"/>
      <c r="BH13" s="481"/>
      <c r="BI13" s="481"/>
      <c r="BJ13" s="481"/>
      <c r="BK13" s="481"/>
      <c r="BL13" s="481"/>
      <c r="BM13" s="482"/>
      <c r="BN13" s="446">
        <v>356077</v>
      </c>
      <c r="BO13" s="447"/>
      <c r="BP13" s="447"/>
      <c r="BQ13" s="447"/>
      <c r="BR13" s="447"/>
      <c r="BS13" s="447"/>
      <c r="BT13" s="447"/>
      <c r="BU13" s="448"/>
      <c r="BV13" s="446">
        <v>45697</v>
      </c>
      <c r="BW13" s="447"/>
      <c r="BX13" s="447"/>
      <c r="BY13" s="447"/>
      <c r="BZ13" s="447"/>
      <c r="CA13" s="447"/>
      <c r="CB13" s="447"/>
      <c r="CC13" s="448"/>
      <c r="CD13" s="449" t="s">
        <v>143</v>
      </c>
      <c r="CE13" s="450"/>
      <c r="CF13" s="450"/>
      <c r="CG13" s="450"/>
      <c r="CH13" s="450"/>
      <c r="CI13" s="450"/>
      <c r="CJ13" s="450"/>
      <c r="CK13" s="450"/>
      <c r="CL13" s="450"/>
      <c r="CM13" s="450"/>
      <c r="CN13" s="450"/>
      <c r="CO13" s="450"/>
      <c r="CP13" s="450"/>
      <c r="CQ13" s="450"/>
      <c r="CR13" s="450"/>
      <c r="CS13" s="451"/>
      <c r="CT13" s="443">
        <v>1.9</v>
      </c>
      <c r="CU13" s="444"/>
      <c r="CV13" s="444"/>
      <c r="CW13" s="444"/>
      <c r="CX13" s="444"/>
      <c r="CY13" s="444"/>
      <c r="CZ13" s="444"/>
      <c r="DA13" s="445"/>
      <c r="DB13" s="443">
        <v>1.3</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144</v>
      </c>
      <c r="M14" s="528"/>
      <c r="N14" s="528"/>
      <c r="O14" s="528"/>
      <c r="P14" s="528"/>
      <c r="Q14" s="529"/>
      <c r="R14" s="530">
        <v>64200</v>
      </c>
      <c r="S14" s="531"/>
      <c r="T14" s="531"/>
      <c r="U14" s="531"/>
      <c r="V14" s="532"/>
      <c r="W14" s="436"/>
      <c r="X14" s="437"/>
      <c r="Y14" s="437"/>
      <c r="Z14" s="437"/>
      <c r="AA14" s="437"/>
      <c r="AB14" s="426"/>
      <c r="AC14" s="533">
        <v>0.5</v>
      </c>
      <c r="AD14" s="534"/>
      <c r="AE14" s="534"/>
      <c r="AF14" s="534"/>
      <c r="AG14" s="535"/>
      <c r="AH14" s="533">
        <v>0.5</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145</v>
      </c>
      <c r="CE14" s="542"/>
      <c r="CF14" s="542"/>
      <c r="CG14" s="542"/>
      <c r="CH14" s="542"/>
      <c r="CI14" s="542"/>
      <c r="CJ14" s="542"/>
      <c r="CK14" s="542"/>
      <c r="CL14" s="542"/>
      <c r="CM14" s="542"/>
      <c r="CN14" s="542"/>
      <c r="CO14" s="542"/>
      <c r="CP14" s="542"/>
      <c r="CQ14" s="542"/>
      <c r="CR14" s="542"/>
      <c r="CS14" s="543"/>
      <c r="CT14" s="544">
        <v>54.9</v>
      </c>
      <c r="CU14" s="545"/>
      <c r="CV14" s="545"/>
      <c r="CW14" s="545"/>
      <c r="CX14" s="545"/>
      <c r="CY14" s="545"/>
      <c r="CZ14" s="545"/>
      <c r="DA14" s="546"/>
      <c r="DB14" s="544">
        <v>71.900000000000006</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146</v>
      </c>
      <c r="N15" s="538"/>
      <c r="O15" s="538"/>
      <c r="P15" s="538"/>
      <c r="Q15" s="539"/>
      <c r="R15" s="530">
        <v>63425</v>
      </c>
      <c r="S15" s="531"/>
      <c r="T15" s="531"/>
      <c r="U15" s="531"/>
      <c r="V15" s="532"/>
      <c r="W15" s="462" t="s">
        <v>147</v>
      </c>
      <c r="X15" s="463"/>
      <c r="Y15" s="463"/>
      <c r="Z15" s="463"/>
      <c r="AA15" s="463"/>
      <c r="AB15" s="453"/>
      <c r="AC15" s="497">
        <v>6934</v>
      </c>
      <c r="AD15" s="498"/>
      <c r="AE15" s="498"/>
      <c r="AF15" s="498"/>
      <c r="AG15" s="540"/>
      <c r="AH15" s="497">
        <v>7377</v>
      </c>
      <c r="AI15" s="498"/>
      <c r="AJ15" s="498"/>
      <c r="AK15" s="498"/>
      <c r="AL15" s="499"/>
      <c r="AM15" s="475"/>
      <c r="AN15" s="476"/>
      <c r="AO15" s="476"/>
      <c r="AP15" s="476"/>
      <c r="AQ15" s="476"/>
      <c r="AR15" s="476"/>
      <c r="AS15" s="476"/>
      <c r="AT15" s="477"/>
      <c r="AU15" s="478"/>
      <c r="AV15" s="479"/>
      <c r="AW15" s="479"/>
      <c r="AX15" s="479"/>
      <c r="AY15" s="406" t="s">
        <v>148</v>
      </c>
      <c r="AZ15" s="407"/>
      <c r="BA15" s="407"/>
      <c r="BB15" s="407"/>
      <c r="BC15" s="407"/>
      <c r="BD15" s="407"/>
      <c r="BE15" s="407"/>
      <c r="BF15" s="407"/>
      <c r="BG15" s="407"/>
      <c r="BH15" s="407"/>
      <c r="BI15" s="407"/>
      <c r="BJ15" s="407"/>
      <c r="BK15" s="407"/>
      <c r="BL15" s="407"/>
      <c r="BM15" s="408"/>
      <c r="BN15" s="409">
        <v>7157068</v>
      </c>
      <c r="BO15" s="410"/>
      <c r="BP15" s="410"/>
      <c r="BQ15" s="410"/>
      <c r="BR15" s="410"/>
      <c r="BS15" s="410"/>
      <c r="BT15" s="410"/>
      <c r="BU15" s="411"/>
      <c r="BV15" s="409">
        <v>7299021</v>
      </c>
      <c r="BW15" s="410"/>
      <c r="BX15" s="410"/>
      <c r="BY15" s="410"/>
      <c r="BZ15" s="410"/>
      <c r="CA15" s="410"/>
      <c r="CB15" s="410"/>
      <c r="CC15" s="411"/>
      <c r="CD15" s="547" t="s">
        <v>149</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150</v>
      </c>
      <c r="M16" s="550"/>
      <c r="N16" s="550"/>
      <c r="O16" s="550"/>
      <c r="P16" s="550"/>
      <c r="Q16" s="551"/>
      <c r="R16" s="552" t="s">
        <v>151</v>
      </c>
      <c r="S16" s="553"/>
      <c r="T16" s="553"/>
      <c r="U16" s="553"/>
      <c r="V16" s="554"/>
      <c r="W16" s="436"/>
      <c r="X16" s="437"/>
      <c r="Y16" s="437"/>
      <c r="Z16" s="437"/>
      <c r="AA16" s="437"/>
      <c r="AB16" s="426"/>
      <c r="AC16" s="533">
        <v>25.5</v>
      </c>
      <c r="AD16" s="534"/>
      <c r="AE16" s="534"/>
      <c r="AF16" s="534"/>
      <c r="AG16" s="535"/>
      <c r="AH16" s="533">
        <v>27.5</v>
      </c>
      <c r="AI16" s="534"/>
      <c r="AJ16" s="534"/>
      <c r="AK16" s="534"/>
      <c r="AL16" s="536"/>
      <c r="AM16" s="475"/>
      <c r="AN16" s="476"/>
      <c r="AO16" s="476"/>
      <c r="AP16" s="476"/>
      <c r="AQ16" s="476"/>
      <c r="AR16" s="476"/>
      <c r="AS16" s="476"/>
      <c r="AT16" s="477"/>
      <c r="AU16" s="478"/>
      <c r="AV16" s="479"/>
      <c r="AW16" s="479"/>
      <c r="AX16" s="479"/>
      <c r="AY16" s="480" t="s">
        <v>152</v>
      </c>
      <c r="AZ16" s="481"/>
      <c r="BA16" s="481"/>
      <c r="BB16" s="481"/>
      <c r="BC16" s="481"/>
      <c r="BD16" s="481"/>
      <c r="BE16" s="481"/>
      <c r="BF16" s="481"/>
      <c r="BG16" s="481"/>
      <c r="BH16" s="481"/>
      <c r="BI16" s="481"/>
      <c r="BJ16" s="481"/>
      <c r="BK16" s="481"/>
      <c r="BL16" s="481"/>
      <c r="BM16" s="482"/>
      <c r="BN16" s="446">
        <v>12074688</v>
      </c>
      <c r="BO16" s="447"/>
      <c r="BP16" s="447"/>
      <c r="BQ16" s="447"/>
      <c r="BR16" s="447"/>
      <c r="BS16" s="447"/>
      <c r="BT16" s="447"/>
      <c r="BU16" s="448"/>
      <c r="BV16" s="446">
        <v>11515067</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153</v>
      </c>
      <c r="N17" s="558"/>
      <c r="O17" s="558"/>
      <c r="P17" s="558"/>
      <c r="Q17" s="559"/>
      <c r="R17" s="552" t="s">
        <v>154</v>
      </c>
      <c r="S17" s="553"/>
      <c r="T17" s="553"/>
      <c r="U17" s="553"/>
      <c r="V17" s="554"/>
      <c r="W17" s="462" t="s">
        <v>155</v>
      </c>
      <c r="X17" s="463"/>
      <c r="Y17" s="463"/>
      <c r="Z17" s="463"/>
      <c r="AA17" s="463"/>
      <c r="AB17" s="453"/>
      <c r="AC17" s="497">
        <v>20076</v>
      </c>
      <c r="AD17" s="498"/>
      <c r="AE17" s="498"/>
      <c r="AF17" s="498"/>
      <c r="AG17" s="540"/>
      <c r="AH17" s="497">
        <v>19348</v>
      </c>
      <c r="AI17" s="498"/>
      <c r="AJ17" s="498"/>
      <c r="AK17" s="498"/>
      <c r="AL17" s="499"/>
      <c r="AM17" s="475"/>
      <c r="AN17" s="476"/>
      <c r="AO17" s="476"/>
      <c r="AP17" s="476"/>
      <c r="AQ17" s="476"/>
      <c r="AR17" s="476"/>
      <c r="AS17" s="476"/>
      <c r="AT17" s="477"/>
      <c r="AU17" s="478"/>
      <c r="AV17" s="479"/>
      <c r="AW17" s="479"/>
      <c r="AX17" s="479"/>
      <c r="AY17" s="480" t="s">
        <v>156</v>
      </c>
      <c r="AZ17" s="481"/>
      <c r="BA17" s="481"/>
      <c r="BB17" s="481"/>
      <c r="BC17" s="481"/>
      <c r="BD17" s="481"/>
      <c r="BE17" s="481"/>
      <c r="BF17" s="481"/>
      <c r="BG17" s="481"/>
      <c r="BH17" s="481"/>
      <c r="BI17" s="481"/>
      <c r="BJ17" s="481"/>
      <c r="BK17" s="481"/>
      <c r="BL17" s="481"/>
      <c r="BM17" s="482"/>
      <c r="BN17" s="446">
        <v>9100641</v>
      </c>
      <c r="BO17" s="447"/>
      <c r="BP17" s="447"/>
      <c r="BQ17" s="447"/>
      <c r="BR17" s="447"/>
      <c r="BS17" s="447"/>
      <c r="BT17" s="447"/>
      <c r="BU17" s="448"/>
      <c r="BV17" s="446">
        <v>9321616</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157</v>
      </c>
      <c r="C18" s="489"/>
      <c r="D18" s="489"/>
      <c r="E18" s="569"/>
      <c r="F18" s="569"/>
      <c r="G18" s="569"/>
      <c r="H18" s="569"/>
      <c r="I18" s="569"/>
      <c r="J18" s="569"/>
      <c r="K18" s="569"/>
      <c r="L18" s="570">
        <v>8.89</v>
      </c>
      <c r="M18" s="570"/>
      <c r="N18" s="570"/>
      <c r="O18" s="570"/>
      <c r="P18" s="570"/>
      <c r="Q18" s="570"/>
      <c r="R18" s="571"/>
      <c r="S18" s="571"/>
      <c r="T18" s="571"/>
      <c r="U18" s="571"/>
      <c r="V18" s="572"/>
      <c r="W18" s="464"/>
      <c r="X18" s="465"/>
      <c r="Y18" s="465"/>
      <c r="Z18" s="465"/>
      <c r="AA18" s="465"/>
      <c r="AB18" s="456"/>
      <c r="AC18" s="573">
        <v>74</v>
      </c>
      <c r="AD18" s="574"/>
      <c r="AE18" s="574"/>
      <c r="AF18" s="574"/>
      <c r="AG18" s="575"/>
      <c r="AH18" s="573">
        <v>72</v>
      </c>
      <c r="AI18" s="574"/>
      <c r="AJ18" s="574"/>
      <c r="AK18" s="574"/>
      <c r="AL18" s="576"/>
      <c r="AM18" s="475"/>
      <c r="AN18" s="476"/>
      <c r="AO18" s="476"/>
      <c r="AP18" s="476"/>
      <c r="AQ18" s="476"/>
      <c r="AR18" s="476"/>
      <c r="AS18" s="476"/>
      <c r="AT18" s="477"/>
      <c r="AU18" s="478"/>
      <c r="AV18" s="479"/>
      <c r="AW18" s="479"/>
      <c r="AX18" s="479"/>
      <c r="AY18" s="480" t="s">
        <v>158</v>
      </c>
      <c r="AZ18" s="481"/>
      <c r="BA18" s="481"/>
      <c r="BB18" s="481"/>
      <c r="BC18" s="481"/>
      <c r="BD18" s="481"/>
      <c r="BE18" s="481"/>
      <c r="BF18" s="481"/>
      <c r="BG18" s="481"/>
      <c r="BH18" s="481"/>
      <c r="BI18" s="481"/>
      <c r="BJ18" s="481"/>
      <c r="BK18" s="481"/>
      <c r="BL18" s="481"/>
      <c r="BM18" s="482"/>
      <c r="BN18" s="446">
        <v>14592417</v>
      </c>
      <c r="BO18" s="447"/>
      <c r="BP18" s="447"/>
      <c r="BQ18" s="447"/>
      <c r="BR18" s="447"/>
      <c r="BS18" s="447"/>
      <c r="BT18" s="447"/>
      <c r="BU18" s="448"/>
      <c r="BV18" s="446">
        <v>14338294</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159</v>
      </c>
      <c r="C19" s="489"/>
      <c r="D19" s="489"/>
      <c r="E19" s="569"/>
      <c r="F19" s="569"/>
      <c r="G19" s="569"/>
      <c r="H19" s="569"/>
      <c r="I19" s="569"/>
      <c r="J19" s="569"/>
      <c r="K19" s="569"/>
      <c r="L19" s="577">
        <v>7164</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160</v>
      </c>
      <c r="AZ19" s="481"/>
      <c r="BA19" s="481"/>
      <c r="BB19" s="481"/>
      <c r="BC19" s="481"/>
      <c r="BD19" s="481"/>
      <c r="BE19" s="481"/>
      <c r="BF19" s="481"/>
      <c r="BG19" s="481"/>
      <c r="BH19" s="481"/>
      <c r="BI19" s="481"/>
      <c r="BJ19" s="481"/>
      <c r="BK19" s="481"/>
      <c r="BL19" s="481"/>
      <c r="BM19" s="482"/>
      <c r="BN19" s="446">
        <v>17309362</v>
      </c>
      <c r="BO19" s="447"/>
      <c r="BP19" s="447"/>
      <c r="BQ19" s="447"/>
      <c r="BR19" s="447"/>
      <c r="BS19" s="447"/>
      <c r="BT19" s="447"/>
      <c r="BU19" s="448"/>
      <c r="BV19" s="446">
        <v>16706272</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161</v>
      </c>
      <c r="C20" s="489"/>
      <c r="D20" s="489"/>
      <c r="E20" s="569"/>
      <c r="F20" s="569"/>
      <c r="G20" s="569"/>
      <c r="H20" s="569"/>
      <c r="I20" s="569"/>
      <c r="J20" s="569"/>
      <c r="K20" s="569"/>
      <c r="L20" s="577">
        <v>27814</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162</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163</v>
      </c>
      <c r="C22" s="590"/>
      <c r="D22" s="591"/>
      <c r="E22" s="458" t="s">
        <v>1</v>
      </c>
      <c r="F22" s="463"/>
      <c r="G22" s="463"/>
      <c r="H22" s="463"/>
      <c r="I22" s="463"/>
      <c r="J22" s="463"/>
      <c r="K22" s="453"/>
      <c r="L22" s="458" t="s">
        <v>164</v>
      </c>
      <c r="M22" s="463"/>
      <c r="N22" s="463"/>
      <c r="O22" s="463"/>
      <c r="P22" s="453"/>
      <c r="Q22" s="621" t="s">
        <v>165</v>
      </c>
      <c r="R22" s="622"/>
      <c r="S22" s="622"/>
      <c r="T22" s="622"/>
      <c r="U22" s="622"/>
      <c r="V22" s="623"/>
      <c r="W22" s="589" t="s">
        <v>166</v>
      </c>
      <c r="X22" s="590"/>
      <c r="Y22" s="591"/>
      <c r="Z22" s="458" t="s">
        <v>1</v>
      </c>
      <c r="AA22" s="463"/>
      <c r="AB22" s="463"/>
      <c r="AC22" s="463"/>
      <c r="AD22" s="463"/>
      <c r="AE22" s="463"/>
      <c r="AF22" s="463"/>
      <c r="AG22" s="453"/>
      <c r="AH22" s="627" t="s">
        <v>167</v>
      </c>
      <c r="AI22" s="463"/>
      <c r="AJ22" s="463"/>
      <c r="AK22" s="463"/>
      <c r="AL22" s="453"/>
      <c r="AM22" s="627" t="s">
        <v>168</v>
      </c>
      <c r="AN22" s="628"/>
      <c r="AO22" s="628"/>
      <c r="AP22" s="628"/>
      <c r="AQ22" s="628"/>
      <c r="AR22" s="629"/>
      <c r="AS22" s="621" t="s">
        <v>165</v>
      </c>
      <c r="AT22" s="622"/>
      <c r="AU22" s="622"/>
      <c r="AV22" s="622"/>
      <c r="AW22" s="622"/>
      <c r="AX22" s="633"/>
      <c r="AY22" s="406" t="s">
        <v>169</v>
      </c>
      <c r="AZ22" s="407"/>
      <c r="BA22" s="407"/>
      <c r="BB22" s="407"/>
      <c r="BC22" s="407"/>
      <c r="BD22" s="407"/>
      <c r="BE22" s="407"/>
      <c r="BF22" s="407"/>
      <c r="BG22" s="407"/>
      <c r="BH22" s="407"/>
      <c r="BI22" s="407"/>
      <c r="BJ22" s="407"/>
      <c r="BK22" s="407"/>
      <c r="BL22" s="407"/>
      <c r="BM22" s="408"/>
      <c r="BN22" s="409">
        <v>18735553</v>
      </c>
      <c r="BO22" s="410"/>
      <c r="BP22" s="410"/>
      <c r="BQ22" s="410"/>
      <c r="BR22" s="410"/>
      <c r="BS22" s="410"/>
      <c r="BT22" s="410"/>
      <c r="BU22" s="411"/>
      <c r="BV22" s="409">
        <v>19236516</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170</v>
      </c>
      <c r="AZ23" s="481"/>
      <c r="BA23" s="481"/>
      <c r="BB23" s="481"/>
      <c r="BC23" s="481"/>
      <c r="BD23" s="481"/>
      <c r="BE23" s="481"/>
      <c r="BF23" s="481"/>
      <c r="BG23" s="481"/>
      <c r="BH23" s="481"/>
      <c r="BI23" s="481"/>
      <c r="BJ23" s="481"/>
      <c r="BK23" s="481"/>
      <c r="BL23" s="481"/>
      <c r="BM23" s="482"/>
      <c r="BN23" s="446">
        <v>15294854</v>
      </c>
      <c r="BO23" s="447"/>
      <c r="BP23" s="447"/>
      <c r="BQ23" s="447"/>
      <c r="BR23" s="447"/>
      <c r="BS23" s="447"/>
      <c r="BT23" s="447"/>
      <c r="BU23" s="448"/>
      <c r="BV23" s="446">
        <v>15268187</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171</v>
      </c>
      <c r="F24" s="476"/>
      <c r="G24" s="476"/>
      <c r="H24" s="476"/>
      <c r="I24" s="476"/>
      <c r="J24" s="476"/>
      <c r="K24" s="477"/>
      <c r="L24" s="497">
        <v>1</v>
      </c>
      <c r="M24" s="498"/>
      <c r="N24" s="498"/>
      <c r="O24" s="498"/>
      <c r="P24" s="540"/>
      <c r="Q24" s="497">
        <v>7520</v>
      </c>
      <c r="R24" s="498"/>
      <c r="S24" s="498"/>
      <c r="T24" s="498"/>
      <c r="U24" s="498"/>
      <c r="V24" s="540"/>
      <c r="W24" s="592"/>
      <c r="X24" s="593"/>
      <c r="Y24" s="594"/>
      <c r="Z24" s="496" t="s">
        <v>172</v>
      </c>
      <c r="AA24" s="476"/>
      <c r="AB24" s="476"/>
      <c r="AC24" s="476"/>
      <c r="AD24" s="476"/>
      <c r="AE24" s="476"/>
      <c r="AF24" s="476"/>
      <c r="AG24" s="477"/>
      <c r="AH24" s="497">
        <v>438</v>
      </c>
      <c r="AI24" s="498"/>
      <c r="AJ24" s="498"/>
      <c r="AK24" s="498"/>
      <c r="AL24" s="540"/>
      <c r="AM24" s="497">
        <v>1269762</v>
      </c>
      <c r="AN24" s="498"/>
      <c r="AO24" s="498"/>
      <c r="AP24" s="498"/>
      <c r="AQ24" s="498"/>
      <c r="AR24" s="540"/>
      <c r="AS24" s="497">
        <v>2899</v>
      </c>
      <c r="AT24" s="498"/>
      <c r="AU24" s="498"/>
      <c r="AV24" s="498"/>
      <c r="AW24" s="498"/>
      <c r="AX24" s="499"/>
      <c r="AY24" s="562" t="s">
        <v>173</v>
      </c>
      <c r="AZ24" s="563"/>
      <c r="BA24" s="563"/>
      <c r="BB24" s="563"/>
      <c r="BC24" s="563"/>
      <c r="BD24" s="563"/>
      <c r="BE24" s="563"/>
      <c r="BF24" s="563"/>
      <c r="BG24" s="563"/>
      <c r="BH24" s="563"/>
      <c r="BI24" s="563"/>
      <c r="BJ24" s="563"/>
      <c r="BK24" s="563"/>
      <c r="BL24" s="563"/>
      <c r="BM24" s="564"/>
      <c r="BN24" s="446">
        <v>8005656</v>
      </c>
      <c r="BO24" s="447"/>
      <c r="BP24" s="447"/>
      <c r="BQ24" s="447"/>
      <c r="BR24" s="447"/>
      <c r="BS24" s="447"/>
      <c r="BT24" s="447"/>
      <c r="BU24" s="448"/>
      <c r="BV24" s="446">
        <v>8592582</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174</v>
      </c>
      <c r="F25" s="476"/>
      <c r="G25" s="476"/>
      <c r="H25" s="476"/>
      <c r="I25" s="476"/>
      <c r="J25" s="476"/>
      <c r="K25" s="477"/>
      <c r="L25" s="497">
        <v>2</v>
      </c>
      <c r="M25" s="498"/>
      <c r="N25" s="498"/>
      <c r="O25" s="498"/>
      <c r="P25" s="540"/>
      <c r="Q25" s="497">
        <v>6560</v>
      </c>
      <c r="R25" s="498"/>
      <c r="S25" s="498"/>
      <c r="T25" s="498"/>
      <c r="U25" s="498"/>
      <c r="V25" s="540"/>
      <c r="W25" s="592"/>
      <c r="X25" s="593"/>
      <c r="Y25" s="594"/>
      <c r="Z25" s="496" t="s">
        <v>175</v>
      </c>
      <c r="AA25" s="476"/>
      <c r="AB25" s="476"/>
      <c r="AC25" s="476"/>
      <c r="AD25" s="476"/>
      <c r="AE25" s="476"/>
      <c r="AF25" s="476"/>
      <c r="AG25" s="477"/>
      <c r="AH25" s="497" t="s">
        <v>176</v>
      </c>
      <c r="AI25" s="498"/>
      <c r="AJ25" s="498"/>
      <c r="AK25" s="498"/>
      <c r="AL25" s="540"/>
      <c r="AM25" s="497" t="s">
        <v>177</v>
      </c>
      <c r="AN25" s="498"/>
      <c r="AO25" s="498"/>
      <c r="AP25" s="498"/>
      <c r="AQ25" s="498"/>
      <c r="AR25" s="540"/>
      <c r="AS25" s="497" t="s">
        <v>129</v>
      </c>
      <c r="AT25" s="498"/>
      <c r="AU25" s="498"/>
      <c r="AV25" s="498"/>
      <c r="AW25" s="498"/>
      <c r="AX25" s="499"/>
      <c r="AY25" s="406" t="s">
        <v>178</v>
      </c>
      <c r="AZ25" s="407"/>
      <c r="BA25" s="407"/>
      <c r="BB25" s="407"/>
      <c r="BC25" s="407"/>
      <c r="BD25" s="407"/>
      <c r="BE25" s="407"/>
      <c r="BF25" s="407"/>
      <c r="BG25" s="407"/>
      <c r="BH25" s="407"/>
      <c r="BI25" s="407"/>
      <c r="BJ25" s="407"/>
      <c r="BK25" s="407"/>
      <c r="BL25" s="407"/>
      <c r="BM25" s="408"/>
      <c r="BN25" s="409">
        <v>3280918</v>
      </c>
      <c r="BO25" s="410"/>
      <c r="BP25" s="410"/>
      <c r="BQ25" s="410"/>
      <c r="BR25" s="410"/>
      <c r="BS25" s="410"/>
      <c r="BT25" s="410"/>
      <c r="BU25" s="411"/>
      <c r="BV25" s="409">
        <v>2775884</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179</v>
      </c>
      <c r="F26" s="476"/>
      <c r="G26" s="476"/>
      <c r="H26" s="476"/>
      <c r="I26" s="476"/>
      <c r="J26" s="476"/>
      <c r="K26" s="477"/>
      <c r="L26" s="497">
        <v>1</v>
      </c>
      <c r="M26" s="498"/>
      <c r="N26" s="498"/>
      <c r="O26" s="498"/>
      <c r="P26" s="540"/>
      <c r="Q26" s="497">
        <v>5840</v>
      </c>
      <c r="R26" s="498"/>
      <c r="S26" s="498"/>
      <c r="T26" s="498"/>
      <c r="U26" s="498"/>
      <c r="V26" s="540"/>
      <c r="W26" s="592"/>
      <c r="X26" s="593"/>
      <c r="Y26" s="594"/>
      <c r="Z26" s="496" t="s">
        <v>180</v>
      </c>
      <c r="AA26" s="598"/>
      <c r="AB26" s="598"/>
      <c r="AC26" s="598"/>
      <c r="AD26" s="598"/>
      <c r="AE26" s="598"/>
      <c r="AF26" s="598"/>
      <c r="AG26" s="599"/>
      <c r="AH26" s="497">
        <v>42</v>
      </c>
      <c r="AI26" s="498"/>
      <c r="AJ26" s="498"/>
      <c r="AK26" s="498"/>
      <c r="AL26" s="540"/>
      <c r="AM26" s="497">
        <v>137298</v>
      </c>
      <c r="AN26" s="498"/>
      <c r="AO26" s="498"/>
      <c r="AP26" s="498"/>
      <c r="AQ26" s="498"/>
      <c r="AR26" s="540"/>
      <c r="AS26" s="497">
        <v>3269</v>
      </c>
      <c r="AT26" s="498"/>
      <c r="AU26" s="498"/>
      <c r="AV26" s="498"/>
      <c r="AW26" s="498"/>
      <c r="AX26" s="499"/>
      <c r="AY26" s="449" t="s">
        <v>181</v>
      </c>
      <c r="AZ26" s="450"/>
      <c r="BA26" s="450"/>
      <c r="BB26" s="450"/>
      <c r="BC26" s="450"/>
      <c r="BD26" s="450"/>
      <c r="BE26" s="450"/>
      <c r="BF26" s="450"/>
      <c r="BG26" s="450"/>
      <c r="BH26" s="450"/>
      <c r="BI26" s="450"/>
      <c r="BJ26" s="450"/>
      <c r="BK26" s="450"/>
      <c r="BL26" s="450"/>
      <c r="BM26" s="451"/>
      <c r="BN26" s="446" t="s">
        <v>177</v>
      </c>
      <c r="BO26" s="447"/>
      <c r="BP26" s="447"/>
      <c r="BQ26" s="447"/>
      <c r="BR26" s="447"/>
      <c r="BS26" s="447"/>
      <c r="BT26" s="447"/>
      <c r="BU26" s="448"/>
      <c r="BV26" s="446" t="s">
        <v>177</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182</v>
      </c>
      <c r="F27" s="476"/>
      <c r="G27" s="476"/>
      <c r="H27" s="476"/>
      <c r="I27" s="476"/>
      <c r="J27" s="476"/>
      <c r="K27" s="477"/>
      <c r="L27" s="497">
        <v>1</v>
      </c>
      <c r="M27" s="498"/>
      <c r="N27" s="498"/>
      <c r="O27" s="498"/>
      <c r="P27" s="540"/>
      <c r="Q27" s="497">
        <v>5800</v>
      </c>
      <c r="R27" s="498"/>
      <c r="S27" s="498"/>
      <c r="T27" s="498"/>
      <c r="U27" s="498"/>
      <c r="V27" s="540"/>
      <c r="W27" s="592"/>
      <c r="X27" s="593"/>
      <c r="Y27" s="594"/>
      <c r="Z27" s="496" t="s">
        <v>183</v>
      </c>
      <c r="AA27" s="476"/>
      <c r="AB27" s="476"/>
      <c r="AC27" s="476"/>
      <c r="AD27" s="476"/>
      <c r="AE27" s="476"/>
      <c r="AF27" s="476"/>
      <c r="AG27" s="477"/>
      <c r="AH27" s="497">
        <v>32</v>
      </c>
      <c r="AI27" s="498"/>
      <c r="AJ27" s="498"/>
      <c r="AK27" s="498"/>
      <c r="AL27" s="540"/>
      <c r="AM27" s="497">
        <v>109805</v>
      </c>
      <c r="AN27" s="498"/>
      <c r="AO27" s="498"/>
      <c r="AP27" s="498"/>
      <c r="AQ27" s="498"/>
      <c r="AR27" s="540"/>
      <c r="AS27" s="497">
        <v>3431</v>
      </c>
      <c r="AT27" s="498"/>
      <c r="AU27" s="498"/>
      <c r="AV27" s="498"/>
      <c r="AW27" s="498"/>
      <c r="AX27" s="499"/>
      <c r="AY27" s="541" t="s">
        <v>184</v>
      </c>
      <c r="AZ27" s="542"/>
      <c r="BA27" s="542"/>
      <c r="BB27" s="542"/>
      <c r="BC27" s="542"/>
      <c r="BD27" s="542"/>
      <c r="BE27" s="542"/>
      <c r="BF27" s="542"/>
      <c r="BG27" s="542"/>
      <c r="BH27" s="542"/>
      <c r="BI27" s="542"/>
      <c r="BJ27" s="542"/>
      <c r="BK27" s="542"/>
      <c r="BL27" s="542"/>
      <c r="BM27" s="543"/>
      <c r="BN27" s="565" t="s">
        <v>177</v>
      </c>
      <c r="BO27" s="566"/>
      <c r="BP27" s="566"/>
      <c r="BQ27" s="566"/>
      <c r="BR27" s="566"/>
      <c r="BS27" s="566"/>
      <c r="BT27" s="566"/>
      <c r="BU27" s="567"/>
      <c r="BV27" s="565" t="s">
        <v>177</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185</v>
      </c>
      <c r="F28" s="476"/>
      <c r="G28" s="476"/>
      <c r="H28" s="476"/>
      <c r="I28" s="476"/>
      <c r="J28" s="476"/>
      <c r="K28" s="477"/>
      <c r="L28" s="497">
        <v>1</v>
      </c>
      <c r="M28" s="498"/>
      <c r="N28" s="498"/>
      <c r="O28" s="498"/>
      <c r="P28" s="540"/>
      <c r="Q28" s="497">
        <v>5400</v>
      </c>
      <c r="R28" s="498"/>
      <c r="S28" s="498"/>
      <c r="T28" s="498"/>
      <c r="U28" s="498"/>
      <c r="V28" s="540"/>
      <c r="W28" s="592"/>
      <c r="X28" s="593"/>
      <c r="Y28" s="594"/>
      <c r="Z28" s="496" t="s">
        <v>186</v>
      </c>
      <c r="AA28" s="476"/>
      <c r="AB28" s="476"/>
      <c r="AC28" s="476"/>
      <c r="AD28" s="476"/>
      <c r="AE28" s="476"/>
      <c r="AF28" s="476"/>
      <c r="AG28" s="477"/>
      <c r="AH28" s="497" t="s">
        <v>177</v>
      </c>
      <c r="AI28" s="498"/>
      <c r="AJ28" s="498"/>
      <c r="AK28" s="498"/>
      <c r="AL28" s="540"/>
      <c r="AM28" s="497" t="s">
        <v>177</v>
      </c>
      <c r="AN28" s="498"/>
      <c r="AO28" s="498"/>
      <c r="AP28" s="498"/>
      <c r="AQ28" s="498"/>
      <c r="AR28" s="540"/>
      <c r="AS28" s="497" t="s">
        <v>176</v>
      </c>
      <c r="AT28" s="498"/>
      <c r="AU28" s="498"/>
      <c r="AV28" s="498"/>
      <c r="AW28" s="498"/>
      <c r="AX28" s="499"/>
      <c r="AY28" s="600" t="s">
        <v>187</v>
      </c>
      <c r="AZ28" s="601"/>
      <c r="BA28" s="601"/>
      <c r="BB28" s="602"/>
      <c r="BC28" s="406" t="s">
        <v>48</v>
      </c>
      <c r="BD28" s="407"/>
      <c r="BE28" s="407"/>
      <c r="BF28" s="407"/>
      <c r="BG28" s="407"/>
      <c r="BH28" s="407"/>
      <c r="BI28" s="407"/>
      <c r="BJ28" s="407"/>
      <c r="BK28" s="407"/>
      <c r="BL28" s="407"/>
      <c r="BM28" s="408"/>
      <c r="BN28" s="409">
        <v>1544947</v>
      </c>
      <c r="BO28" s="410"/>
      <c r="BP28" s="410"/>
      <c r="BQ28" s="410"/>
      <c r="BR28" s="410"/>
      <c r="BS28" s="410"/>
      <c r="BT28" s="410"/>
      <c r="BU28" s="411"/>
      <c r="BV28" s="409">
        <v>1504090</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188</v>
      </c>
      <c r="F29" s="476"/>
      <c r="G29" s="476"/>
      <c r="H29" s="476"/>
      <c r="I29" s="476"/>
      <c r="J29" s="476"/>
      <c r="K29" s="477"/>
      <c r="L29" s="497">
        <v>12</v>
      </c>
      <c r="M29" s="498"/>
      <c r="N29" s="498"/>
      <c r="O29" s="498"/>
      <c r="P29" s="540"/>
      <c r="Q29" s="497">
        <v>5200</v>
      </c>
      <c r="R29" s="498"/>
      <c r="S29" s="498"/>
      <c r="T29" s="498"/>
      <c r="U29" s="498"/>
      <c r="V29" s="540"/>
      <c r="W29" s="595"/>
      <c r="X29" s="596"/>
      <c r="Y29" s="597"/>
      <c r="Z29" s="496" t="s">
        <v>189</v>
      </c>
      <c r="AA29" s="476"/>
      <c r="AB29" s="476"/>
      <c r="AC29" s="476"/>
      <c r="AD29" s="476"/>
      <c r="AE29" s="476"/>
      <c r="AF29" s="476"/>
      <c r="AG29" s="477"/>
      <c r="AH29" s="497">
        <v>470</v>
      </c>
      <c r="AI29" s="498"/>
      <c r="AJ29" s="498"/>
      <c r="AK29" s="498"/>
      <c r="AL29" s="540"/>
      <c r="AM29" s="497">
        <v>1379567</v>
      </c>
      <c r="AN29" s="498"/>
      <c r="AO29" s="498"/>
      <c r="AP29" s="498"/>
      <c r="AQ29" s="498"/>
      <c r="AR29" s="540"/>
      <c r="AS29" s="497">
        <v>2935</v>
      </c>
      <c r="AT29" s="498"/>
      <c r="AU29" s="498"/>
      <c r="AV29" s="498"/>
      <c r="AW29" s="498"/>
      <c r="AX29" s="499"/>
      <c r="AY29" s="603"/>
      <c r="AZ29" s="604"/>
      <c r="BA29" s="604"/>
      <c r="BB29" s="605"/>
      <c r="BC29" s="480" t="s">
        <v>190</v>
      </c>
      <c r="BD29" s="481"/>
      <c r="BE29" s="481"/>
      <c r="BF29" s="481"/>
      <c r="BG29" s="481"/>
      <c r="BH29" s="481"/>
      <c r="BI29" s="481"/>
      <c r="BJ29" s="481"/>
      <c r="BK29" s="481"/>
      <c r="BL29" s="481"/>
      <c r="BM29" s="482"/>
      <c r="BN29" s="446">
        <v>684229</v>
      </c>
      <c r="BO29" s="447"/>
      <c r="BP29" s="447"/>
      <c r="BQ29" s="447"/>
      <c r="BR29" s="447"/>
      <c r="BS29" s="447"/>
      <c r="BT29" s="447"/>
      <c r="BU29" s="448"/>
      <c r="BV29" s="446">
        <v>171854</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191</v>
      </c>
      <c r="X30" s="614"/>
      <c r="Y30" s="614"/>
      <c r="Z30" s="614"/>
      <c r="AA30" s="614"/>
      <c r="AB30" s="614"/>
      <c r="AC30" s="614"/>
      <c r="AD30" s="614"/>
      <c r="AE30" s="614"/>
      <c r="AF30" s="614"/>
      <c r="AG30" s="615"/>
      <c r="AH30" s="573">
        <v>96.3</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545020</v>
      </c>
      <c r="BO30" s="566"/>
      <c r="BP30" s="566"/>
      <c r="BQ30" s="566"/>
      <c r="BR30" s="566"/>
      <c r="BS30" s="566"/>
      <c r="BT30" s="566"/>
      <c r="BU30" s="567"/>
      <c r="BV30" s="565">
        <v>356147</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192</v>
      </c>
      <c r="D32" s="609"/>
      <c r="E32" s="609"/>
      <c r="F32" s="609"/>
      <c r="G32" s="609"/>
      <c r="H32" s="609"/>
      <c r="I32" s="609"/>
      <c r="J32" s="609"/>
      <c r="K32" s="609"/>
      <c r="L32" s="609"/>
      <c r="M32" s="609"/>
      <c r="N32" s="609"/>
      <c r="O32" s="609"/>
      <c r="P32" s="609"/>
      <c r="Q32" s="609"/>
      <c r="R32" s="609"/>
      <c r="S32" s="609"/>
      <c r="U32" s="450" t="s">
        <v>193</v>
      </c>
      <c r="V32" s="450"/>
      <c r="W32" s="450"/>
      <c r="X32" s="450"/>
      <c r="Y32" s="450"/>
      <c r="Z32" s="450"/>
      <c r="AA32" s="450"/>
      <c r="AB32" s="450"/>
      <c r="AC32" s="450"/>
      <c r="AD32" s="450"/>
      <c r="AE32" s="450"/>
      <c r="AF32" s="450"/>
      <c r="AG32" s="450"/>
      <c r="AH32" s="450"/>
      <c r="AI32" s="450"/>
      <c r="AJ32" s="450"/>
      <c r="AK32" s="450"/>
      <c r="AM32" s="450" t="s">
        <v>194</v>
      </c>
      <c r="AN32" s="450"/>
      <c r="AO32" s="450"/>
      <c r="AP32" s="450"/>
      <c r="AQ32" s="450"/>
      <c r="AR32" s="450"/>
      <c r="AS32" s="450"/>
      <c r="AT32" s="450"/>
      <c r="AU32" s="450"/>
      <c r="AV32" s="450"/>
      <c r="AW32" s="450"/>
      <c r="AX32" s="450"/>
      <c r="AY32" s="450"/>
      <c r="AZ32" s="450"/>
      <c r="BA32" s="450"/>
      <c r="BB32" s="450"/>
      <c r="BC32" s="450"/>
      <c r="BE32" s="450" t="s">
        <v>195</v>
      </c>
      <c r="BF32" s="450"/>
      <c r="BG32" s="450"/>
      <c r="BH32" s="450"/>
      <c r="BI32" s="450"/>
      <c r="BJ32" s="450"/>
      <c r="BK32" s="450"/>
      <c r="BL32" s="450"/>
      <c r="BM32" s="450"/>
      <c r="BN32" s="450"/>
      <c r="BO32" s="450"/>
      <c r="BP32" s="450"/>
      <c r="BQ32" s="450"/>
      <c r="BR32" s="450"/>
      <c r="BS32" s="450"/>
      <c r="BT32" s="450"/>
      <c r="BU32" s="450"/>
      <c r="BW32" s="450" t="s">
        <v>196</v>
      </c>
      <c r="BX32" s="450"/>
      <c r="BY32" s="450"/>
      <c r="BZ32" s="450"/>
      <c r="CA32" s="450"/>
      <c r="CB32" s="450"/>
      <c r="CC32" s="450"/>
      <c r="CD32" s="450"/>
      <c r="CE32" s="450"/>
      <c r="CF32" s="450"/>
      <c r="CG32" s="450"/>
      <c r="CH32" s="450"/>
      <c r="CI32" s="450"/>
      <c r="CJ32" s="450"/>
      <c r="CK32" s="450"/>
      <c r="CL32" s="450"/>
      <c r="CM32" s="450"/>
      <c r="CO32" s="450" t="s">
        <v>197</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198</v>
      </c>
      <c r="D33" s="470"/>
      <c r="E33" s="435" t="s">
        <v>199</v>
      </c>
      <c r="F33" s="435"/>
      <c r="G33" s="435"/>
      <c r="H33" s="435"/>
      <c r="I33" s="435"/>
      <c r="J33" s="435"/>
      <c r="K33" s="435"/>
      <c r="L33" s="435"/>
      <c r="M33" s="435"/>
      <c r="N33" s="435"/>
      <c r="O33" s="435"/>
      <c r="P33" s="435"/>
      <c r="Q33" s="435"/>
      <c r="R33" s="435"/>
      <c r="S33" s="435"/>
      <c r="T33" s="203"/>
      <c r="U33" s="470" t="s">
        <v>198</v>
      </c>
      <c r="V33" s="470"/>
      <c r="W33" s="435" t="s">
        <v>199</v>
      </c>
      <c r="X33" s="435"/>
      <c r="Y33" s="435"/>
      <c r="Z33" s="435"/>
      <c r="AA33" s="435"/>
      <c r="AB33" s="435"/>
      <c r="AC33" s="435"/>
      <c r="AD33" s="435"/>
      <c r="AE33" s="435"/>
      <c r="AF33" s="435"/>
      <c r="AG33" s="435"/>
      <c r="AH33" s="435"/>
      <c r="AI33" s="435"/>
      <c r="AJ33" s="435"/>
      <c r="AK33" s="435"/>
      <c r="AL33" s="203"/>
      <c r="AM33" s="470" t="s">
        <v>198</v>
      </c>
      <c r="AN33" s="470"/>
      <c r="AO33" s="435" t="s">
        <v>199</v>
      </c>
      <c r="AP33" s="435"/>
      <c r="AQ33" s="435"/>
      <c r="AR33" s="435"/>
      <c r="AS33" s="435"/>
      <c r="AT33" s="435"/>
      <c r="AU33" s="435"/>
      <c r="AV33" s="435"/>
      <c r="AW33" s="435"/>
      <c r="AX33" s="435"/>
      <c r="AY33" s="435"/>
      <c r="AZ33" s="435"/>
      <c r="BA33" s="435"/>
      <c r="BB33" s="435"/>
      <c r="BC33" s="435"/>
      <c r="BD33" s="204"/>
      <c r="BE33" s="435" t="s">
        <v>200</v>
      </c>
      <c r="BF33" s="435"/>
      <c r="BG33" s="435" t="s">
        <v>201</v>
      </c>
      <c r="BH33" s="435"/>
      <c r="BI33" s="435"/>
      <c r="BJ33" s="435"/>
      <c r="BK33" s="435"/>
      <c r="BL33" s="435"/>
      <c r="BM33" s="435"/>
      <c r="BN33" s="435"/>
      <c r="BO33" s="435"/>
      <c r="BP33" s="435"/>
      <c r="BQ33" s="435"/>
      <c r="BR33" s="435"/>
      <c r="BS33" s="435"/>
      <c r="BT33" s="435"/>
      <c r="BU33" s="435"/>
      <c r="BV33" s="204"/>
      <c r="BW33" s="470" t="s">
        <v>200</v>
      </c>
      <c r="BX33" s="470"/>
      <c r="BY33" s="435" t="s">
        <v>202</v>
      </c>
      <c r="BZ33" s="435"/>
      <c r="CA33" s="435"/>
      <c r="CB33" s="435"/>
      <c r="CC33" s="435"/>
      <c r="CD33" s="435"/>
      <c r="CE33" s="435"/>
      <c r="CF33" s="435"/>
      <c r="CG33" s="435"/>
      <c r="CH33" s="435"/>
      <c r="CI33" s="435"/>
      <c r="CJ33" s="435"/>
      <c r="CK33" s="435"/>
      <c r="CL33" s="435"/>
      <c r="CM33" s="435"/>
      <c r="CN33" s="203"/>
      <c r="CO33" s="470" t="s">
        <v>198</v>
      </c>
      <c r="CP33" s="470"/>
      <c r="CQ33" s="435" t="s">
        <v>203</v>
      </c>
      <c r="CR33" s="435"/>
      <c r="CS33" s="435"/>
      <c r="CT33" s="435"/>
      <c r="CU33" s="435"/>
      <c r="CV33" s="435"/>
      <c r="CW33" s="435"/>
      <c r="CX33" s="435"/>
      <c r="CY33" s="435"/>
      <c r="CZ33" s="435"/>
      <c r="DA33" s="435"/>
      <c r="DB33" s="435"/>
      <c r="DC33" s="435"/>
      <c r="DD33" s="435"/>
      <c r="DE33" s="435"/>
      <c r="DF33" s="203"/>
      <c r="DG33" s="635" t="s">
        <v>204</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f>IF(AO34="","",MAX(C34:D43,U34:V43)+1)</f>
        <v>6</v>
      </c>
      <c r="AN34" s="636"/>
      <c r="AO34" s="637" t="str">
        <f>IF('各会計、関係団体の財政状況及び健全化判断比率'!B32="","",'各会計、関係団体の財政状況及び健全化判断比率'!B32)</f>
        <v>病院事業会計</v>
      </c>
      <c r="AP34" s="637"/>
      <c r="AQ34" s="637"/>
      <c r="AR34" s="637"/>
      <c r="AS34" s="637"/>
      <c r="AT34" s="637"/>
      <c r="AU34" s="637"/>
      <c r="AV34" s="637"/>
      <c r="AW34" s="637"/>
      <c r="AX34" s="637"/>
      <c r="AY34" s="637"/>
      <c r="AZ34" s="637"/>
      <c r="BA34" s="637"/>
      <c r="BB34" s="637"/>
      <c r="BC34" s="637"/>
      <c r="BD34" s="178"/>
      <c r="BE34" s="636" t="str">
        <f>IF(BG34="","",MAX(C34:D43,U34:V43,AM34:AN43)+1)</f>
        <v/>
      </c>
      <c r="BF34" s="636"/>
      <c r="BG34" s="637"/>
      <c r="BH34" s="637"/>
      <c r="BI34" s="637"/>
      <c r="BJ34" s="637"/>
      <c r="BK34" s="637"/>
      <c r="BL34" s="637"/>
      <c r="BM34" s="637"/>
      <c r="BN34" s="637"/>
      <c r="BO34" s="637"/>
      <c r="BP34" s="637"/>
      <c r="BQ34" s="637"/>
      <c r="BR34" s="637"/>
      <c r="BS34" s="637"/>
      <c r="BT34" s="637"/>
      <c r="BU34" s="637"/>
      <c r="BV34" s="178"/>
      <c r="BW34" s="636">
        <f>IF(BY34="","",MAX(C34:D43,U34:V43,AM34:AN43,BE34:BF43)+1)</f>
        <v>8</v>
      </c>
      <c r="BX34" s="636"/>
      <c r="BY34" s="637" t="str">
        <f>IF('各会計、関係団体の財政状況及び健全化判断比率'!B68="","",'各会計、関係団体の財政状況及び健全化判断比率'!B68)</f>
        <v>藤井寺市柏原市学校給食組合</v>
      </c>
      <c r="BZ34" s="637"/>
      <c r="CA34" s="637"/>
      <c r="CB34" s="637"/>
      <c r="CC34" s="637"/>
      <c r="CD34" s="637"/>
      <c r="CE34" s="637"/>
      <c r="CF34" s="637"/>
      <c r="CG34" s="637"/>
      <c r="CH34" s="637"/>
      <c r="CI34" s="637"/>
      <c r="CJ34" s="637"/>
      <c r="CK34" s="637"/>
      <c r="CL34" s="637"/>
      <c r="CM34" s="637"/>
      <c r="CN34" s="178"/>
      <c r="CO34" s="636">
        <f>IF(CQ34="","",MAX(C34:D43,U34:V43,AM34:AN43,BE34:BF43,BW34:BX43)+1)</f>
        <v>17</v>
      </c>
      <c r="CP34" s="636"/>
      <c r="CQ34" s="637" t="str">
        <f>IF('各会計、関係団体の財政状況及び健全化判断比率'!BS7="","",'各会計、関係団体の財政状況及び健全化判断比率'!BS7)</f>
        <v>藤井寺市地域サービス公社</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15">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介護保険特別会計</v>
      </c>
      <c r="X35" s="637"/>
      <c r="Y35" s="637"/>
      <c r="Z35" s="637"/>
      <c r="AA35" s="637"/>
      <c r="AB35" s="637"/>
      <c r="AC35" s="637"/>
      <c r="AD35" s="637"/>
      <c r="AE35" s="637"/>
      <c r="AF35" s="637"/>
      <c r="AG35" s="637"/>
      <c r="AH35" s="637"/>
      <c r="AI35" s="637"/>
      <c r="AJ35" s="637"/>
      <c r="AK35" s="637"/>
      <c r="AL35" s="178"/>
      <c r="AM35" s="636">
        <f t="shared" ref="AM35:AM43" si="0">IF(AO35="","",AM34+1)</f>
        <v>7</v>
      </c>
      <c r="AN35" s="636"/>
      <c r="AO35" s="637" t="str">
        <f>IF('各会計、関係団体の財政状況及び健全化判断比率'!B33="","",'各会計、関係団体の財政状況及び健全化判断比率'!B33)</f>
        <v>公共下水道事業会計</v>
      </c>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9</v>
      </c>
      <c r="BX35" s="636"/>
      <c r="BY35" s="637" t="str">
        <f>IF('各会計、関係団体の財政状況及び健全化判断比率'!B69="","",'各会計、関係団体の財政状況及び健全化判断比率'!B69)</f>
        <v>柏原羽曳野藤井寺消防組合</v>
      </c>
      <c r="BZ35" s="637"/>
      <c r="CA35" s="637"/>
      <c r="CB35" s="637"/>
      <c r="CC35" s="637"/>
      <c r="CD35" s="637"/>
      <c r="CE35" s="637"/>
      <c r="CF35" s="637"/>
      <c r="CG35" s="637"/>
      <c r="CH35" s="637"/>
      <c r="CI35" s="637"/>
      <c r="CJ35" s="637"/>
      <c r="CK35" s="637"/>
      <c r="CL35" s="637"/>
      <c r="CM35" s="637"/>
      <c r="CN35" s="178"/>
      <c r="CO35" s="636">
        <f t="shared" ref="CO35:CO43" si="3">IF(CQ35="","",CO34+1)</f>
        <v>18</v>
      </c>
      <c r="CP35" s="636"/>
      <c r="CQ35" s="637" t="str">
        <f>IF('各会計、関係団体の財政状況及び健全化判断比率'!BS8="","",'各会計、関係団体の財政状況及び健全化判断比率'!BS8)</f>
        <v>藤井寺市勤労者互助会</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4</v>
      </c>
      <c r="V36" s="636"/>
      <c r="W36" s="637" t="str">
        <f>IF('各会計、関係団体の財政状況及び健全化判断比率'!B30="","",'各会計、関係団体の財政状況及び健全化判断比率'!B30)</f>
        <v>後期高齢者医療特別会計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10</v>
      </c>
      <c r="BX36" s="636"/>
      <c r="BY36" s="637" t="str">
        <f>IF('各会計、関係団体の財政状況及び健全化判断比率'!B70="","",'各会計、関係団体の財政状況及び健全化判断比率'!B70)</f>
        <v>柏羽藤環境事業組合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f t="shared" si="4"/>
        <v>5</v>
      </c>
      <c r="V37" s="636"/>
      <c r="W37" s="637" t="str">
        <f>IF('各会計、関係団体の財政状況及び健全化判断比率'!B31="","",'各会計、関係団体の財政状況及び健全化判断比率'!B31)</f>
        <v>駐車場特別会計</v>
      </c>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11</v>
      </c>
      <c r="BX37" s="636"/>
      <c r="BY37" s="637" t="str">
        <f>IF('各会計、関係団体の財政状況及び健全化判断比率'!B71="","",'各会計、関係団体の財政状況及び健全化判断比率'!B71)</f>
        <v>大和川右岸水防事務組合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12</v>
      </c>
      <c r="BX38" s="636"/>
      <c r="BY38" s="637" t="str">
        <f>IF('各会計、関係団体の財政状況及び健全化判断比率'!B72="","",'各会計、関係団体の財政状況及び健全化判断比率'!B72)</f>
        <v>大阪府後期高齢者医療広域連合（一般会計）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13</v>
      </c>
      <c r="BX39" s="636"/>
      <c r="BY39" s="637" t="str">
        <f>IF('各会計、関係団体の財政状況及び健全化判断比率'!B73="","",'各会計、関係団体の財政状況及び健全化判断比率'!B73)</f>
        <v>大阪府後期高齢者医療広域連合（後期高齢者医療特別会計）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14</v>
      </c>
      <c r="BX40" s="636"/>
      <c r="BY40" s="637" t="str">
        <f>IF('各会計、関係団体の財政状況及び健全化判断比率'!B74="","",'各会計、関係団体の財政状況及び健全化判断比率'!B74)</f>
        <v>大阪広域水道企業団（水道事業会計）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15</v>
      </c>
      <c r="BX41" s="636"/>
      <c r="BY41" s="637" t="str">
        <f>IF('各会計、関係団体の財政状況及び健全化判断比率'!B75="","",'各会計、関係団体の財政状況及び健全化判断比率'!B75)</f>
        <v>大阪広域水道企業団（工業用水道事業会計）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16</v>
      </c>
      <c r="BX42" s="636"/>
      <c r="BY42" s="637" t="str">
        <f>IF('各会計、関係団体の財政状況及び健全化判断比率'!B76="","",'各会計、関係団体の財政状況及び健全化判断比率'!B76)</f>
        <v>藤井寺水道事業会計</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639" t="s">
        <v>206</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207</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208</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209</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210</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211</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212</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c r="E53" s="177" t="s">
        <v>599</v>
      </c>
    </row>
    <row r="54" spans="5:113" x14ac:dyDescent="0.15"/>
    <row r="55" spans="5:113" x14ac:dyDescent="0.15"/>
    <row r="56" spans="5:113" x14ac:dyDescent="0.15"/>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15" t="s">
        <v>562</v>
      </c>
      <c r="D34" s="1215"/>
      <c r="E34" s="1216"/>
      <c r="F34" s="32">
        <v>5.99</v>
      </c>
      <c r="G34" s="33">
        <v>5.24</v>
      </c>
      <c r="H34" s="33">
        <v>4.54</v>
      </c>
      <c r="I34" s="33">
        <v>4.96</v>
      </c>
      <c r="J34" s="34">
        <v>5.34</v>
      </c>
      <c r="K34" s="22"/>
      <c r="L34" s="22"/>
      <c r="M34" s="22"/>
      <c r="N34" s="22"/>
      <c r="O34" s="22"/>
      <c r="P34" s="22"/>
    </row>
    <row r="35" spans="1:16" ht="39" customHeight="1" x14ac:dyDescent="0.15">
      <c r="A35" s="22"/>
      <c r="B35" s="35"/>
      <c r="C35" s="1209" t="s">
        <v>563</v>
      </c>
      <c r="D35" s="1210"/>
      <c r="E35" s="1211"/>
      <c r="F35" s="36">
        <v>1.7</v>
      </c>
      <c r="G35" s="37">
        <v>2.17</v>
      </c>
      <c r="H35" s="37">
        <v>3.39</v>
      </c>
      <c r="I35" s="37">
        <v>4.18</v>
      </c>
      <c r="J35" s="38">
        <v>3.09</v>
      </c>
      <c r="K35" s="22"/>
      <c r="L35" s="22"/>
      <c r="M35" s="22"/>
      <c r="N35" s="22"/>
      <c r="O35" s="22"/>
      <c r="P35" s="22"/>
    </row>
    <row r="36" spans="1:16" ht="39" customHeight="1" x14ac:dyDescent="0.15">
      <c r="A36" s="22"/>
      <c r="B36" s="35"/>
      <c r="C36" s="1209" t="s">
        <v>564</v>
      </c>
      <c r="D36" s="1210"/>
      <c r="E36" s="1211"/>
      <c r="F36" s="36">
        <v>0.11</v>
      </c>
      <c r="G36" s="37">
        <v>2.2000000000000002</v>
      </c>
      <c r="H36" s="37">
        <v>0.12</v>
      </c>
      <c r="I36" s="37">
        <v>0.43</v>
      </c>
      <c r="J36" s="38">
        <v>2.78</v>
      </c>
      <c r="K36" s="22"/>
      <c r="L36" s="22"/>
      <c r="M36" s="22"/>
      <c r="N36" s="22"/>
      <c r="O36" s="22"/>
      <c r="P36" s="22"/>
    </row>
    <row r="37" spans="1:16" ht="39" customHeight="1" x14ac:dyDescent="0.15">
      <c r="A37" s="22"/>
      <c r="B37" s="35"/>
      <c r="C37" s="1209" t="s">
        <v>565</v>
      </c>
      <c r="D37" s="1210"/>
      <c r="E37" s="1211"/>
      <c r="F37" s="36" t="s">
        <v>514</v>
      </c>
      <c r="G37" s="37" t="s">
        <v>514</v>
      </c>
      <c r="H37" s="37">
        <v>0.15</v>
      </c>
      <c r="I37" s="37">
        <v>0.54</v>
      </c>
      <c r="J37" s="38">
        <v>1.85</v>
      </c>
      <c r="K37" s="22"/>
      <c r="L37" s="22"/>
      <c r="M37" s="22"/>
      <c r="N37" s="22"/>
      <c r="O37" s="22"/>
      <c r="P37" s="22"/>
    </row>
    <row r="38" spans="1:16" ht="39" customHeight="1" x14ac:dyDescent="0.15">
      <c r="A38" s="22"/>
      <c r="B38" s="35"/>
      <c r="C38" s="1209" t="s">
        <v>566</v>
      </c>
      <c r="D38" s="1210"/>
      <c r="E38" s="1211"/>
      <c r="F38" s="36">
        <v>1</v>
      </c>
      <c r="G38" s="37">
        <v>0.28999999999999998</v>
      </c>
      <c r="H38" s="37">
        <v>0.55000000000000004</v>
      </c>
      <c r="I38" s="37">
        <v>0.82</v>
      </c>
      <c r="J38" s="38">
        <v>1.52</v>
      </c>
      <c r="K38" s="22"/>
      <c r="L38" s="22"/>
      <c r="M38" s="22"/>
      <c r="N38" s="22"/>
      <c r="O38" s="22"/>
      <c r="P38" s="22"/>
    </row>
    <row r="39" spans="1:16" ht="39" customHeight="1" x14ac:dyDescent="0.15">
      <c r="A39" s="22"/>
      <c r="B39" s="35"/>
      <c r="C39" s="1209" t="s">
        <v>567</v>
      </c>
      <c r="D39" s="1210"/>
      <c r="E39" s="1211"/>
      <c r="F39" s="36">
        <v>0.21</v>
      </c>
      <c r="G39" s="37">
        <v>0.23</v>
      </c>
      <c r="H39" s="37">
        <v>0.05</v>
      </c>
      <c r="I39" s="37">
        <v>0.25</v>
      </c>
      <c r="J39" s="38">
        <v>0.25</v>
      </c>
      <c r="K39" s="22"/>
      <c r="L39" s="22"/>
      <c r="M39" s="22"/>
      <c r="N39" s="22"/>
      <c r="O39" s="22"/>
      <c r="P39" s="22"/>
    </row>
    <row r="40" spans="1:16" ht="39" customHeight="1" x14ac:dyDescent="0.15">
      <c r="A40" s="22"/>
      <c r="B40" s="35"/>
      <c r="C40" s="1209" t="s">
        <v>568</v>
      </c>
      <c r="D40" s="1210"/>
      <c r="E40" s="1211"/>
      <c r="F40" s="36" t="s">
        <v>569</v>
      </c>
      <c r="G40" s="37">
        <v>0.04</v>
      </c>
      <c r="H40" s="37">
        <v>0.12</v>
      </c>
      <c r="I40" s="37">
        <v>7.0000000000000007E-2</v>
      </c>
      <c r="J40" s="38">
        <v>0</v>
      </c>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570</v>
      </c>
      <c r="D42" s="1210"/>
      <c r="E42" s="1211"/>
      <c r="F42" s="36" t="s">
        <v>514</v>
      </c>
      <c r="G42" s="37" t="s">
        <v>514</v>
      </c>
      <c r="H42" s="37" t="s">
        <v>514</v>
      </c>
      <c r="I42" s="37" t="s">
        <v>514</v>
      </c>
      <c r="J42" s="38" t="s">
        <v>514</v>
      </c>
      <c r="K42" s="22"/>
      <c r="L42" s="22"/>
      <c r="M42" s="22"/>
      <c r="N42" s="22"/>
      <c r="O42" s="22"/>
      <c r="P42" s="22"/>
    </row>
    <row r="43" spans="1:16" ht="39" customHeight="1" thickBot="1" x14ac:dyDescent="0.2">
      <c r="A43" s="22"/>
      <c r="B43" s="40"/>
      <c r="C43" s="1212" t="s">
        <v>571</v>
      </c>
      <c r="D43" s="1213"/>
      <c r="E43" s="1214"/>
      <c r="F43" s="41">
        <v>8.9700000000000006</v>
      </c>
      <c r="G43" s="42">
        <v>11.21</v>
      </c>
      <c r="H43" s="42">
        <v>10.63</v>
      </c>
      <c r="I43" s="42">
        <v>9.2100000000000009</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L50tUOHhctrI2W5sZ+KyV3LI0+f/9+UsotOuGpEEaoqVO2Xt0BpictW/hh8m4mzuo3PoPJUbwpkUG1j6AYdJPQ==" saltValue="opFOravrFsSPUEd9liGy8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17" t="s">
        <v>11</v>
      </c>
      <c r="C45" s="1218"/>
      <c r="D45" s="58"/>
      <c r="E45" s="1223" t="s">
        <v>12</v>
      </c>
      <c r="F45" s="1223"/>
      <c r="G45" s="1223"/>
      <c r="H45" s="1223"/>
      <c r="I45" s="1223"/>
      <c r="J45" s="1224"/>
      <c r="K45" s="59">
        <v>1302</v>
      </c>
      <c r="L45" s="60">
        <v>1327</v>
      </c>
      <c r="M45" s="60">
        <v>1355</v>
      </c>
      <c r="N45" s="60">
        <v>1466</v>
      </c>
      <c r="O45" s="61">
        <v>1685</v>
      </c>
      <c r="P45" s="48"/>
      <c r="Q45" s="48"/>
      <c r="R45" s="48"/>
      <c r="S45" s="48"/>
      <c r="T45" s="48"/>
      <c r="U45" s="48"/>
    </row>
    <row r="46" spans="1:21" ht="30.75" customHeight="1" x14ac:dyDescent="0.15">
      <c r="A46" s="48"/>
      <c r="B46" s="1219"/>
      <c r="C46" s="1220"/>
      <c r="D46" s="62"/>
      <c r="E46" s="1225" t="s">
        <v>13</v>
      </c>
      <c r="F46" s="1225"/>
      <c r="G46" s="1225"/>
      <c r="H46" s="1225"/>
      <c r="I46" s="1225"/>
      <c r="J46" s="1226"/>
      <c r="K46" s="63" t="s">
        <v>514</v>
      </c>
      <c r="L46" s="64" t="s">
        <v>514</v>
      </c>
      <c r="M46" s="64" t="s">
        <v>514</v>
      </c>
      <c r="N46" s="64" t="s">
        <v>514</v>
      </c>
      <c r="O46" s="65" t="s">
        <v>514</v>
      </c>
      <c r="P46" s="48"/>
      <c r="Q46" s="48"/>
      <c r="R46" s="48"/>
      <c r="S46" s="48"/>
      <c r="T46" s="48"/>
      <c r="U46" s="48"/>
    </row>
    <row r="47" spans="1:21" ht="30.75" customHeight="1" x14ac:dyDescent="0.15">
      <c r="A47" s="48"/>
      <c r="B47" s="1219"/>
      <c r="C47" s="1220"/>
      <c r="D47" s="62"/>
      <c r="E47" s="1225" t="s">
        <v>14</v>
      </c>
      <c r="F47" s="1225"/>
      <c r="G47" s="1225"/>
      <c r="H47" s="1225"/>
      <c r="I47" s="1225"/>
      <c r="J47" s="1226"/>
      <c r="K47" s="63" t="s">
        <v>514</v>
      </c>
      <c r="L47" s="64" t="s">
        <v>514</v>
      </c>
      <c r="M47" s="64" t="s">
        <v>514</v>
      </c>
      <c r="N47" s="64" t="s">
        <v>514</v>
      </c>
      <c r="O47" s="65" t="s">
        <v>514</v>
      </c>
      <c r="P47" s="48"/>
      <c r="Q47" s="48"/>
      <c r="R47" s="48"/>
      <c r="S47" s="48"/>
      <c r="T47" s="48"/>
      <c r="U47" s="48"/>
    </row>
    <row r="48" spans="1:21" ht="30.75" customHeight="1" x14ac:dyDescent="0.15">
      <c r="A48" s="48"/>
      <c r="B48" s="1219"/>
      <c r="C48" s="1220"/>
      <c r="D48" s="62"/>
      <c r="E48" s="1225" t="s">
        <v>15</v>
      </c>
      <c r="F48" s="1225"/>
      <c r="G48" s="1225"/>
      <c r="H48" s="1225"/>
      <c r="I48" s="1225"/>
      <c r="J48" s="1226"/>
      <c r="K48" s="63">
        <v>1104</v>
      </c>
      <c r="L48" s="64">
        <v>1114</v>
      </c>
      <c r="M48" s="64">
        <v>1141</v>
      </c>
      <c r="N48" s="64">
        <v>1073</v>
      </c>
      <c r="O48" s="65">
        <v>1024</v>
      </c>
      <c r="P48" s="48"/>
      <c r="Q48" s="48"/>
      <c r="R48" s="48"/>
      <c r="S48" s="48"/>
      <c r="T48" s="48"/>
      <c r="U48" s="48"/>
    </row>
    <row r="49" spans="1:21" ht="30.75" customHeight="1" x14ac:dyDescent="0.15">
      <c r="A49" s="48"/>
      <c r="B49" s="1219"/>
      <c r="C49" s="1220"/>
      <c r="D49" s="62"/>
      <c r="E49" s="1225" t="s">
        <v>16</v>
      </c>
      <c r="F49" s="1225"/>
      <c r="G49" s="1225"/>
      <c r="H49" s="1225"/>
      <c r="I49" s="1225"/>
      <c r="J49" s="1226"/>
      <c r="K49" s="63">
        <v>262</v>
      </c>
      <c r="L49" s="64">
        <v>171</v>
      </c>
      <c r="M49" s="64">
        <v>110</v>
      </c>
      <c r="N49" s="64">
        <v>96</v>
      </c>
      <c r="O49" s="65">
        <v>112</v>
      </c>
      <c r="P49" s="48"/>
      <c r="Q49" s="48"/>
      <c r="R49" s="48"/>
      <c r="S49" s="48"/>
      <c r="T49" s="48"/>
      <c r="U49" s="48"/>
    </row>
    <row r="50" spans="1:21" ht="30.75" customHeight="1" x14ac:dyDescent="0.15">
      <c r="A50" s="48"/>
      <c r="B50" s="1219"/>
      <c r="C50" s="1220"/>
      <c r="D50" s="62"/>
      <c r="E50" s="1225" t="s">
        <v>17</v>
      </c>
      <c r="F50" s="1225"/>
      <c r="G50" s="1225"/>
      <c r="H50" s="1225"/>
      <c r="I50" s="1225"/>
      <c r="J50" s="1226"/>
      <c r="K50" s="63" t="s">
        <v>514</v>
      </c>
      <c r="L50" s="64" t="s">
        <v>514</v>
      </c>
      <c r="M50" s="64">
        <v>86</v>
      </c>
      <c r="N50" s="64">
        <v>1</v>
      </c>
      <c r="O50" s="65">
        <v>1</v>
      </c>
      <c r="P50" s="48"/>
      <c r="Q50" s="48"/>
      <c r="R50" s="48"/>
      <c r="S50" s="48"/>
      <c r="T50" s="48"/>
      <c r="U50" s="48"/>
    </row>
    <row r="51" spans="1:21" ht="30.75" customHeight="1" x14ac:dyDescent="0.15">
      <c r="A51" s="48"/>
      <c r="B51" s="1221"/>
      <c r="C51" s="1222"/>
      <c r="D51" s="66"/>
      <c r="E51" s="1225" t="s">
        <v>18</v>
      </c>
      <c r="F51" s="1225"/>
      <c r="G51" s="1225"/>
      <c r="H51" s="1225"/>
      <c r="I51" s="1225"/>
      <c r="J51" s="1226"/>
      <c r="K51" s="63" t="s">
        <v>514</v>
      </c>
      <c r="L51" s="64" t="s">
        <v>514</v>
      </c>
      <c r="M51" s="64">
        <v>1</v>
      </c>
      <c r="N51" s="64">
        <v>1</v>
      </c>
      <c r="O51" s="65">
        <v>0</v>
      </c>
      <c r="P51" s="48"/>
      <c r="Q51" s="48"/>
      <c r="R51" s="48"/>
      <c r="S51" s="48"/>
      <c r="T51" s="48"/>
      <c r="U51" s="48"/>
    </row>
    <row r="52" spans="1:21" ht="30.75" customHeight="1" x14ac:dyDescent="0.15">
      <c r="A52" s="48"/>
      <c r="B52" s="1227" t="s">
        <v>19</v>
      </c>
      <c r="C52" s="1228"/>
      <c r="D52" s="66"/>
      <c r="E52" s="1225" t="s">
        <v>20</v>
      </c>
      <c r="F52" s="1225"/>
      <c r="G52" s="1225"/>
      <c r="H52" s="1225"/>
      <c r="I52" s="1225"/>
      <c r="J52" s="1226"/>
      <c r="K52" s="63">
        <v>2456</v>
      </c>
      <c r="L52" s="64">
        <v>2509</v>
      </c>
      <c r="M52" s="64">
        <v>2470</v>
      </c>
      <c r="N52" s="64">
        <v>2480</v>
      </c>
      <c r="O52" s="65">
        <v>2450</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212</v>
      </c>
      <c r="L53" s="69">
        <v>103</v>
      </c>
      <c r="M53" s="69">
        <v>223</v>
      </c>
      <c r="N53" s="69">
        <v>157</v>
      </c>
      <c r="O53" s="70">
        <v>372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33" t="s">
        <v>25</v>
      </c>
      <c r="C57" s="1234"/>
      <c r="D57" s="1237" t="s">
        <v>26</v>
      </c>
      <c r="E57" s="1238"/>
      <c r="F57" s="1238"/>
      <c r="G57" s="1238"/>
      <c r="H57" s="1238"/>
      <c r="I57" s="1238"/>
      <c r="J57" s="1239"/>
      <c r="K57" s="83"/>
      <c r="L57" s="84"/>
      <c r="M57" s="84"/>
      <c r="N57" s="84"/>
      <c r="O57" s="85"/>
    </row>
    <row r="58" spans="1:21" ht="31.5" customHeight="1" thickBot="1" x14ac:dyDescent="0.2">
      <c r="B58" s="1235"/>
      <c r="C58" s="1236"/>
      <c r="D58" s="1240" t="s">
        <v>27</v>
      </c>
      <c r="E58" s="1241"/>
      <c r="F58" s="1241"/>
      <c r="G58" s="1241"/>
      <c r="H58" s="1241"/>
      <c r="I58" s="1241"/>
      <c r="J58" s="1242"/>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1/Sebloa/V1R55VLpfU+ZyeyBjBOhywB3rqdkpvt0u6gBBw+oj2clHqb+zuOTBrQ9B0z7LM7jkGHgKb6m3CQ==" saltValue="duLwPO69g2qw8csWj6yIw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43" t="s">
        <v>30</v>
      </c>
      <c r="C41" s="1244"/>
      <c r="D41" s="102"/>
      <c r="E41" s="1249" t="s">
        <v>31</v>
      </c>
      <c r="F41" s="1249"/>
      <c r="G41" s="1249"/>
      <c r="H41" s="1250"/>
      <c r="I41" s="351">
        <v>18353</v>
      </c>
      <c r="J41" s="352">
        <v>18686</v>
      </c>
      <c r="K41" s="352">
        <v>19393</v>
      </c>
      <c r="L41" s="352">
        <v>19237</v>
      </c>
      <c r="M41" s="353">
        <v>18736</v>
      </c>
    </row>
    <row r="42" spans="2:13" ht="27.75" customHeight="1" x14ac:dyDescent="0.15">
      <c r="B42" s="1245"/>
      <c r="C42" s="1246"/>
      <c r="D42" s="103"/>
      <c r="E42" s="1251" t="s">
        <v>32</v>
      </c>
      <c r="F42" s="1251"/>
      <c r="G42" s="1251"/>
      <c r="H42" s="1252"/>
      <c r="I42" s="354" t="s">
        <v>514</v>
      </c>
      <c r="J42" s="355" t="s">
        <v>514</v>
      </c>
      <c r="K42" s="355">
        <v>86</v>
      </c>
      <c r="L42" s="355">
        <v>4</v>
      </c>
      <c r="M42" s="356">
        <v>4</v>
      </c>
    </row>
    <row r="43" spans="2:13" ht="27.75" customHeight="1" x14ac:dyDescent="0.15">
      <c r="B43" s="1245"/>
      <c r="C43" s="1246"/>
      <c r="D43" s="103"/>
      <c r="E43" s="1251" t="s">
        <v>33</v>
      </c>
      <c r="F43" s="1251"/>
      <c r="G43" s="1251"/>
      <c r="H43" s="1252"/>
      <c r="I43" s="354">
        <v>15260</v>
      </c>
      <c r="J43" s="355">
        <v>16105</v>
      </c>
      <c r="K43" s="355">
        <v>15786</v>
      </c>
      <c r="L43" s="355">
        <v>15295</v>
      </c>
      <c r="M43" s="356">
        <v>13680</v>
      </c>
    </row>
    <row r="44" spans="2:13" ht="27.75" customHeight="1" x14ac:dyDescent="0.15">
      <c r="B44" s="1245"/>
      <c r="C44" s="1246"/>
      <c r="D44" s="103"/>
      <c r="E44" s="1251" t="s">
        <v>34</v>
      </c>
      <c r="F44" s="1251"/>
      <c r="G44" s="1251"/>
      <c r="H44" s="1252"/>
      <c r="I44" s="354">
        <v>621</v>
      </c>
      <c r="J44" s="355">
        <v>680</v>
      </c>
      <c r="K44" s="355">
        <v>738</v>
      </c>
      <c r="L44" s="355">
        <v>781</v>
      </c>
      <c r="M44" s="356">
        <v>796</v>
      </c>
    </row>
    <row r="45" spans="2:13" ht="27.75" customHeight="1" x14ac:dyDescent="0.15">
      <c r="B45" s="1245"/>
      <c r="C45" s="1246"/>
      <c r="D45" s="103"/>
      <c r="E45" s="1251" t="s">
        <v>35</v>
      </c>
      <c r="F45" s="1251"/>
      <c r="G45" s="1251"/>
      <c r="H45" s="1252"/>
      <c r="I45" s="354">
        <v>3220</v>
      </c>
      <c r="J45" s="355">
        <v>3061</v>
      </c>
      <c r="K45" s="355">
        <v>2943</v>
      </c>
      <c r="L45" s="355">
        <v>2932</v>
      </c>
      <c r="M45" s="356">
        <v>2929</v>
      </c>
    </row>
    <row r="46" spans="2:13" ht="27.75" customHeight="1" x14ac:dyDescent="0.15">
      <c r="B46" s="1245"/>
      <c r="C46" s="1246"/>
      <c r="D46" s="104"/>
      <c r="E46" s="1251" t="s">
        <v>36</v>
      </c>
      <c r="F46" s="1251"/>
      <c r="G46" s="1251"/>
      <c r="H46" s="1252"/>
      <c r="I46" s="354" t="s">
        <v>514</v>
      </c>
      <c r="J46" s="355" t="s">
        <v>514</v>
      </c>
      <c r="K46" s="355" t="s">
        <v>514</v>
      </c>
      <c r="L46" s="355" t="s">
        <v>514</v>
      </c>
      <c r="M46" s="356" t="s">
        <v>514</v>
      </c>
    </row>
    <row r="47" spans="2:13" ht="27.75" customHeight="1" x14ac:dyDescent="0.15">
      <c r="B47" s="1245"/>
      <c r="C47" s="1246"/>
      <c r="D47" s="105"/>
      <c r="E47" s="1253" t="s">
        <v>37</v>
      </c>
      <c r="F47" s="1254"/>
      <c r="G47" s="1254"/>
      <c r="H47" s="1255"/>
      <c r="I47" s="354" t="s">
        <v>514</v>
      </c>
      <c r="J47" s="355" t="s">
        <v>514</v>
      </c>
      <c r="K47" s="355" t="s">
        <v>514</v>
      </c>
      <c r="L47" s="355" t="s">
        <v>514</v>
      </c>
      <c r="M47" s="356" t="s">
        <v>514</v>
      </c>
    </row>
    <row r="48" spans="2:13" ht="27.75" customHeight="1" x14ac:dyDescent="0.15">
      <c r="B48" s="1245"/>
      <c r="C48" s="1246"/>
      <c r="D48" s="103"/>
      <c r="E48" s="1251" t="s">
        <v>38</v>
      </c>
      <c r="F48" s="1251"/>
      <c r="G48" s="1251"/>
      <c r="H48" s="1252"/>
      <c r="I48" s="354" t="s">
        <v>514</v>
      </c>
      <c r="J48" s="355" t="s">
        <v>514</v>
      </c>
      <c r="K48" s="355" t="s">
        <v>514</v>
      </c>
      <c r="L48" s="355" t="s">
        <v>514</v>
      </c>
      <c r="M48" s="356" t="s">
        <v>514</v>
      </c>
    </row>
    <row r="49" spans="2:13" ht="27.75" customHeight="1" x14ac:dyDescent="0.15">
      <c r="B49" s="1247"/>
      <c r="C49" s="1248"/>
      <c r="D49" s="103"/>
      <c r="E49" s="1251" t="s">
        <v>39</v>
      </c>
      <c r="F49" s="1251"/>
      <c r="G49" s="1251"/>
      <c r="H49" s="1252"/>
      <c r="I49" s="354" t="s">
        <v>514</v>
      </c>
      <c r="J49" s="355" t="s">
        <v>514</v>
      </c>
      <c r="K49" s="355" t="s">
        <v>514</v>
      </c>
      <c r="L49" s="355" t="s">
        <v>514</v>
      </c>
      <c r="M49" s="356" t="s">
        <v>514</v>
      </c>
    </row>
    <row r="50" spans="2:13" ht="27.75" customHeight="1" x14ac:dyDescent="0.15">
      <c r="B50" s="1256" t="s">
        <v>40</v>
      </c>
      <c r="C50" s="1257"/>
      <c r="D50" s="106"/>
      <c r="E50" s="1251" t="s">
        <v>41</v>
      </c>
      <c r="F50" s="1251"/>
      <c r="G50" s="1251"/>
      <c r="H50" s="1252"/>
      <c r="I50" s="354">
        <v>2407</v>
      </c>
      <c r="J50" s="355">
        <v>2737</v>
      </c>
      <c r="K50" s="355">
        <v>2737</v>
      </c>
      <c r="L50" s="355">
        <v>2830</v>
      </c>
      <c r="M50" s="356">
        <v>3699</v>
      </c>
    </row>
    <row r="51" spans="2:13" ht="27.75" customHeight="1" x14ac:dyDescent="0.15">
      <c r="B51" s="1245"/>
      <c r="C51" s="1246"/>
      <c r="D51" s="103"/>
      <c r="E51" s="1251" t="s">
        <v>42</v>
      </c>
      <c r="F51" s="1251"/>
      <c r="G51" s="1251"/>
      <c r="H51" s="1252"/>
      <c r="I51" s="354">
        <v>6687</v>
      </c>
      <c r="J51" s="355">
        <v>8047</v>
      </c>
      <c r="K51" s="355">
        <v>4332</v>
      </c>
      <c r="L51" s="355">
        <v>4353</v>
      </c>
      <c r="M51" s="356">
        <v>3702</v>
      </c>
    </row>
    <row r="52" spans="2:13" ht="27.75" customHeight="1" x14ac:dyDescent="0.15">
      <c r="B52" s="1247"/>
      <c r="C52" s="1248"/>
      <c r="D52" s="103"/>
      <c r="E52" s="1251" t="s">
        <v>43</v>
      </c>
      <c r="F52" s="1251"/>
      <c r="G52" s="1251"/>
      <c r="H52" s="1252"/>
      <c r="I52" s="354">
        <v>23050</v>
      </c>
      <c r="J52" s="355">
        <v>23005</v>
      </c>
      <c r="K52" s="355">
        <v>22826</v>
      </c>
      <c r="L52" s="355">
        <v>22123</v>
      </c>
      <c r="M52" s="356">
        <v>21497</v>
      </c>
    </row>
    <row r="53" spans="2:13" ht="27.75" customHeight="1" thickBot="1" x14ac:dyDescent="0.2">
      <c r="B53" s="1258" t="s">
        <v>44</v>
      </c>
      <c r="C53" s="1259"/>
      <c r="D53" s="107"/>
      <c r="E53" s="1260" t="s">
        <v>45</v>
      </c>
      <c r="F53" s="1260"/>
      <c r="G53" s="1260"/>
      <c r="H53" s="1261"/>
      <c r="I53" s="357">
        <v>5309</v>
      </c>
      <c r="J53" s="358">
        <v>4744</v>
      </c>
      <c r="K53" s="358">
        <v>9051</v>
      </c>
      <c r="L53" s="358">
        <v>8943</v>
      </c>
      <c r="M53" s="359">
        <v>7246</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tTkbgoi2biSyFDCjE74FNzbC2QKiGpS6IxAdqo5MEQBy4jj+fioRsiHnynZAWpqSTZpw9Gou0lt07T5SXk/Efw==" saltValue="L8M3wElFD+ohWjLAUkNp8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557</v>
      </c>
      <c r="G54" s="116" t="s">
        <v>558</v>
      </c>
      <c r="H54" s="117" t="s">
        <v>559</v>
      </c>
    </row>
    <row r="55" spans="2:8" ht="52.5" customHeight="1" x14ac:dyDescent="0.15">
      <c r="B55" s="118"/>
      <c r="C55" s="1270" t="s">
        <v>48</v>
      </c>
      <c r="D55" s="1270"/>
      <c r="E55" s="1271"/>
      <c r="F55" s="119">
        <v>1493</v>
      </c>
      <c r="G55" s="119">
        <v>1504</v>
      </c>
      <c r="H55" s="120">
        <v>1545</v>
      </c>
    </row>
    <row r="56" spans="2:8" ht="52.5" customHeight="1" x14ac:dyDescent="0.15">
      <c r="B56" s="121"/>
      <c r="C56" s="1272" t="s">
        <v>49</v>
      </c>
      <c r="D56" s="1272"/>
      <c r="E56" s="1273"/>
      <c r="F56" s="122">
        <v>172</v>
      </c>
      <c r="G56" s="122">
        <v>172</v>
      </c>
      <c r="H56" s="123">
        <v>684</v>
      </c>
    </row>
    <row r="57" spans="2:8" ht="53.25" customHeight="1" x14ac:dyDescent="0.15">
      <c r="B57" s="121"/>
      <c r="C57" s="1274" t="s">
        <v>50</v>
      </c>
      <c r="D57" s="1274"/>
      <c r="E57" s="1275"/>
      <c r="F57" s="124">
        <v>331</v>
      </c>
      <c r="G57" s="124">
        <v>356</v>
      </c>
      <c r="H57" s="125">
        <v>545</v>
      </c>
    </row>
    <row r="58" spans="2:8" ht="45.75" customHeight="1" x14ac:dyDescent="0.15">
      <c r="B58" s="126"/>
      <c r="C58" s="1262" t="s">
        <v>593</v>
      </c>
      <c r="D58" s="1263"/>
      <c r="E58" s="1264"/>
      <c r="F58" s="127">
        <v>213</v>
      </c>
      <c r="G58" s="127">
        <v>230</v>
      </c>
      <c r="H58" s="128">
        <v>398</v>
      </c>
    </row>
    <row r="59" spans="2:8" ht="45.75" customHeight="1" x14ac:dyDescent="0.15">
      <c r="B59" s="126"/>
      <c r="C59" s="1262" t="s">
        <v>594</v>
      </c>
      <c r="D59" s="1263"/>
      <c r="E59" s="1264"/>
      <c r="F59" s="127">
        <v>41</v>
      </c>
      <c r="G59" s="127">
        <v>47</v>
      </c>
      <c r="H59" s="128">
        <v>64</v>
      </c>
    </row>
    <row r="60" spans="2:8" ht="45.75" customHeight="1" x14ac:dyDescent="0.15">
      <c r="B60" s="126"/>
      <c r="C60" s="1262" t="s">
        <v>595</v>
      </c>
      <c r="D60" s="1263"/>
      <c r="E60" s="1264"/>
      <c r="F60" s="127">
        <v>37</v>
      </c>
      <c r="G60" s="127">
        <v>37</v>
      </c>
      <c r="H60" s="128">
        <v>37</v>
      </c>
    </row>
    <row r="61" spans="2:8" ht="45.75" customHeight="1" x14ac:dyDescent="0.15">
      <c r="B61" s="126"/>
      <c r="C61" s="1262" t="s">
        <v>596</v>
      </c>
      <c r="D61" s="1263"/>
      <c r="E61" s="1264"/>
      <c r="F61" s="127">
        <v>26</v>
      </c>
      <c r="G61" s="127">
        <v>26</v>
      </c>
      <c r="H61" s="128">
        <v>26</v>
      </c>
    </row>
    <row r="62" spans="2:8" ht="45.75" customHeight="1" thickBot="1" x14ac:dyDescent="0.2">
      <c r="B62" s="129"/>
      <c r="C62" s="1265" t="s">
        <v>597</v>
      </c>
      <c r="D62" s="1266"/>
      <c r="E62" s="1267"/>
      <c r="F62" s="130" t="s">
        <v>598</v>
      </c>
      <c r="G62" s="130">
        <v>5</v>
      </c>
      <c r="H62" s="131">
        <v>10</v>
      </c>
    </row>
    <row r="63" spans="2:8" ht="52.5" customHeight="1" thickBot="1" x14ac:dyDescent="0.2">
      <c r="B63" s="132"/>
      <c r="C63" s="1268" t="s">
        <v>51</v>
      </c>
      <c r="D63" s="1268"/>
      <c r="E63" s="1269"/>
      <c r="F63" s="133">
        <v>1996</v>
      </c>
      <c r="G63" s="133">
        <v>2032</v>
      </c>
      <c r="H63" s="134">
        <v>2774</v>
      </c>
    </row>
    <row r="64" spans="2:8" x14ac:dyDescent="0.15"/>
  </sheetData>
  <sheetProtection algorithmName="SHA-512" hashValue="cXeTZWyi21J+uuSTUqUqJmjPFuLf5bp2MRZzu49D3akuyBlkoXpd/Uv0NHrbCnIZ6vsKKekQIgsXUP+xTlKSRQ==" saltValue="LNIJz0rleDGLvzwv8RmJ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600</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601</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9" t="s">
        <v>602</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375"/>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375"/>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375"/>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375"/>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603</v>
      </c>
    </row>
    <row r="50" spans="1:109" x14ac:dyDescent="0.15">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555</v>
      </c>
      <c r="BQ50" s="1281"/>
      <c r="BR50" s="1281"/>
      <c r="BS50" s="1281"/>
      <c r="BT50" s="1281"/>
      <c r="BU50" s="1281"/>
      <c r="BV50" s="1281"/>
      <c r="BW50" s="1281"/>
      <c r="BX50" s="1281" t="s">
        <v>556</v>
      </c>
      <c r="BY50" s="1281"/>
      <c r="BZ50" s="1281"/>
      <c r="CA50" s="1281"/>
      <c r="CB50" s="1281"/>
      <c r="CC50" s="1281"/>
      <c r="CD50" s="1281"/>
      <c r="CE50" s="1281"/>
      <c r="CF50" s="1281" t="s">
        <v>557</v>
      </c>
      <c r="CG50" s="1281"/>
      <c r="CH50" s="1281"/>
      <c r="CI50" s="1281"/>
      <c r="CJ50" s="1281"/>
      <c r="CK50" s="1281"/>
      <c r="CL50" s="1281"/>
      <c r="CM50" s="1281"/>
      <c r="CN50" s="1281" t="s">
        <v>558</v>
      </c>
      <c r="CO50" s="1281"/>
      <c r="CP50" s="1281"/>
      <c r="CQ50" s="1281"/>
      <c r="CR50" s="1281"/>
      <c r="CS50" s="1281"/>
      <c r="CT50" s="1281"/>
      <c r="CU50" s="1281"/>
      <c r="CV50" s="1281" t="s">
        <v>559</v>
      </c>
      <c r="CW50" s="1281"/>
      <c r="CX50" s="1281"/>
      <c r="CY50" s="1281"/>
      <c r="CZ50" s="1281"/>
      <c r="DA50" s="1281"/>
      <c r="DB50" s="1281"/>
      <c r="DC50" s="1281"/>
    </row>
    <row r="51" spans="1:109" ht="13.5" customHeight="1" x14ac:dyDescent="0.15">
      <c r="B51" s="375"/>
      <c r="G51" s="1284"/>
      <c r="H51" s="1284"/>
      <c r="I51" s="1298"/>
      <c r="J51" s="1298"/>
      <c r="K51" s="1283"/>
      <c r="L51" s="1283"/>
      <c r="M51" s="1283"/>
      <c r="N51" s="1283"/>
      <c r="AM51" s="384"/>
      <c r="AN51" s="1279" t="s">
        <v>604</v>
      </c>
      <c r="AO51" s="1279"/>
      <c r="AP51" s="1279"/>
      <c r="AQ51" s="1279"/>
      <c r="AR51" s="1279"/>
      <c r="AS51" s="1279"/>
      <c r="AT51" s="1279"/>
      <c r="AU51" s="1279"/>
      <c r="AV51" s="1279"/>
      <c r="AW51" s="1279"/>
      <c r="AX51" s="1279"/>
      <c r="AY51" s="1279"/>
      <c r="AZ51" s="1279"/>
      <c r="BA51" s="1279"/>
      <c r="BB51" s="1279" t="s">
        <v>605</v>
      </c>
      <c r="BC51" s="1279"/>
      <c r="BD51" s="1279"/>
      <c r="BE51" s="1279"/>
      <c r="BF51" s="1279"/>
      <c r="BG51" s="1279"/>
      <c r="BH51" s="1279"/>
      <c r="BI51" s="1279"/>
      <c r="BJ51" s="1279"/>
      <c r="BK51" s="1279"/>
      <c r="BL51" s="1279"/>
      <c r="BM51" s="1279"/>
      <c r="BN51" s="1279"/>
      <c r="BO51" s="1279"/>
      <c r="BP51" s="1288"/>
      <c r="BQ51" s="1276"/>
      <c r="BR51" s="1276"/>
      <c r="BS51" s="1276"/>
      <c r="BT51" s="1276"/>
      <c r="BU51" s="1276"/>
      <c r="BV51" s="1276"/>
      <c r="BW51" s="1276"/>
      <c r="BX51" s="1276">
        <v>39.5</v>
      </c>
      <c r="BY51" s="1276"/>
      <c r="BZ51" s="1276"/>
      <c r="CA51" s="1276"/>
      <c r="CB51" s="1276"/>
      <c r="CC51" s="1276"/>
      <c r="CD51" s="1276"/>
      <c r="CE51" s="1276"/>
      <c r="CF51" s="1276">
        <v>75.8</v>
      </c>
      <c r="CG51" s="1276"/>
      <c r="CH51" s="1276"/>
      <c r="CI51" s="1276"/>
      <c r="CJ51" s="1276"/>
      <c r="CK51" s="1276"/>
      <c r="CL51" s="1276"/>
      <c r="CM51" s="1276"/>
      <c r="CN51" s="1276">
        <v>71.900000000000006</v>
      </c>
      <c r="CO51" s="1276"/>
      <c r="CP51" s="1276"/>
      <c r="CQ51" s="1276"/>
      <c r="CR51" s="1276"/>
      <c r="CS51" s="1276"/>
      <c r="CT51" s="1276"/>
      <c r="CU51" s="1276"/>
      <c r="CV51" s="1276">
        <v>54.9</v>
      </c>
      <c r="CW51" s="1276"/>
      <c r="CX51" s="1276"/>
      <c r="CY51" s="1276"/>
      <c r="CZ51" s="1276"/>
      <c r="DA51" s="1276"/>
      <c r="DB51" s="1276"/>
      <c r="DC51" s="1276"/>
    </row>
    <row r="52" spans="1:109" x14ac:dyDescent="0.15">
      <c r="B52" s="375"/>
      <c r="G52" s="1284"/>
      <c r="H52" s="1284"/>
      <c r="I52" s="1298"/>
      <c r="J52" s="1298"/>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606</v>
      </c>
      <c r="BC53" s="1279"/>
      <c r="BD53" s="1279"/>
      <c r="BE53" s="1279"/>
      <c r="BF53" s="1279"/>
      <c r="BG53" s="1279"/>
      <c r="BH53" s="1279"/>
      <c r="BI53" s="1279"/>
      <c r="BJ53" s="1279"/>
      <c r="BK53" s="1279"/>
      <c r="BL53" s="1279"/>
      <c r="BM53" s="1279"/>
      <c r="BN53" s="1279"/>
      <c r="BO53" s="1279"/>
      <c r="BP53" s="1288"/>
      <c r="BQ53" s="1276"/>
      <c r="BR53" s="1276"/>
      <c r="BS53" s="1276"/>
      <c r="BT53" s="1276"/>
      <c r="BU53" s="1276"/>
      <c r="BV53" s="1276"/>
      <c r="BW53" s="1276"/>
      <c r="BX53" s="1276">
        <v>52</v>
      </c>
      <c r="BY53" s="1276"/>
      <c r="BZ53" s="1276"/>
      <c r="CA53" s="1276"/>
      <c r="CB53" s="1276"/>
      <c r="CC53" s="1276"/>
      <c r="CD53" s="1276"/>
      <c r="CE53" s="1276"/>
      <c r="CF53" s="1276">
        <v>63.4</v>
      </c>
      <c r="CG53" s="1276"/>
      <c r="CH53" s="1276"/>
      <c r="CI53" s="1276"/>
      <c r="CJ53" s="1276"/>
      <c r="CK53" s="1276"/>
      <c r="CL53" s="1276"/>
      <c r="CM53" s="1276"/>
      <c r="CN53" s="1276">
        <v>63.5</v>
      </c>
      <c r="CO53" s="1276"/>
      <c r="CP53" s="1276"/>
      <c r="CQ53" s="1276"/>
      <c r="CR53" s="1276"/>
      <c r="CS53" s="1276"/>
      <c r="CT53" s="1276"/>
      <c r="CU53" s="1276"/>
      <c r="CV53" s="1276">
        <v>65.3</v>
      </c>
      <c r="CW53" s="1276"/>
      <c r="CX53" s="1276"/>
      <c r="CY53" s="1276"/>
      <c r="CZ53" s="1276"/>
      <c r="DA53" s="1276"/>
      <c r="DB53" s="1276"/>
      <c r="DC53" s="1276"/>
    </row>
    <row r="54" spans="1:109" x14ac:dyDescent="0.15">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3"/>
      <c r="B55" s="375"/>
      <c r="G55" s="1282"/>
      <c r="H55" s="1282"/>
      <c r="I55" s="1282"/>
      <c r="J55" s="1282"/>
      <c r="K55" s="1283"/>
      <c r="L55" s="1283"/>
      <c r="M55" s="1283"/>
      <c r="N55" s="1283"/>
      <c r="AN55" s="1281" t="s">
        <v>607</v>
      </c>
      <c r="AO55" s="1281"/>
      <c r="AP55" s="1281"/>
      <c r="AQ55" s="1281"/>
      <c r="AR55" s="1281"/>
      <c r="AS55" s="1281"/>
      <c r="AT55" s="1281"/>
      <c r="AU55" s="1281"/>
      <c r="AV55" s="1281"/>
      <c r="AW55" s="1281"/>
      <c r="AX55" s="1281"/>
      <c r="AY55" s="1281"/>
      <c r="AZ55" s="1281"/>
      <c r="BA55" s="1281"/>
      <c r="BB55" s="1279" t="s">
        <v>605</v>
      </c>
      <c r="BC55" s="1279"/>
      <c r="BD55" s="1279"/>
      <c r="BE55" s="1279"/>
      <c r="BF55" s="1279"/>
      <c r="BG55" s="1279"/>
      <c r="BH55" s="1279"/>
      <c r="BI55" s="1279"/>
      <c r="BJ55" s="1279"/>
      <c r="BK55" s="1279"/>
      <c r="BL55" s="1279"/>
      <c r="BM55" s="1279"/>
      <c r="BN55" s="1279"/>
      <c r="BO55" s="1279"/>
      <c r="BP55" s="1288"/>
      <c r="BQ55" s="1276"/>
      <c r="BR55" s="1276"/>
      <c r="BS55" s="1276"/>
      <c r="BT55" s="1276"/>
      <c r="BU55" s="1276"/>
      <c r="BV55" s="1276"/>
      <c r="BW55" s="1276"/>
      <c r="BX55" s="1276">
        <v>24.2</v>
      </c>
      <c r="BY55" s="1276"/>
      <c r="BZ55" s="1276"/>
      <c r="CA55" s="1276"/>
      <c r="CB55" s="1276"/>
      <c r="CC55" s="1276"/>
      <c r="CD55" s="1276"/>
      <c r="CE55" s="1276"/>
      <c r="CF55" s="1276">
        <v>22.1</v>
      </c>
      <c r="CG55" s="1276"/>
      <c r="CH55" s="1276"/>
      <c r="CI55" s="1276"/>
      <c r="CJ55" s="1276"/>
      <c r="CK55" s="1276"/>
      <c r="CL55" s="1276"/>
      <c r="CM55" s="1276"/>
      <c r="CN55" s="1276">
        <v>20.399999999999999</v>
      </c>
      <c r="CO55" s="1276"/>
      <c r="CP55" s="1276"/>
      <c r="CQ55" s="1276"/>
      <c r="CR55" s="1276"/>
      <c r="CS55" s="1276"/>
      <c r="CT55" s="1276"/>
      <c r="CU55" s="1276"/>
      <c r="CV55" s="1276">
        <v>11.2</v>
      </c>
      <c r="CW55" s="1276"/>
      <c r="CX55" s="1276"/>
      <c r="CY55" s="1276"/>
      <c r="CZ55" s="1276"/>
      <c r="DA55" s="1276"/>
      <c r="DB55" s="1276"/>
      <c r="DC55" s="1276"/>
    </row>
    <row r="56" spans="1:109" x14ac:dyDescent="0.15">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x14ac:dyDescent="0.15">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606</v>
      </c>
      <c r="BC57" s="1279"/>
      <c r="BD57" s="1279"/>
      <c r="BE57" s="1279"/>
      <c r="BF57" s="1279"/>
      <c r="BG57" s="1279"/>
      <c r="BH57" s="1279"/>
      <c r="BI57" s="1279"/>
      <c r="BJ57" s="1279"/>
      <c r="BK57" s="1279"/>
      <c r="BL57" s="1279"/>
      <c r="BM57" s="1279"/>
      <c r="BN57" s="1279"/>
      <c r="BO57" s="1279"/>
      <c r="BP57" s="1288"/>
      <c r="BQ57" s="1276"/>
      <c r="BR57" s="1276"/>
      <c r="BS57" s="1276"/>
      <c r="BT57" s="1276"/>
      <c r="BU57" s="1276"/>
      <c r="BV57" s="1276"/>
      <c r="BW57" s="1276"/>
      <c r="BX57" s="1276">
        <v>60.1</v>
      </c>
      <c r="BY57" s="1276"/>
      <c r="BZ57" s="1276"/>
      <c r="CA57" s="1276"/>
      <c r="CB57" s="1276"/>
      <c r="CC57" s="1276"/>
      <c r="CD57" s="1276"/>
      <c r="CE57" s="1276"/>
      <c r="CF57" s="1276">
        <v>61.5</v>
      </c>
      <c r="CG57" s="1276"/>
      <c r="CH57" s="1276"/>
      <c r="CI57" s="1276"/>
      <c r="CJ57" s="1276"/>
      <c r="CK57" s="1276"/>
      <c r="CL57" s="1276"/>
      <c r="CM57" s="1276"/>
      <c r="CN57" s="1276">
        <v>63.1</v>
      </c>
      <c r="CO57" s="1276"/>
      <c r="CP57" s="1276"/>
      <c r="CQ57" s="1276"/>
      <c r="CR57" s="1276"/>
      <c r="CS57" s="1276"/>
      <c r="CT57" s="1276"/>
      <c r="CU57" s="1276"/>
      <c r="CV57" s="1276">
        <v>63.2</v>
      </c>
      <c r="CW57" s="1276"/>
      <c r="CX57" s="1276"/>
      <c r="CY57" s="1276"/>
      <c r="CZ57" s="1276"/>
      <c r="DA57" s="1276"/>
      <c r="DB57" s="1276"/>
      <c r="DC57" s="1276"/>
      <c r="DD57" s="388"/>
      <c r="DE57" s="387"/>
    </row>
    <row r="58" spans="1:109" s="383" customFormat="1" x14ac:dyDescent="0.15">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608</v>
      </c>
    </row>
    <row r="64" spans="1:109" x14ac:dyDescent="0.15">
      <c r="B64" s="375"/>
      <c r="G64" s="382"/>
      <c r="I64" s="395"/>
      <c r="J64" s="395"/>
      <c r="K64" s="395"/>
      <c r="L64" s="395"/>
      <c r="M64" s="395"/>
      <c r="N64" s="396"/>
      <c r="AM64" s="382"/>
      <c r="AN64" s="382" t="s">
        <v>601</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9" t="s">
        <v>609</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375"/>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375"/>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375"/>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375"/>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603</v>
      </c>
    </row>
    <row r="72" spans="2:107" x14ac:dyDescent="0.15">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555</v>
      </c>
      <c r="BQ72" s="1281"/>
      <c r="BR72" s="1281"/>
      <c r="BS72" s="1281"/>
      <c r="BT72" s="1281"/>
      <c r="BU72" s="1281"/>
      <c r="BV72" s="1281"/>
      <c r="BW72" s="1281"/>
      <c r="BX72" s="1281" t="s">
        <v>556</v>
      </c>
      <c r="BY72" s="1281"/>
      <c r="BZ72" s="1281"/>
      <c r="CA72" s="1281"/>
      <c r="CB72" s="1281"/>
      <c r="CC72" s="1281"/>
      <c r="CD72" s="1281"/>
      <c r="CE72" s="1281"/>
      <c r="CF72" s="1281" t="s">
        <v>557</v>
      </c>
      <c r="CG72" s="1281"/>
      <c r="CH72" s="1281"/>
      <c r="CI72" s="1281"/>
      <c r="CJ72" s="1281"/>
      <c r="CK72" s="1281"/>
      <c r="CL72" s="1281"/>
      <c r="CM72" s="1281"/>
      <c r="CN72" s="1281" t="s">
        <v>558</v>
      </c>
      <c r="CO72" s="1281"/>
      <c r="CP72" s="1281"/>
      <c r="CQ72" s="1281"/>
      <c r="CR72" s="1281"/>
      <c r="CS72" s="1281"/>
      <c r="CT72" s="1281"/>
      <c r="CU72" s="1281"/>
      <c r="CV72" s="1281" t="s">
        <v>559</v>
      </c>
      <c r="CW72" s="1281"/>
      <c r="CX72" s="1281"/>
      <c r="CY72" s="1281"/>
      <c r="CZ72" s="1281"/>
      <c r="DA72" s="1281"/>
      <c r="DB72" s="1281"/>
      <c r="DC72" s="1281"/>
    </row>
    <row r="73" spans="2:107" x14ac:dyDescent="0.15">
      <c r="B73" s="375"/>
      <c r="G73" s="1284"/>
      <c r="H73" s="1284"/>
      <c r="I73" s="1284"/>
      <c r="J73" s="1284"/>
      <c r="K73" s="1280"/>
      <c r="L73" s="1280"/>
      <c r="M73" s="1280"/>
      <c r="N73" s="1280"/>
      <c r="AM73" s="384"/>
      <c r="AN73" s="1279" t="s">
        <v>604</v>
      </c>
      <c r="AO73" s="1279"/>
      <c r="AP73" s="1279"/>
      <c r="AQ73" s="1279"/>
      <c r="AR73" s="1279"/>
      <c r="AS73" s="1279"/>
      <c r="AT73" s="1279"/>
      <c r="AU73" s="1279"/>
      <c r="AV73" s="1279"/>
      <c r="AW73" s="1279"/>
      <c r="AX73" s="1279"/>
      <c r="AY73" s="1279"/>
      <c r="AZ73" s="1279"/>
      <c r="BA73" s="1279"/>
      <c r="BB73" s="1279" t="s">
        <v>605</v>
      </c>
      <c r="BC73" s="1279"/>
      <c r="BD73" s="1279"/>
      <c r="BE73" s="1279"/>
      <c r="BF73" s="1279"/>
      <c r="BG73" s="1279"/>
      <c r="BH73" s="1279"/>
      <c r="BI73" s="1279"/>
      <c r="BJ73" s="1279"/>
      <c r="BK73" s="1279"/>
      <c r="BL73" s="1279"/>
      <c r="BM73" s="1279"/>
      <c r="BN73" s="1279"/>
      <c r="BO73" s="1279"/>
      <c r="BP73" s="1276">
        <v>44.5</v>
      </c>
      <c r="BQ73" s="1276"/>
      <c r="BR73" s="1276"/>
      <c r="BS73" s="1276"/>
      <c r="BT73" s="1276"/>
      <c r="BU73" s="1276"/>
      <c r="BV73" s="1276"/>
      <c r="BW73" s="1276"/>
      <c r="BX73" s="1276">
        <v>39.5</v>
      </c>
      <c r="BY73" s="1276"/>
      <c r="BZ73" s="1276"/>
      <c r="CA73" s="1276"/>
      <c r="CB73" s="1276"/>
      <c r="CC73" s="1276"/>
      <c r="CD73" s="1276"/>
      <c r="CE73" s="1276"/>
      <c r="CF73" s="1276">
        <v>75.8</v>
      </c>
      <c r="CG73" s="1276"/>
      <c r="CH73" s="1276"/>
      <c r="CI73" s="1276"/>
      <c r="CJ73" s="1276"/>
      <c r="CK73" s="1276"/>
      <c r="CL73" s="1276"/>
      <c r="CM73" s="1276"/>
      <c r="CN73" s="1276">
        <v>71.900000000000006</v>
      </c>
      <c r="CO73" s="1276"/>
      <c r="CP73" s="1276"/>
      <c r="CQ73" s="1276"/>
      <c r="CR73" s="1276"/>
      <c r="CS73" s="1276"/>
      <c r="CT73" s="1276"/>
      <c r="CU73" s="1276"/>
      <c r="CV73" s="1276">
        <v>54.9</v>
      </c>
      <c r="CW73" s="1276"/>
      <c r="CX73" s="1276"/>
      <c r="CY73" s="1276"/>
      <c r="CZ73" s="1276"/>
      <c r="DA73" s="1276"/>
      <c r="DB73" s="1276"/>
      <c r="DC73" s="1276"/>
    </row>
    <row r="74" spans="2:107" x14ac:dyDescent="0.15">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610</v>
      </c>
      <c r="BC75" s="1279"/>
      <c r="BD75" s="1279"/>
      <c r="BE75" s="1279"/>
      <c r="BF75" s="1279"/>
      <c r="BG75" s="1279"/>
      <c r="BH75" s="1279"/>
      <c r="BI75" s="1279"/>
      <c r="BJ75" s="1279"/>
      <c r="BK75" s="1279"/>
      <c r="BL75" s="1279"/>
      <c r="BM75" s="1279"/>
      <c r="BN75" s="1279"/>
      <c r="BO75" s="1279"/>
      <c r="BP75" s="1276">
        <v>2.1</v>
      </c>
      <c r="BQ75" s="1276"/>
      <c r="BR75" s="1276"/>
      <c r="BS75" s="1276"/>
      <c r="BT75" s="1276"/>
      <c r="BU75" s="1276"/>
      <c r="BV75" s="1276"/>
      <c r="BW75" s="1276"/>
      <c r="BX75" s="1276">
        <v>1.5</v>
      </c>
      <c r="BY75" s="1276"/>
      <c r="BZ75" s="1276"/>
      <c r="CA75" s="1276"/>
      <c r="CB75" s="1276"/>
      <c r="CC75" s="1276"/>
      <c r="CD75" s="1276"/>
      <c r="CE75" s="1276"/>
      <c r="CF75" s="1276">
        <v>1.5</v>
      </c>
      <c r="CG75" s="1276"/>
      <c r="CH75" s="1276"/>
      <c r="CI75" s="1276"/>
      <c r="CJ75" s="1276"/>
      <c r="CK75" s="1276"/>
      <c r="CL75" s="1276"/>
      <c r="CM75" s="1276"/>
      <c r="CN75" s="1276">
        <v>1.3</v>
      </c>
      <c r="CO75" s="1276"/>
      <c r="CP75" s="1276"/>
      <c r="CQ75" s="1276"/>
      <c r="CR75" s="1276"/>
      <c r="CS75" s="1276"/>
      <c r="CT75" s="1276"/>
      <c r="CU75" s="1276"/>
      <c r="CV75" s="1276">
        <v>1.9</v>
      </c>
      <c r="CW75" s="1276"/>
      <c r="CX75" s="1276"/>
      <c r="CY75" s="1276"/>
      <c r="CZ75" s="1276"/>
      <c r="DA75" s="1276"/>
      <c r="DB75" s="1276"/>
      <c r="DC75" s="1276"/>
    </row>
    <row r="76" spans="2:107" x14ac:dyDescent="0.15">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5"/>
      <c r="G77" s="1282"/>
      <c r="H77" s="1282"/>
      <c r="I77" s="1282"/>
      <c r="J77" s="1282"/>
      <c r="K77" s="1280"/>
      <c r="L77" s="1280"/>
      <c r="M77" s="1280"/>
      <c r="N77" s="1280"/>
      <c r="AN77" s="1281" t="s">
        <v>607</v>
      </c>
      <c r="AO77" s="1281"/>
      <c r="AP77" s="1281"/>
      <c r="AQ77" s="1281"/>
      <c r="AR77" s="1281"/>
      <c r="AS77" s="1281"/>
      <c r="AT77" s="1281"/>
      <c r="AU77" s="1281"/>
      <c r="AV77" s="1281"/>
      <c r="AW77" s="1281"/>
      <c r="AX77" s="1281"/>
      <c r="AY77" s="1281"/>
      <c r="AZ77" s="1281"/>
      <c r="BA77" s="1281"/>
      <c r="BB77" s="1279" t="s">
        <v>605</v>
      </c>
      <c r="BC77" s="1279"/>
      <c r="BD77" s="1279"/>
      <c r="BE77" s="1279"/>
      <c r="BF77" s="1279"/>
      <c r="BG77" s="1279"/>
      <c r="BH77" s="1279"/>
      <c r="BI77" s="1279"/>
      <c r="BJ77" s="1279"/>
      <c r="BK77" s="1279"/>
      <c r="BL77" s="1279"/>
      <c r="BM77" s="1279"/>
      <c r="BN77" s="1279"/>
      <c r="BO77" s="1279"/>
      <c r="BP77" s="1276">
        <v>31.9</v>
      </c>
      <c r="BQ77" s="1276"/>
      <c r="BR77" s="1276"/>
      <c r="BS77" s="1276"/>
      <c r="BT77" s="1276"/>
      <c r="BU77" s="1276"/>
      <c r="BV77" s="1276"/>
      <c r="BW77" s="1276"/>
      <c r="BX77" s="1276">
        <v>24.2</v>
      </c>
      <c r="BY77" s="1276"/>
      <c r="BZ77" s="1276"/>
      <c r="CA77" s="1276"/>
      <c r="CB77" s="1276"/>
      <c r="CC77" s="1276"/>
      <c r="CD77" s="1276"/>
      <c r="CE77" s="1276"/>
      <c r="CF77" s="1276">
        <v>22.1</v>
      </c>
      <c r="CG77" s="1276"/>
      <c r="CH77" s="1276"/>
      <c r="CI77" s="1276"/>
      <c r="CJ77" s="1276"/>
      <c r="CK77" s="1276"/>
      <c r="CL77" s="1276"/>
      <c r="CM77" s="1276"/>
      <c r="CN77" s="1276">
        <v>20.399999999999999</v>
      </c>
      <c r="CO77" s="1276"/>
      <c r="CP77" s="1276"/>
      <c r="CQ77" s="1276"/>
      <c r="CR77" s="1276"/>
      <c r="CS77" s="1276"/>
      <c r="CT77" s="1276"/>
      <c r="CU77" s="1276"/>
      <c r="CV77" s="1276">
        <v>11.2</v>
      </c>
      <c r="CW77" s="1276"/>
      <c r="CX77" s="1276"/>
      <c r="CY77" s="1276"/>
      <c r="CZ77" s="1276"/>
      <c r="DA77" s="1276"/>
      <c r="DB77" s="1276"/>
      <c r="DC77" s="1276"/>
    </row>
    <row r="78" spans="2:107" x14ac:dyDescent="0.15">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610</v>
      </c>
      <c r="BC79" s="1279"/>
      <c r="BD79" s="1279"/>
      <c r="BE79" s="1279"/>
      <c r="BF79" s="1279"/>
      <c r="BG79" s="1279"/>
      <c r="BH79" s="1279"/>
      <c r="BI79" s="1279"/>
      <c r="BJ79" s="1279"/>
      <c r="BK79" s="1279"/>
      <c r="BL79" s="1279"/>
      <c r="BM79" s="1279"/>
      <c r="BN79" s="1279"/>
      <c r="BO79" s="1279"/>
      <c r="BP79" s="1276">
        <v>6.6</v>
      </c>
      <c r="BQ79" s="1276"/>
      <c r="BR79" s="1276"/>
      <c r="BS79" s="1276"/>
      <c r="BT79" s="1276"/>
      <c r="BU79" s="1276"/>
      <c r="BV79" s="1276"/>
      <c r="BW79" s="1276"/>
      <c r="BX79" s="1276">
        <v>6.4</v>
      </c>
      <c r="BY79" s="1276"/>
      <c r="BZ79" s="1276"/>
      <c r="CA79" s="1276"/>
      <c r="CB79" s="1276"/>
      <c r="CC79" s="1276"/>
      <c r="CD79" s="1276"/>
      <c r="CE79" s="1276"/>
      <c r="CF79" s="1276">
        <v>6.3</v>
      </c>
      <c r="CG79" s="1276"/>
      <c r="CH79" s="1276"/>
      <c r="CI79" s="1276"/>
      <c r="CJ79" s="1276"/>
      <c r="CK79" s="1276"/>
      <c r="CL79" s="1276"/>
      <c r="CM79" s="1276"/>
      <c r="CN79" s="1276">
        <v>6.2</v>
      </c>
      <c r="CO79" s="1276"/>
      <c r="CP79" s="1276"/>
      <c r="CQ79" s="1276"/>
      <c r="CR79" s="1276"/>
      <c r="CS79" s="1276"/>
      <c r="CT79" s="1276"/>
      <c r="CU79" s="1276"/>
      <c r="CV79" s="1276">
        <v>5.7</v>
      </c>
      <c r="CW79" s="1276"/>
      <c r="CX79" s="1276"/>
      <c r="CY79" s="1276"/>
      <c r="CZ79" s="1276"/>
      <c r="DA79" s="1276"/>
      <c r="DB79" s="1276"/>
      <c r="DC79" s="1276"/>
    </row>
    <row r="80" spans="2:107" x14ac:dyDescent="0.15">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JZj+B7qesyhpXkIGuav59kreljCtugc8EMyUpveBdm7VwuzGie5DYCDk3Trj+JyKdjziI84x++Xuon6mExD/9g==" saltValue="8ayNznOk0gHwMmQ2JfQdN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502</v>
      </c>
    </row>
  </sheetData>
  <sheetProtection algorithmName="SHA-512" hashValue="cD7CS5f65yn1yS4dyXHoFOpb37Oeeot+p52oOXCf5CfTfxLy1MHVHgfEz9UHtvpyCWmSG65dEEVk5vBXfvvCJg==" saltValue="c+18/wFNJYfODjVzxYF7y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502</v>
      </c>
    </row>
  </sheetData>
  <sheetProtection algorithmName="SHA-512" hashValue="/RyHyTDedVZcXVKU6Z8XKmbEOsLaYtPsdSynFBzuucleXisYCEEIRVOQkvxkVbvmQ66pUPZnLHnCcenVwYNfRg==" saltValue="UzyYuYAK1+69sg6NYH8U1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552</v>
      </c>
      <c r="G2" s="148"/>
      <c r="H2" s="149"/>
    </row>
    <row r="3" spans="1:8" x14ac:dyDescent="0.15">
      <c r="A3" s="145" t="s">
        <v>545</v>
      </c>
      <c r="B3" s="150"/>
      <c r="C3" s="151"/>
      <c r="D3" s="152">
        <v>48788</v>
      </c>
      <c r="E3" s="153"/>
      <c r="F3" s="154">
        <v>47820</v>
      </c>
      <c r="G3" s="155"/>
      <c r="H3" s="156"/>
    </row>
    <row r="4" spans="1:8" x14ac:dyDescent="0.15">
      <c r="A4" s="157"/>
      <c r="B4" s="158"/>
      <c r="C4" s="159"/>
      <c r="D4" s="160">
        <v>31118</v>
      </c>
      <c r="E4" s="161"/>
      <c r="F4" s="162">
        <v>25855</v>
      </c>
      <c r="G4" s="163"/>
      <c r="H4" s="164"/>
    </row>
    <row r="5" spans="1:8" x14ac:dyDescent="0.15">
      <c r="A5" s="145" t="s">
        <v>547</v>
      </c>
      <c r="B5" s="150"/>
      <c r="C5" s="151"/>
      <c r="D5" s="152">
        <v>12143</v>
      </c>
      <c r="E5" s="153"/>
      <c r="F5" s="154">
        <v>41934</v>
      </c>
      <c r="G5" s="155"/>
      <c r="H5" s="156"/>
    </row>
    <row r="6" spans="1:8" x14ac:dyDescent="0.15">
      <c r="A6" s="157"/>
      <c r="B6" s="158"/>
      <c r="C6" s="159"/>
      <c r="D6" s="160">
        <v>10329</v>
      </c>
      <c r="E6" s="161"/>
      <c r="F6" s="162">
        <v>23352</v>
      </c>
      <c r="G6" s="163"/>
      <c r="H6" s="164"/>
    </row>
    <row r="7" spans="1:8" x14ac:dyDescent="0.15">
      <c r="A7" s="145" t="s">
        <v>548</v>
      </c>
      <c r="B7" s="150"/>
      <c r="C7" s="151"/>
      <c r="D7" s="152">
        <v>28489</v>
      </c>
      <c r="E7" s="153"/>
      <c r="F7" s="154">
        <v>45588</v>
      </c>
      <c r="G7" s="155"/>
      <c r="H7" s="156"/>
    </row>
    <row r="8" spans="1:8" x14ac:dyDescent="0.15">
      <c r="A8" s="157"/>
      <c r="B8" s="158"/>
      <c r="C8" s="159"/>
      <c r="D8" s="160">
        <v>14641</v>
      </c>
      <c r="E8" s="161"/>
      <c r="F8" s="162">
        <v>24150</v>
      </c>
      <c r="G8" s="163"/>
      <c r="H8" s="164"/>
    </row>
    <row r="9" spans="1:8" x14ac:dyDescent="0.15">
      <c r="A9" s="145" t="s">
        <v>549</v>
      </c>
      <c r="B9" s="150"/>
      <c r="C9" s="151"/>
      <c r="D9" s="152">
        <v>11589</v>
      </c>
      <c r="E9" s="153"/>
      <c r="F9" s="154">
        <v>45483</v>
      </c>
      <c r="G9" s="155"/>
      <c r="H9" s="156"/>
    </row>
    <row r="10" spans="1:8" x14ac:dyDescent="0.15">
      <c r="A10" s="157"/>
      <c r="B10" s="158"/>
      <c r="C10" s="159"/>
      <c r="D10" s="160">
        <v>5596</v>
      </c>
      <c r="E10" s="161"/>
      <c r="F10" s="162">
        <v>24241</v>
      </c>
      <c r="G10" s="163"/>
      <c r="H10" s="164"/>
    </row>
    <row r="11" spans="1:8" x14ac:dyDescent="0.15">
      <c r="A11" s="145" t="s">
        <v>550</v>
      </c>
      <c r="B11" s="150"/>
      <c r="C11" s="151"/>
      <c r="D11" s="152">
        <v>5167</v>
      </c>
      <c r="E11" s="153"/>
      <c r="F11" s="154">
        <v>45945</v>
      </c>
      <c r="G11" s="155"/>
      <c r="H11" s="156"/>
    </row>
    <row r="12" spans="1:8" x14ac:dyDescent="0.15">
      <c r="A12" s="157"/>
      <c r="B12" s="158"/>
      <c r="C12" s="165"/>
      <c r="D12" s="160">
        <v>2502</v>
      </c>
      <c r="E12" s="161"/>
      <c r="F12" s="162">
        <v>25180</v>
      </c>
      <c r="G12" s="163"/>
      <c r="H12" s="164"/>
    </row>
    <row r="13" spans="1:8" x14ac:dyDescent="0.15">
      <c r="A13" s="145"/>
      <c r="B13" s="150"/>
      <c r="C13" s="166"/>
      <c r="D13" s="167">
        <v>21235</v>
      </c>
      <c r="E13" s="168"/>
      <c r="F13" s="169">
        <v>45354</v>
      </c>
      <c r="G13" s="170"/>
      <c r="H13" s="156"/>
    </row>
    <row r="14" spans="1:8" x14ac:dyDescent="0.15">
      <c r="A14" s="157"/>
      <c r="B14" s="158"/>
      <c r="C14" s="159"/>
      <c r="D14" s="160">
        <v>12837</v>
      </c>
      <c r="E14" s="161"/>
      <c r="F14" s="162">
        <v>24556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0.11</v>
      </c>
      <c r="C19" s="171">
        <f>ROUND(VALUE(SUBSTITUTE(実質収支比率等に係る経年分析!G$48,"▲","-")),2)</f>
        <v>2.21</v>
      </c>
      <c r="D19" s="171">
        <f>ROUND(VALUE(SUBSTITUTE(実質収支比率等に係る経年分析!H$48,"▲","-")),2)</f>
        <v>0.12</v>
      </c>
      <c r="E19" s="171">
        <f>ROUND(VALUE(SUBSTITUTE(実質収支比率等に係る経年分析!I$48,"▲","-")),2)</f>
        <v>0.44</v>
      </c>
      <c r="F19" s="171">
        <f>ROUND(VALUE(SUBSTITUTE(実質収支比率等に係る経年分析!J$48,"▲","-")),2)</f>
        <v>2.78</v>
      </c>
    </row>
    <row r="20" spans="1:11" x14ac:dyDescent="0.15">
      <c r="A20" s="171" t="s">
        <v>55</v>
      </c>
      <c r="B20" s="171">
        <f>ROUND(VALUE(SUBSTITUTE(実質収支比率等に係る経年分析!F$47,"▲","-")),2)</f>
        <v>11.14</v>
      </c>
      <c r="C20" s="171">
        <f>ROUND(VALUE(SUBSTITUTE(実質収支比率等に係る経年分析!G$47,"▲","-")),2)</f>
        <v>11.15</v>
      </c>
      <c r="D20" s="171">
        <f>ROUND(VALUE(SUBSTITUTE(実質収支比率等に係る経年分析!H$47,"▲","-")),2)</f>
        <v>10.87</v>
      </c>
      <c r="E20" s="171">
        <f>ROUND(VALUE(SUBSTITUTE(実質収支比率等に係る経年分析!I$47,"▲","-")),2)</f>
        <v>10.57</v>
      </c>
      <c r="F20" s="171">
        <f>ROUND(VALUE(SUBSTITUTE(実質収支比率等に係る経年分析!J$47,"▲","-")),2)</f>
        <v>10.31</v>
      </c>
    </row>
    <row r="21" spans="1:11" x14ac:dyDescent="0.15">
      <c r="A21" s="171" t="s">
        <v>56</v>
      </c>
      <c r="B21" s="171">
        <f>IF(ISNUMBER(VALUE(SUBSTITUTE(実質収支比率等に係る経年分析!F$49,"▲","-"))),ROUND(VALUE(SUBSTITUTE(実質収支比率等に係る経年分析!F$49,"▲","-")),2),NA())</f>
        <v>-0.71</v>
      </c>
      <c r="C21" s="171">
        <f>IF(ISNUMBER(VALUE(SUBSTITUTE(実質収支比率等に係る経年分析!G$49,"▲","-"))),ROUND(VALUE(SUBSTITUTE(実質収支比率等に係る経年分析!G$49,"▲","-")),2),NA())</f>
        <v>2.13</v>
      </c>
      <c r="D21" s="171">
        <f>IF(ISNUMBER(VALUE(SUBSTITUTE(実質収支比率等に係る経年分析!H$49,"▲","-"))),ROUND(VALUE(SUBSTITUTE(実質収支比率等に係る経年分析!H$49,"▲","-")),2),NA())</f>
        <v>-3.84</v>
      </c>
      <c r="E21" s="171">
        <f>IF(ISNUMBER(VALUE(SUBSTITUTE(実質収支比率等に係る経年分析!I$49,"▲","-"))),ROUND(VALUE(SUBSTITUTE(実質収支比率等に係る経年分析!I$49,"▲","-")),2),NA())</f>
        <v>0.32</v>
      </c>
      <c r="F21" s="171">
        <f>IF(ISNUMBER(VALUE(SUBSTITUTE(実質収支比率等に係る経年分析!J$49,"▲","-"))),ROUND(VALUE(SUBSTITUTE(実質収支比率等に係る経年分析!J$49,"▲","-")),2),NA())</f>
        <v>2.38</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8.9700000000000006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11.21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10.63</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9.2100000000000009</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駐車場特別会計</v>
      </c>
      <c r="B30" s="172">
        <f>IF(ROUND(VALUE(SUBSTITUTE(連結実質赤字比率に係る赤字・黒字の構成分析!F$40,"▲", "-")), 2) &lt; 0, ABS(ROUND(VALUE(SUBSTITUTE(連結実質赤字比率に係る赤字・黒字の構成分析!F$40,"▲", "-")), 2)), NA())</f>
        <v>0.02</v>
      </c>
      <c r="C30" s="172" t="e">
        <f>IF(ROUND(VALUE(SUBSTITUTE(連結実質赤字比率に係る赤字・黒字の構成分析!F$40,"▲", "-")), 2) &gt;= 0, ABS(ROUND(VALUE(SUBSTITUTE(連結実質赤字比率に係る赤字・黒字の構成分析!F$40,"▲", "-")), 2)), NA())</f>
        <v>#N/A</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0.04</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7.0000000000000007E-2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0.25</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0.28999999999999998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0.55000000000000004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0.82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1.52</v>
      </c>
    </row>
    <row r="33" spans="1:16" x14ac:dyDescent="0.15">
      <c r="A33" s="172" t="str">
        <f>IF(連結実質赤字比率に係る赤字・黒字の構成分析!C$37="",NA(),連結実質赤字比率に係る赤字・黒字の構成分析!C$37)</f>
        <v>公共下水道事業会計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1.85</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0.11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2.2000000000000002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0.12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0.43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2.78</v>
      </c>
    </row>
    <row r="35" spans="1:16" x14ac:dyDescent="0.15">
      <c r="A35" s="172" t="str">
        <f>IF(連結実質赤字比率に係る赤字・黒字の構成分析!C$35="",NA(),連結実質赤字比率に係る赤字・黒字の構成分析!C$35)</f>
        <v>国民健康保険特別会計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2.17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3.39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4.18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3.09</v>
      </c>
    </row>
    <row r="36" spans="1:16" x14ac:dyDescent="0.15">
      <c r="A36" s="172" t="str">
        <f>IF(連結実質赤字比率に係る赤字・黒字の構成分析!C$34="",NA(),連結実質赤字比率に係る赤字・黒字の構成分析!C$34)</f>
        <v>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5.99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5.24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4.54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4.96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5.34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2456</v>
      </c>
      <c r="E42" s="173"/>
      <c r="F42" s="173"/>
      <c r="G42" s="173">
        <f>'実質公債費比率（分子）の構造'!L$52</f>
        <v>2509</v>
      </c>
      <c r="H42" s="173"/>
      <c r="I42" s="173"/>
      <c r="J42" s="173">
        <f>'実質公債費比率（分子）の構造'!M$52</f>
        <v>2470</v>
      </c>
      <c r="K42" s="173"/>
      <c r="L42" s="173"/>
      <c r="M42" s="173">
        <f>'実質公債費比率（分子）の構造'!N$52</f>
        <v>2480</v>
      </c>
      <c r="N42" s="173"/>
      <c r="O42" s="173"/>
      <c r="P42" s="173">
        <f>'実質公債費比率（分子）の構造'!O$52</f>
        <v>2450</v>
      </c>
    </row>
    <row r="43" spans="1:16" x14ac:dyDescent="0.15">
      <c r="A43" s="173" t="s">
        <v>64</v>
      </c>
      <c r="B43" s="173" t="str">
        <f>'実質公債費比率（分子）の構造'!K$51</f>
        <v>-</v>
      </c>
      <c r="C43" s="173"/>
      <c r="D43" s="173"/>
      <c r="E43" s="173" t="str">
        <f>'実質公債費比率（分子）の構造'!L$51</f>
        <v>-</v>
      </c>
      <c r="F43" s="173"/>
      <c r="G43" s="173"/>
      <c r="H43" s="173">
        <f>'実質公債費比率（分子）の構造'!M$51</f>
        <v>1</v>
      </c>
      <c r="I43" s="173"/>
      <c r="J43" s="173"/>
      <c r="K43" s="173">
        <f>'実質公債費比率（分子）の構造'!N$51</f>
        <v>1</v>
      </c>
      <c r="L43" s="173"/>
      <c r="M43" s="173"/>
      <c r="N43" s="173">
        <f>'実質公債費比率（分子）の構造'!O$51</f>
        <v>0</v>
      </c>
      <c r="O43" s="173"/>
      <c r="P43" s="173"/>
    </row>
    <row r="44" spans="1:16" x14ac:dyDescent="0.15">
      <c r="A44" s="173" t="s">
        <v>65</v>
      </c>
      <c r="B44" s="173" t="str">
        <f>'実質公債費比率（分子）の構造'!K$50</f>
        <v>-</v>
      </c>
      <c r="C44" s="173"/>
      <c r="D44" s="173"/>
      <c r="E44" s="173" t="str">
        <f>'実質公債費比率（分子）の構造'!L$50</f>
        <v>-</v>
      </c>
      <c r="F44" s="173"/>
      <c r="G44" s="173"/>
      <c r="H44" s="173">
        <f>'実質公債費比率（分子）の構造'!M$50</f>
        <v>86</v>
      </c>
      <c r="I44" s="173"/>
      <c r="J44" s="173"/>
      <c r="K44" s="173">
        <f>'実質公債費比率（分子）の構造'!N$50</f>
        <v>1</v>
      </c>
      <c r="L44" s="173"/>
      <c r="M44" s="173"/>
      <c r="N44" s="173">
        <f>'実質公債費比率（分子）の構造'!O$50</f>
        <v>1</v>
      </c>
      <c r="O44" s="173"/>
      <c r="P44" s="173"/>
    </row>
    <row r="45" spans="1:16" x14ac:dyDescent="0.15">
      <c r="A45" s="173" t="s">
        <v>66</v>
      </c>
      <c r="B45" s="173">
        <f>'実質公債費比率（分子）の構造'!K$49</f>
        <v>262</v>
      </c>
      <c r="C45" s="173"/>
      <c r="D45" s="173"/>
      <c r="E45" s="173">
        <f>'実質公債費比率（分子）の構造'!L$49</f>
        <v>171</v>
      </c>
      <c r="F45" s="173"/>
      <c r="G45" s="173"/>
      <c r="H45" s="173">
        <f>'実質公債費比率（分子）の構造'!M$49</f>
        <v>110</v>
      </c>
      <c r="I45" s="173"/>
      <c r="J45" s="173"/>
      <c r="K45" s="173">
        <f>'実質公債費比率（分子）の構造'!N$49</f>
        <v>96</v>
      </c>
      <c r="L45" s="173"/>
      <c r="M45" s="173"/>
      <c r="N45" s="173">
        <f>'実質公債費比率（分子）の構造'!O$49</f>
        <v>112</v>
      </c>
      <c r="O45" s="173"/>
      <c r="P45" s="173"/>
    </row>
    <row r="46" spans="1:16" x14ac:dyDescent="0.15">
      <c r="A46" s="173" t="s">
        <v>67</v>
      </c>
      <c r="B46" s="173">
        <f>'実質公債費比率（分子）の構造'!K$48</f>
        <v>1104</v>
      </c>
      <c r="C46" s="173"/>
      <c r="D46" s="173"/>
      <c r="E46" s="173">
        <f>'実質公債費比率（分子）の構造'!L$48</f>
        <v>1114</v>
      </c>
      <c r="F46" s="173"/>
      <c r="G46" s="173"/>
      <c r="H46" s="173">
        <f>'実質公債費比率（分子）の構造'!M$48</f>
        <v>1141</v>
      </c>
      <c r="I46" s="173"/>
      <c r="J46" s="173"/>
      <c r="K46" s="173">
        <f>'実質公債費比率（分子）の構造'!N$48</f>
        <v>1073</v>
      </c>
      <c r="L46" s="173"/>
      <c r="M46" s="173"/>
      <c r="N46" s="173">
        <f>'実質公債費比率（分子）の構造'!O$48</f>
        <v>1024</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1302</v>
      </c>
      <c r="C49" s="173"/>
      <c r="D49" s="173"/>
      <c r="E49" s="173">
        <f>'実質公債費比率（分子）の構造'!L$45</f>
        <v>1327</v>
      </c>
      <c r="F49" s="173"/>
      <c r="G49" s="173"/>
      <c r="H49" s="173">
        <f>'実質公債費比率（分子）の構造'!M$45</f>
        <v>1355</v>
      </c>
      <c r="I49" s="173"/>
      <c r="J49" s="173"/>
      <c r="K49" s="173">
        <f>'実質公債費比率（分子）の構造'!N$45</f>
        <v>1466</v>
      </c>
      <c r="L49" s="173"/>
      <c r="M49" s="173"/>
      <c r="N49" s="173">
        <f>'実質公債費比率（分子）の構造'!O$45</f>
        <v>1685</v>
      </c>
      <c r="O49" s="173"/>
      <c r="P49" s="173"/>
    </row>
    <row r="50" spans="1:16" x14ac:dyDescent="0.15">
      <c r="A50" s="173" t="s">
        <v>71</v>
      </c>
      <c r="B50" s="173" t="e">
        <f>NA()</f>
        <v>#N/A</v>
      </c>
      <c r="C50" s="173">
        <f>IF(ISNUMBER('実質公債費比率（分子）の構造'!K$53),'実質公債費比率（分子）の構造'!K$53,NA())</f>
        <v>212</v>
      </c>
      <c r="D50" s="173" t="e">
        <f>NA()</f>
        <v>#N/A</v>
      </c>
      <c r="E50" s="173" t="e">
        <f>NA()</f>
        <v>#N/A</v>
      </c>
      <c r="F50" s="173">
        <f>IF(ISNUMBER('実質公債費比率（分子）の構造'!L$53),'実質公債費比率（分子）の構造'!L$53,NA())</f>
        <v>103</v>
      </c>
      <c r="G50" s="173" t="e">
        <f>NA()</f>
        <v>#N/A</v>
      </c>
      <c r="H50" s="173" t="e">
        <f>NA()</f>
        <v>#N/A</v>
      </c>
      <c r="I50" s="173">
        <f>IF(ISNUMBER('実質公債費比率（分子）の構造'!M$53),'実質公債費比率（分子）の構造'!M$53,NA())</f>
        <v>223</v>
      </c>
      <c r="J50" s="173" t="e">
        <f>NA()</f>
        <v>#N/A</v>
      </c>
      <c r="K50" s="173" t="e">
        <f>NA()</f>
        <v>#N/A</v>
      </c>
      <c r="L50" s="173">
        <f>IF(ISNUMBER('実質公債費比率（分子）の構造'!N$53),'実質公債費比率（分子）の構造'!N$53,NA())</f>
        <v>157</v>
      </c>
      <c r="M50" s="173" t="e">
        <f>NA()</f>
        <v>#N/A</v>
      </c>
      <c r="N50" s="173" t="e">
        <f>NA()</f>
        <v>#N/A</v>
      </c>
      <c r="O50" s="173">
        <f>IF(ISNUMBER('実質公債費比率（分子）の構造'!O$53),'実質公債費比率（分子）の構造'!O$53,NA())</f>
        <v>372</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23050</v>
      </c>
      <c r="E56" s="172"/>
      <c r="F56" s="172"/>
      <c r="G56" s="172">
        <f>'将来負担比率（分子）の構造'!J$52</f>
        <v>23005</v>
      </c>
      <c r="H56" s="172"/>
      <c r="I56" s="172"/>
      <c r="J56" s="172">
        <f>'将来負担比率（分子）の構造'!K$52</f>
        <v>22826</v>
      </c>
      <c r="K56" s="172"/>
      <c r="L56" s="172"/>
      <c r="M56" s="172">
        <f>'将来負担比率（分子）の構造'!L$52</f>
        <v>22123</v>
      </c>
      <c r="N56" s="172"/>
      <c r="O56" s="172"/>
      <c r="P56" s="172">
        <f>'将来負担比率（分子）の構造'!M$52</f>
        <v>21497</v>
      </c>
    </row>
    <row r="57" spans="1:16" x14ac:dyDescent="0.15">
      <c r="A57" s="172" t="s">
        <v>42</v>
      </c>
      <c r="B57" s="172"/>
      <c r="C57" s="172"/>
      <c r="D57" s="172">
        <f>'将来負担比率（分子）の構造'!I$51</f>
        <v>6687</v>
      </c>
      <c r="E57" s="172"/>
      <c r="F57" s="172"/>
      <c r="G57" s="172">
        <f>'将来負担比率（分子）の構造'!J$51</f>
        <v>8047</v>
      </c>
      <c r="H57" s="172"/>
      <c r="I57" s="172"/>
      <c r="J57" s="172">
        <f>'将来負担比率（分子）の構造'!K$51</f>
        <v>4332</v>
      </c>
      <c r="K57" s="172"/>
      <c r="L57" s="172"/>
      <c r="M57" s="172">
        <f>'将来負担比率（分子）の構造'!L$51</f>
        <v>4353</v>
      </c>
      <c r="N57" s="172"/>
      <c r="O57" s="172"/>
      <c r="P57" s="172">
        <f>'将来負担比率（分子）の構造'!M$51</f>
        <v>3702</v>
      </c>
    </row>
    <row r="58" spans="1:16" x14ac:dyDescent="0.15">
      <c r="A58" s="172" t="s">
        <v>41</v>
      </c>
      <c r="B58" s="172"/>
      <c r="C58" s="172"/>
      <c r="D58" s="172">
        <f>'将来負担比率（分子）の構造'!I$50</f>
        <v>2407</v>
      </c>
      <c r="E58" s="172"/>
      <c r="F58" s="172"/>
      <c r="G58" s="172">
        <f>'将来負担比率（分子）の構造'!J$50</f>
        <v>2737</v>
      </c>
      <c r="H58" s="172"/>
      <c r="I58" s="172"/>
      <c r="J58" s="172">
        <f>'将来負担比率（分子）の構造'!K$50</f>
        <v>2737</v>
      </c>
      <c r="K58" s="172"/>
      <c r="L58" s="172"/>
      <c r="M58" s="172">
        <f>'将来負担比率（分子）の構造'!L$50</f>
        <v>2830</v>
      </c>
      <c r="N58" s="172"/>
      <c r="O58" s="172"/>
      <c r="P58" s="172">
        <f>'将来負担比率（分子）の構造'!M$50</f>
        <v>3699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3220</v>
      </c>
      <c r="C62" s="172"/>
      <c r="D62" s="172"/>
      <c r="E62" s="172">
        <f>'将来負担比率（分子）の構造'!J$45</f>
        <v>3061</v>
      </c>
      <c r="F62" s="172"/>
      <c r="G62" s="172"/>
      <c r="H62" s="172">
        <f>'将来負担比率（分子）の構造'!K$45</f>
        <v>2943</v>
      </c>
      <c r="I62" s="172"/>
      <c r="J62" s="172"/>
      <c r="K62" s="172">
        <f>'将来負担比率（分子）の構造'!L$45</f>
        <v>2932</v>
      </c>
      <c r="L62" s="172"/>
      <c r="M62" s="172"/>
      <c r="N62" s="172">
        <f>'将来負担比率（分子）の構造'!M$45</f>
        <v>2929</v>
      </c>
      <c r="O62" s="172"/>
      <c r="P62" s="172"/>
    </row>
    <row r="63" spans="1:16" x14ac:dyDescent="0.15">
      <c r="A63" s="172" t="s">
        <v>34</v>
      </c>
      <c r="B63" s="172">
        <f>'将来負担比率（分子）の構造'!I$44</f>
        <v>621</v>
      </c>
      <c r="C63" s="172"/>
      <c r="D63" s="172"/>
      <c r="E63" s="172">
        <f>'将来負担比率（分子）の構造'!J$44</f>
        <v>680</v>
      </c>
      <c r="F63" s="172"/>
      <c r="G63" s="172"/>
      <c r="H63" s="172">
        <f>'将来負担比率（分子）の構造'!K$44</f>
        <v>738</v>
      </c>
      <c r="I63" s="172"/>
      <c r="J63" s="172"/>
      <c r="K63" s="172">
        <f>'将来負担比率（分子）の構造'!L$44</f>
        <v>781</v>
      </c>
      <c r="L63" s="172"/>
      <c r="M63" s="172"/>
      <c r="N63" s="172">
        <f>'将来負担比率（分子）の構造'!M$44</f>
        <v>796</v>
      </c>
      <c r="O63" s="172"/>
      <c r="P63" s="172"/>
    </row>
    <row r="64" spans="1:16" x14ac:dyDescent="0.15">
      <c r="A64" s="172" t="s">
        <v>33</v>
      </c>
      <c r="B64" s="172">
        <f>'将来負担比率（分子）の構造'!I$43</f>
        <v>15260</v>
      </c>
      <c r="C64" s="172"/>
      <c r="D64" s="172"/>
      <c r="E64" s="172">
        <f>'将来負担比率（分子）の構造'!J$43</f>
        <v>16105</v>
      </c>
      <c r="F64" s="172"/>
      <c r="G64" s="172"/>
      <c r="H64" s="172">
        <f>'将来負担比率（分子）の構造'!K$43</f>
        <v>15786</v>
      </c>
      <c r="I64" s="172"/>
      <c r="J64" s="172"/>
      <c r="K64" s="172">
        <f>'将来負担比率（分子）の構造'!L$43</f>
        <v>15295</v>
      </c>
      <c r="L64" s="172"/>
      <c r="M64" s="172"/>
      <c r="N64" s="172">
        <f>'将来負担比率（分子）の構造'!M$43</f>
        <v>13680</v>
      </c>
      <c r="O64" s="172"/>
      <c r="P64" s="172"/>
    </row>
    <row r="65" spans="1:16" x14ac:dyDescent="0.15">
      <c r="A65" s="172" t="s">
        <v>32</v>
      </c>
      <c r="B65" s="172" t="str">
        <f>'将来負担比率（分子）の構造'!I$42</f>
        <v>-</v>
      </c>
      <c r="C65" s="172"/>
      <c r="D65" s="172"/>
      <c r="E65" s="172" t="str">
        <f>'将来負担比率（分子）の構造'!J$42</f>
        <v>-</v>
      </c>
      <c r="F65" s="172"/>
      <c r="G65" s="172"/>
      <c r="H65" s="172">
        <f>'将来負担比率（分子）の構造'!K$42</f>
        <v>86</v>
      </c>
      <c r="I65" s="172"/>
      <c r="J65" s="172"/>
      <c r="K65" s="172">
        <f>'将来負担比率（分子）の構造'!L$42</f>
        <v>4</v>
      </c>
      <c r="L65" s="172"/>
      <c r="M65" s="172"/>
      <c r="N65" s="172">
        <f>'将来負担比率（分子）の構造'!M$42</f>
        <v>4</v>
      </c>
      <c r="O65" s="172"/>
      <c r="P65" s="172"/>
    </row>
    <row r="66" spans="1:16" x14ac:dyDescent="0.15">
      <c r="A66" s="172" t="s">
        <v>31</v>
      </c>
      <c r="B66" s="172">
        <f>'将来負担比率（分子）の構造'!I$41</f>
        <v>18353</v>
      </c>
      <c r="C66" s="172"/>
      <c r="D66" s="172"/>
      <c r="E66" s="172">
        <f>'将来負担比率（分子）の構造'!J$41</f>
        <v>18686</v>
      </c>
      <c r="F66" s="172"/>
      <c r="G66" s="172"/>
      <c r="H66" s="172">
        <f>'将来負担比率（分子）の構造'!K$41</f>
        <v>19393</v>
      </c>
      <c r="I66" s="172"/>
      <c r="J66" s="172"/>
      <c r="K66" s="172">
        <f>'将来負担比率（分子）の構造'!L$41</f>
        <v>19237</v>
      </c>
      <c r="L66" s="172"/>
      <c r="M66" s="172"/>
      <c r="N66" s="172">
        <f>'将来負担比率（分子）の構造'!M$41</f>
        <v>18736</v>
      </c>
      <c r="O66" s="172"/>
      <c r="P66" s="172"/>
    </row>
    <row r="67" spans="1:16" x14ac:dyDescent="0.15">
      <c r="A67" s="172" t="s">
        <v>75</v>
      </c>
      <c r="B67" s="172" t="e">
        <f>NA()</f>
        <v>#N/A</v>
      </c>
      <c r="C67" s="172">
        <f>IF(ISNUMBER('将来負担比率（分子）の構造'!I$53), IF('将来負担比率（分子）の構造'!I$53 &lt; 0, 0, '将来負担比率（分子）の構造'!I$53), NA())</f>
        <v>5309</v>
      </c>
      <c r="D67" s="172" t="e">
        <f>NA()</f>
        <v>#N/A</v>
      </c>
      <c r="E67" s="172" t="e">
        <f>NA()</f>
        <v>#N/A</v>
      </c>
      <c r="F67" s="172">
        <f>IF(ISNUMBER('将来負担比率（分子）の構造'!J$53), IF('将来負担比率（分子）の構造'!J$53 &lt; 0, 0, '将来負担比率（分子）の構造'!J$53), NA())</f>
        <v>4744</v>
      </c>
      <c r="G67" s="172" t="e">
        <f>NA()</f>
        <v>#N/A</v>
      </c>
      <c r="H67" s="172" t="e">
        <f>NA()</f>
        <v>#N/A</v>
      </c>
      <c r="I67" s="172">
        <f>IF(ISNUMBER('将来負担比率（分子）の構造'!K$53), IF('将来負担比率（分子）の構造'!K$53 &lt; 0, 0, '将来負担比率（分子）の構造'!K$53), NA())</f>
        <v>9051</v>
      </c>
      <c r="J67" s="172" t="e">
        <f>NA()</f>
        <v>#N/A</v>
      </c>
      <c r="K67" s="172" t="e">
        <f>NA()</f>
        <v>#N/A</v>
      </c>
      <c r="L67" s="172">
        <f>IF(ISNUMBER('将来負担比率（分子）の構造'!L$53), IF('将来負担比率（分子）の構造'!L$53 &lt; 0, 0, '将来負担比率（分子）の構造'!L$53), NA())</f>
        <v>8943</v>
      </c>
      <c r="M67" s="172" t="e">
        <f>NA()</f>
        <v>#N/A</v>
      </c>
      <c r="N67" s="172" t="e">
        <f>NA()</f>
        <v>#N/A</v>
      </c>
      <c r="O67" s="172">
        <f>IF(ISNUMBER('将来負担比率（分子）の構造'!M$53), IF('将来負担比率（分子）の構造'!M$53 &lt; 0, 0, '将来負担比率（分子）の構造'!M$53), NA())</f>
        <v>7246</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1493</v>
      </c>
      <c r="C72" s="176">
        <f>基金残高に係る経年分析!G55</f>
        <v>1504</v>
      </c>
      <c r="D72" s="176">
        <f>基金残高に係る経年分析!H55</f>
        <v>1545</v>
      </c>
    </row>
    <row r="73" spans="1:16" x14ac:dyDescent="0.15">
      <c r="A73" s="175" t="s">
        <v>78</v>
      </c>
      <c r="B73" s="176">
        <f>基金残高に係る経年分析!F56</f>
        <v>172</v>
      </c>
      <c r="C73" s="176">
        <f>基金残高に係る経年分析!G56</f>
        <v>172</v>
      </c>
      <c r="D73" s="176">
        <f>基金残高に係る経年分析!H56</f>
        <v>684</v>
      </c>
    </row>
    <row r="74" spans="1:16" x14ac:dyDescent="0.15">
      <c r="A74" s="175" t="s">
        <v>79</v>
      </c>
      <c r="B74" s="176">
        <f>基金残高に係る経年分析!F57</f>
        <v>331</v>
      </c>
      <c r="C74" s="176">
        <f>基金残高に係る経年分析!G57</f>
        <v>356</v>
      </c>
      <c r="D74" s="176">
        <f>基金残高に係る経年分析!H57</f>
        <v>545</v>
      </c>
    </row>
  </sheetData>
  <sheetProtection algorithmName="SHA-512" hashValue="cUuGVb6MnDi6ycg/VuWy+qVVgP0DhOc5Fj3jvwnw86qSTULEjHwU0yhQWkhYx+tGVV7jE/vyeDYN/iXKzzxMXw==" saltValue="yQlbPnMiEPp+sCmutmOD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B48" sqref="B48:CB48"/>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213</v>
      </c>
      <c r="DI1" s="782"/>
      <c r="DJ1" s="782"/>
      <c r="DK1" s="782"/>
      <c r="DL1" s="782"/>
      <c r="DM1" s="782"/>
      <c r="DN1" s="783"/>
      <c r="DO1" s="212"/>
      <c r="DP1" s="781" t="s">
        <v>214</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216</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217</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218</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219</v>
      </c>
      <c r="S4" s="724"/>
      <c r="T4" s="724"/>
      <c r="U4" s="724"/>
      <c r="V4" s="724"/>
      <c r="W4" s="724"/>
      <c r="X4" s="724"/>
      <c r="Y4" s="725"/>
      <c r="Z4" s="723" t="s">
        <v>220</v>
      </c>
      <c r="AA4" s="724"/>
      <c r="AB4" s="724"/>
      <c r="AC4" s="725"/>
      <c r="AD4" s="723" t="s">
        <v>221</v>
      </c>
      <c r="AE4" s="724"/>
      <c r="AF4" s="724"/>
      <c r="AG4" s="724"/>
      <c r="AH4" s="724"/>
      <c r="AI4" s="724"/>
      <c r="AJ4" s="724"/>
      <c r="AK4" s="725"/>
      <c r="AL4" s="723" t="s">
        <v>220</v>
      </c>
      <c r="AM4" s="724"/>
      <c r="AN4" s="724"/>
      <c r="AO4" s="725"/>
      <c r="AP4" s="784" t="s">
        <v>222</v>
      </c>
      <c r="AQ4" s="784"/>
      <c r="AR4" s="784"/>
      <c r="AS4" s="784"/>
      <c r="AT4" s="784"/>
      <c r="AU4" s="784"/>
      <c r="AV4" s="784"/>
      <c r="AW4" s="784"/>
      <c r="AX4" s="784"/>
      <c r="AY4" s="784"/>
      <c r="AZ4" s="784"/>
      <c r="BA4" s="784"/>
      <c r="BB4" s="784"/>
      <c r="BC4" s="784"/>
      <c r="BD4" s="784"/>
      <c r="BE4" s="784"/>
      <c r="BF4" s="784"/>
      <c r="BG4" s="784" t="s">
        <v>223</v>
      </c>
      <c r="BH4" s="784"/>
      <c r="BI4" s="784"/>
      <c r="BJ4" s="784"/>
      <c r="BK4" s="784"/>
      <c r="BL4" s="784"/>
      <c r="BM4" s="784"/>
      <c r="BN4" s="784"/>
      <c r="BO4" s="784" t="s">
        <v>220</v>
      </c>
      <c r="BP4" s="784"/>
      <c r="BQ4" s="784"/>
      <c r="BR4" s="784"/>
      <c r="BS4" s="784" t="s">
        <v>224</v>
      </c>
      <c r="BT4" s="784"/>
      <c r="BU4" s="784"/>
      <c r="BV4" s="784"/>
      <c r="BW4" s="784"/>
      <c r="BX4" s="784"/>
      <c r="BY4" s="784"/>
      <c r="BZ4" s="784"/>
      <c r="CA4" s="784"/>
      <c r="CB4" s="784"/>
      <c r="CD4" s="766" t="s">
        <v>225</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1" customFormat="1" ht="11.25" customHeight="1" x14ac:dyDescent="0.15">
      <c r="B5" s="732" t="s">
        <v>226</v>
      </c>
      <c r="C5" s="733"/>
      <c r="D5" s="733"/>
      <c r="E5" s="733"/>
      <c r="F5" s="733"/>
      <c r="G5" s="733"/>
      <c r="H5" s="733"/>
      <c r="I5" s="733"/>
      <c r="J5" s="733"/>
      <c r="K5" s="733"/>
      <c r="L5" s="733"/>
      <c r="M5" s="733"/>
      <c r="N5" s="733"/>
      <c r="O5" s="733"/>
      <c r="P5" s="733"/>
      <c r="Q5" s="734"/>
      <c r="R5" s="717">
        <v>8299677</v>
      </c>
      <c r="S5" s="718"/>
      <c r="T5" s="718"/>
      <c r="U5" s="718"/>
      <c r="V5" s="718"/>
      <c r="W5" s="718"/>
      <c r="X5" s="718"/>
      <c r="Y5" s="761"/>
      <c r="Z5" s="779">
        <v>31.4</v>
      </c>
      <c r="AA5" s="779"/>
      <c r="AB5" s="779"/>
      <c r="AC5" s="779"/>
      <c r="AD5" s="780">
        <v>7588130</v>
      </c>
      <c r="AE5" s="780"/>
      <c r="AF5" s="780"/>
      <c r="AG5" s="780"/>
      <c r="AH5" s="780"/>
      <c r="AI5" s="780"/>
      <c r="AJ5" s="780"/>
      <c r="AK5" s="780"/>
      <c r="AL5" s="762">
        <v>52.1</v>
      </c>
      <c r="AM5" s="737"/>
      <c r="AN5" s="737"/>
      <c r="AO5" s="763"/>
      <c r="AP5" s="732" t="s">
        <v>227</v>
      </c>
      <c r="AQ5" s="733"/>
      <c r="AR5" s="733"/>
      <c r="AS5" s="733"/>
      <c r="AT5" s="733"/>
      <c r="AU5" s="733"/>
      <c r="AV5" s="733"/>
      <c r="AW5" s="733"/>
      <c r="AX5" s="733"/>
      <c r="AY5" s="733"/>
      <c r="AZ5" s="733"/>
      <c r="BA5" s="733"/>
      <c r="BB5" s="733"/>
      <c r="BC5" s="733"/>
      <c r="BD5" s="733"/>
      <c r="BE5" s="733"/>
      <c r="BF5" s="734"/>
      <c r="BG5" s="664">
        <v>7588130</v>
      </c>
      <c r="BH5" s="665"/>
      <c r="BI5" s="665"/>
      <c r="BJ5" s="665"/>
      <c r="BK5" s="665"/>
      <c r="BL5" s="665"/>
      <c r="BM5" s="665"/>
      <c r="BN5" s="666"/>
      <c r="BO5" s="691">
        <v>91.4</v>
      </c>
      <c r="BP5" s="691"/>
      <c r="BQ5" s="691"/>
      <c r="BR5" s="691"/>
      <c r="BS5" s="692">
        <v>79675</v>
      </c>
      <c r="BT5" s="692"/>
      <c r="BU5" s="692"/>
      <c r="BV5" s="692"/>
      <c r="BW5" s="692"/>
      <c r="BX5" s="692"/>
      <c r="BY5" s="692"/>
      <c r="BZ5" s="692"/>
      <c r="CA5" s="692"/>
      <c r="CB5" s="750"/>
      <c r="CD5" s="766" t="s">
        <v>222</v>
      </c>
      <c r="CE5" s="767"/>
      <c r="CF5" s="767"/>
      <c r="CG5" s="767"/>
      <c r="CH5" s="767"/>
      <c r="CI5" s="767"/>
      <c r="CJ5" s="767"/>
      <c r="CK5" s="767"/>
      <c r="CL5" s="767"/>
      <c r="CM5" s="767"/>
      <c r="CN5" s="767"/>
      <c r="CO5" s="767"/>
      <c r="CP5" s="767"/>
      <c r="CQ5" s="768"/>
      <c r="CR5" s="766" t="s">
        <v>228</v>
      </c>
      <c r="CS5" s="767"/>
      <c r="CT5" s="767"/>
      <c r="CU5" s="767"/>
      <c r="CV5" s="767"/>
      <c r="CW5" s="767"/>
      <c r="CX5" s="767"/>
      <c r="CY5" s="768"/>
      <c r="CZ5" s="766" t="s">
        <v>220</v>
      </c>
      <c r="DA5" s="767"/>
      <c r="DB5" s="767"/>
      <c r="DC5" s="768"/>
      <c r="DD5" s="766" t="s">
        <v>229</v>
      </c>
      <c r="DE5" s="767"/>
      <c r="DF5" s="767"/>
      <c r="DG5" s="767"/>
      <c r="DH5" s="767"/>
      <c r="DI5" s="767"/>
      <c r="DJ5" s="767"/>
      <c r="DK5" s="767"/>
      <c r="DL5" s="767"/>
      <c r="DM5" s="767"/>
      <c r="DN5" s="767"/>
      <c r="DO5" s="767"/>
      <c r="DP5" s="768"/>
      <c r="DQ5" s="766" t="s">
        <v>230</v>
      </c>
      <c r="DR5" s="767"/>
      <c r="DS5" s="767"/>
      <c r="DT5" s="767"/>
      <c r="DU5" s="767"/>
      <c r="DV5" s="767"/>
      <c r="DW5" s="767"/>
      <c r="DX5" s="767"/>
      <c r="DY5" s="767"/>
      <c r="DZ5" s="767"/>
      <c r="EA5" s="767"/>
      <c r="EB5" s="767"/>
      <c r="EC5" s="768"/>
    </row>
    <row r="6" spans="2:143" ht="11.25" customHeight="1" x14ac:dyDescent="0.15">
      <c r="B6" s="661" t="s">
        <v>231</v>
      </c>
      <c r="C6" s="662"/>
      <c r="D6" s="662"/>
      <c r="E6" s="662"/>
      <c r="F6" s="662"/>
      <c r="G6" s="662"/>
      <c r="H6" s="662"/>
      <c r="I6" s="662"/>
      <c r="J6" s="662"/>
      <c r="K6" s="662"/>
      <c r="L6" s="662"/>
      <c r="M6" s="662"/>
      <c r="N6" s="662"/>
      <c r="O6" s="662"/>
      <c r="P6" s="662"/>
      <c r="Q6" s="663"/>
      <c r="R6" s="664">
        <v>109525</v>
      </c>
      <c r="S6" s="665"/>
      <c r="T6" s="665"/>
      <c r="U6" s="665"/>
      <c r="V6" s="665"/>
      <c r="W6" s="665"/>
      <c r="X6" s="665"/>
      <c r="Y6" s="666"/>
      <c r="Z6" s="691">
        <v>0.4</v>
      </c>
      <c r="AA6" s="691"/>
      <c r="AB6" s="691"/>
      <c r="AC6" s="691"/>
      <c r="AD6" s="692">
        <v>109525</v>
      </c>
      <c r="AE6" s="692"/>
      <c r="AF6" s="692"/>
      <c r="AG6" s="692"/>
      <c r="AH6" s="692"/>
      <c r="AI6" s="692"/>
      <c r="AJ6" s="692"/>
      <c r="AK6" s="692"/>
      <c r="AL6" s="667">
        <v>0.8</v>
      </c>
      <c r="AM6" s="668"/>
      <c r="AN6" s="668"/>
      <c r="AO6" s="693"/>
      <c r="AP6" s="661" t="s">
        <v>232</v>
      </c>
      <c r="AQ6" s="662"/>
      <c r="AR6" s="662"/>
      <c r="AS6" s="662"/>
      <c r="AT6" s="662"/>
      <c r="AU6" s="662"/>
      <c r="AV6" s="662"/>
      <c r="AW6" s="662"/>
      <c r="AX6" s="662"/>
      <c r="AY6" s="662"/>
      <c r="AZ6" s="662"/>
      <c r="BA6" s="662"/>
      <c r="BB6" s="662"/>
      <c r="BC6" s="662"/>
      <c r="BD6" s="662"/>
      <c r="BE6" s="662"/>
      <c r="BF6" s="663"/>
      <c r="BG6" s="664">
        <v>7588130</v>
      </c>
      <c r="BH6" s="665"/>
      <c r="BI6" s="665"/>
      <c r="BJ6" s="665"/>
      <c r="BK6" s="665"/>
      <c r="BL6" s="665"/>
      <c r="BM6" s="665"/>
      <c r="BN6" s="666"/>
      <c r="BO6" s="691">
        <v>91.4</v>
      </c>
      <c r="BP6" s="691"/>
      <c r="BQ6" s="691"/>
      <c r="BR6" s="691"/>
      <c r="BS6" s="692">
        <v>79675</v>
      </c>
      <c r="BT6" s="692"/>
      <c r="BU6" s="692"/>
      <c r="BV6" s="692"/>
      <c r="BW6" s="692"/>
      <c r="BX6" s="692"/>
      <c r="BY6" s="692"/>
      <c r="BZ6" s="692"/>
      <c r="CA6" s="692"/>
      <c r="CB6" s="750"/>
      <c r="CD6" s="720" t="s">
        <v>233</v>
      </c>
      <c r="CE6" s="721"/>
      <c r="CF6" s="721"/>
      <c r="CG6" s="721"/>
      <c r="CH6" s="721"/>
      <c r="CI6" s="721"/>
      <c r="CJ6" s="721"/>
      <c r="CK6" s="721"/>
      <c r="CL6" s="721"/>
      <c r="CM6" s="721"/>
      <c r="CN6" s="721"/>
      <c r="CO6" s="721"/>
      <c r="CP6" s="721"/>
      <c r="CQ6" s="722"/>
      <c r="CR6" s="664">
        <v>206272</v>
      </c>
      <c r="CS6" s="665"/>
      <c r="CT6" s="665"/>
      <c r="CU6" s="665"/>
      <c r="CV6" s="665"/>
      <c r="CW6" s="665"/>
      <c r="CX6" s="665"/>
      <c r="CY6" s="666"/>
      <c r="CZ6" s="762">
        <v>0.8</v>
      </c>
      <c r="DA6" s="737"/>
      <c r="DB6" s="737"/>
      <c r="DC6" s="765"/>
      <c r="DD6" s="670" t="s">
        <v>129</v>
      </c>
      <c r="DE6" s="665"/>
      <c r="DF6" s="665"/>
      <c r="DG6" s="665"/>
      <c r="DH6" s="665"/>
      <c r="DI6" s="665"/>
      <c r="DJ6" s="665"/>
      <c r="DK6" s="665"/>
      <c r="DL6" s="665"/>
      <c r="DM6" s="665"/>
      <c r="DN6" s="665"/>
      <c r="DO6" s="665"/>
      <c r="DP6" s="666"/>
      <c r="DQ6" s="670">
        <v>206272</v>
      </c>
      <c r="DR6" s="665"/>
      <c r="DS6" s="665"/>
      <c r="DT6" s="665"/>
      <c r="DU6" s="665"/>
      <c r="DV6" s="665"/>
      <c r="DW6" s="665"/>
      <c r="DX6" s="665"/>
      <c r="DY6" s="665"/>
      <c r="DZ6" s="665"/>
      <c r="EA6" s="665"/>
      <c r="EB6" s="665"/>
      <c r="EC6" s="708"/>
    </row>
    <row r="7" spans="2:143" ht="11.25" customHeight="1" x14ac:dyDescent="0.15">
      <c r="B7" s="661" t="s">
        <v>234</v>
      </c>
      <c r="C7" s="662"/>
      <c r="D7" s="662"/>
      <c r="E7" s="662"/>
      <c r="F7" s="662"/>
      <c r="G7" s="662"/>
      <c r="H7" s="662"/>
      <c r="I7" s="662"/>
      <c r="J7" s="662"/>
      <c r="K7" s="662"/>
      <c r="L7" s="662"/>
      <c r="M7" s="662"/>
      <c r="N7" s="662"/>
      <c r="O7" s="662"/>
      <c r="P7" s="662"/>
      <c r="Q7" s="663"/>
      <c r="R7" s="664">
        <v>10017</v>
      </c>
      <c r="S7" s="665"/>
      <c r="T7" s="665"/>
      <c r="U7" s="665"/>
      <c r="V7" s="665"/>
      <c r="W7" s="665"/>
      <c r="X7" s="665"/>
      <c r="Y7" s="666"/>
      <c r="Z7" s="691">
        <v>0</v>
      </c>
      <c r="AA7" s="691"/>
      <c r="AB7" s="691"/>
      <c r="AC7" s="691"/>
      <c r="AD7" s="692">
        <v>10017</v>
      </c>
      <c r="AE7" s="692"/>
      <c r="AF7" s="692"/>
      <c r="AG7" s="692"/>
      <c r="AH7" s="692"/>
      <c r="AI7" s="692"/>
      <c r="AJ7" s="692"/>
      <c r="AK7" s="692"/>
      <c r="AL7" s="667">
        <v>0.1</v>
      </c>
      <c r="AM7" s="668"/>
      <c r="AN7" s="668"/>
      <c r="AO7" s="693"/>
      <c r="AP7" s="661" t="s">
        <v>235</v>
      </c>
      <c r="AQ7" s="662"/>
      <c r="AR7" s="662"/>
      <c r="AS7" s="662"/>
      <c r="AT7" s="662"/>
      <c r="AU7" s="662"/>
      <c r="AV7" s="662"/>
      <c r="AW7" s="662"/>
      <c r="AX7" s="662"/>
      <c r="AY7" s="662"/>
      <c r="AZ7" s="662"/>
      <c r="BA7" s="662"/>
      <c r="BB7" s="662"/>
      <c r="BC7" s="662"/>
      <c r="BD7" s="662"/>
      <c r="BE7" s="662"/>
      <c r="BF7" s="663"/>
      <c r="BG7" s="664">
        <v>3888086</v>
      </c>
      <c r="BH7" s="665"/>
      <c r="BI7" s="665"/>
      <c r="BJ7" s="665"/>
      <c r="BK7" s="665"/>
      <c r="BL7" s="665"/>
      <c r="BM7" s="665"/>
      <c r="BN7" s="666"/>
      <c r="BO7" s="691">
        <v>46.8</v>
      </c>
      <c r="BP7" s="691"/>
      <c r="BQ7" s="691"/>
      <c r="BR7" s="691"/>
      <c r="BS7" s="692">
        <v>79675</v>
      </c>
      <c r="BT7" s="692"/>
      <c r="BU7" s="692"/>
      <c r="BV7" s="692"/>
      <c r="BW7" s="692"/>
      <c r="BX7" s="692"/>
      <c r="BY7" s="692"/>
      <c r="BZ7" s="692"/>
      <c r="CA7" s="692"/>
      <c r="CB7" s="750"/>
      <c r="CD7" s="698" t="s">
        <v>236</v>
      </c>
      <c r="CE7" s="699"/>
      <c r="CF7" s="699"/>
      <c r="CG7" s="699"/>
      <c r="CH7" s="699"/>
      <c r="CI7" s="699"/>
      <c r="CJ7" s="699"/>
      <c r="CK7" s="699"/>
      <c r="CL7" s="699"/>
      <c r="CM7" s="699"/>
      <c r="CN7" s="699"/>
      <c r="CO7" s="699"/>
      <c r="CP7" s="699"/>
      <c r="CQ7" s="700"/>
      <c r="CR7" s="664">
        <v>2704798</v>
      </c>
      <c r="CS7" s="665"/>
      <c r="CT7" s="665"/>
      <c r="CU7" s="665"/>
      <c r="CV7" s="665"/>
      <c r="CW7" s="665"/>
      <c r="CX7" s="665"/>
      <c r="CY7" s="666"/>
      <c r="CZ7" s="691">
        <v>10.4</v>
      </c>
      <c r="DA7" s="691"/>
      <c r="DB7" s="691"/>
      <c r="DC7" s="691"/>
      <c r="DD7" s="670">
        <v>8486</v>
      </c>
      <c r="DE7" s="665"/>
      <c r="DF7" s="665"/>
      <c r="DG7" s="665"/>
      <c r="DH7" s="665"/>
      <c r="DI7" s="665"/>
      <c r="DJ7" s="665"/>
      <c r="DK7" s="665"/>
      <c r="DL7" s="665"/>
      <c r="DM7" s="665"/>
      <c r="DN7" s="665"/>
      <c r="DO7" s="665"/>
      <c r="DP7" s="666"/>
      <c r="DQ7" s="670">
        <v>2277717</v>
      </c>
      <c r="DR7" s="665"/>
      <c r="DS7" s="665"/>
      <c r="DT7" s="665"/>
      <c r="DU7" s="665"/>
      <c r="DV7" s="665"/>
      <c r="DW7" s="665"/>
      <c r="DX7" s="665"/>
      <c r="DY7" s="665"/>
      <c r="DZ7" s="665"/>
      <c r="EA7" s="665"/>
      <c r="EB7" s="665"/>
      <c r="EC7" s="708"/>
    </row>
    <row r="8" spans="2:143" ht="11.25" customHeight="1" x14ac:dyDescent="0.15">
      <c r="B8" s="661" t="s">
        <v>237</v>
      </c>
      <c r="C8" s="662"/>
      <c r="D8" s="662"/>
      <c r="E8" s="662"/>
      <c r="F8" s="662"/>
      <c r="G8" s="662"/>
      <c r="H8" s="662"/>
      <c r="I8" s="662"/>
      <c r="J8" s="662"/>
      <c r="K8" s="662"/>
      <c r="L8" s="662"/>
      <c r="M8" s="662"/>
      <c r="N8" s="662"/>
      <c r="O8" s="662"/>
      <c r="P8" s="662"/>
      <c r="Q8" s="663"/>
      <c r="R8" s="664">
        <v>79220</v>
      </c>
      <c r="S8" s="665"/>
      <c r="T8" s="665"/>
      <c r="U8" s="665"/>
      <c r="V8" s="665"/>
      <c r="W8" s="665"/>
      <c r="X8" s="665"/>
      <c r="Y8" s="666"/>
      <c r="Z8" s="691">
        <v>0.3</v>
      </c>
      <c r="AA8" s="691"/>
      <c r="AB8" s="691"/>
      <c r="AC8" s="691"/>
      <c r="AD8" s="692">
        <v>79220</v>
      </c>
      <c r="AE8" s="692"/>
      <c r="AF8" s="692"/>
      <c r="AG8" s="692"/>
      <c r="AH8" s="692"/>
      <c r="AI8" s="692"/>
      <c r="AJ8" s="692"/>
      <c r="AK8" s="692"/>
      <c r="AL8" s="667">
        <v>0.5</v>
      </c>
      <c r="AM8" s="668"/>
      <c r="AN8" s="668"/>
      <c r="AO8" s="693"/>
      <c r="AP8" s="661" t="s">
        <v>238</v>
      </c>
      <c r="AQ8" s="662"/>
      <c r="AR8" s="662"/>
      <c r="AS8" s="662"/>
      <c r="AT8" s="662"/>
      <c r="AU8" s="662"/>
      <c r="AV8" s="662"/>
      <c r="AW8" s="662"/>
      <c r="AX8" s="662"/>
      <c r="AY8" s="662"/>
      <c r="AZ8" s="662"/>
      <c r="BA8" s="662"/>
      <c r="BB8" s="662"/>
      <c r="BC8" s="662"/>
      <c r="BD8" s="662"/>
      <c r="BE8" s="662"/>
      <c r="BF8" s="663"/>
      <c r="BG8" s="664">
        <v>105594</v>
      </c>
      <c r="BH8" s="665"/>
      <c r="BI8" s="665"/>
      <c r="BJ8" s="665"/>
      <c r="BK8" s="665"/>
      <c r="BL8" s="665"/>
      <c r="BM8" s="665"/>
      <c r="BN8" s="666"/>
      <c r="BO8" s="691">
        <v>1.3</v>
      </c>
      <c r="BP8" s="691"/>
      <c r="BQ8" s="691"/>
      <c r="BR8" s="691"/>
      <c r="BS8" s="692" t="s">
        <v>129</v>
      </c>
      <c r="BT8" s="692"/>
      <c r="BU8" s="692"/>
      <c r="BV8" s="692"/>
      <c r="BW8" s="692"/>
      <c r="BX8" s="692"/>
      <c r="BY8" s="692"/>
      <c r="BZ8" s="692"/>
      <c r="CA8" s="692"/>
      <c r="CB8" s="750"/>
      <c r="CD8" s="698" t="s">
        <v>239</v>
      </c>
      <c r="CE8" s="699"/>
      <c r="CF8" s="699"/>
      <c r="CG8" s="699"/>
      <c r="CH8" s="699"/>
      <c r="CI8" s="699"/>
      <c r="CJ8" s="699"/>
      <c r="CK8" s="699"/>
      <c r="CL8" s="699"/>
      <c r="CM8" s="699"/>
      <c r="CN8" s="699"/>
      <c r="CO8" s="699"/>
      <c r="CP8" s="699"/>
      <c r="CQ8" s="700"/>
      <c r="CR8" s="664">
        <v>13494653</v>
      </c>
      <c r="CS8" s="665"/>
      <c r="CT8" s="665"/>
      <c r="CU8" s="665"/>
      <c r="CV8" s="665"/>
      <c r="CW8" s="665"/>
      <c r="CX8" s="665"/>
      <c r="CY8" s="666"/>
      <c r="CZ8" s="691">
        <v>51.9</v>
      </c>
      <c r="DA8" s="691"/>
      <c r="DB8" s="691"/>
      <c r="DC8" s="691"/>
      <c r="DD8" s="670">
        <v>580</v>
      </c>
      <c r="DE8" s="665"/>
      <c r="DF8" s="665"/>
      <c r="DG8" s="665"/>
      <c r="DH8" s="665"/>
      <c r="DI8" s="665"/>
      <c r="DJ8" s="665"/>
      <c r="DK8" s="665"/>
      <c r="DL8" s="665"/>
      <c r="DM8" s="665"/>
      <c r="DN8" s="665"/>
      <c r="DO8" s="665"/>
      <c r="DP8" s="666"/>
      <c r="DQ8" s="670">
        <v>5965630</v>
      </c>
      <c r="DR8" s="665"/>
      <c r="DS8" s="665"/>
      <c r="DT8" s="665"/>
      <c r="DU8" s="665"/>
      <c r="DV8" s="665"/>
      <c r="DW8" s="665"/>
      <c r="DX8" s="665"/>
      <c r="DY8" s="665"/>
      <c r="DZ8" s="665"/>
      <c r="EA8" s="665"/>
      <c r="EB8" s="665"/>
      <c r="EC8" s="708"/>
    </row>
    <row r="9" spans="2:143" ht="11.25" customHeight="1" x14ac:dyDescent="0.15">
      <c r="B9" s="661" t="s">
        <v>240</v>
      </c>
      <c r="C9" s="662"/>
      <c r="D9" s="662"/>
      <c r="E9" s="662"/>
      <c r="F9" s="662"/>
      <c r="G9" s="662"/>
      <c r="H9" s="662"/>
      <c r="I9" s="662"/>
      <c r="J9" s="662"/>
      <c r="K9" s="662"/>
      <c r="L9" s="662"/>
      <c r="M9" s="662"/>
      <c r="N9" s="662"/>
      <c r="O9" s="662"/>
      <c r="P9" s="662"/>
      <c r="Q9" s="663"/>
      <c r="R9" s="664">
        <v>89071</v>
      </c>
      <c r="S9" s="665"/>
      <c r="T9" s="665"/>
      <c r="U9" s="665"/>
      <c r="V9" s="665"/>
      <c r="W9" s="665"/>
      <c r="X9" s="665"/>
      <c r="Y9" s="666"/>
      <c r="Z9" s="691">
        <v>0.3</v>
      </c>
      <c r="AA9" s="691"/>
      <c r="AB9" s="691"/>
      <c r="AC9" s="691"/>
      <c r="AD9" s="692">
        <v>89071</v>
      </c>
      <c r="AE9" s="692"/>
      <c r="AF9" s="692"/>
      <c r="AG9" s="692"/>
      <c r="AH9" s="692"/>
      <c r="AI9" s="692"/>
      <c r="AJ9" s="692"/>
      <c r="AK9" s="692"/>
      <c r="AL9" s="667">
        <v>0.6</v>
      </c>
      <c r="AM9" s="668"/>
      <c r="AN9" s="668"/>
      <c r="AO9" s="693"/>
      <c r="AP9" s="661" t="s">
        <v>241</v>
      </c>
      <c r="AQ9" s="662"/>
      <c r="AR9" s="662"/>
      <c r="AS9" s="662"/>
      <c r="AT9" s="662"/>
      <c r="AU9" s="662"/>
      <c r="AV9" s="662"/>
      <c r="AW9" s="662"/>
      <c r="AX9" s="662"/>
      <c r="AY9" s="662"/>
      <c r="AZ9" s="662"/>
      <c r="BA9" s="662"/>
      <c r="BB9" s="662"/>
      <c r="BC9" s="662"/>
      <c r="BD9" s="662"/>
      <c r="BE9" s="662"/>
      <c r="BF9" s="663"/>
      <c r="BG9" s="664">
        <v>3353875</v>
      </c>
      <c r="BH9" s="665"/>
      <c r="BI9" s="665"/>
      <c r="BJ9" s="665"/>
      <c r="BK9" s="665"/>
      <c r="BL9" s="665"/>
      <c r="BM9" s="665"/>
      <c r="BN9" s="666"/>
      <c r="BO9" s="691">
        <v>40.4</v>
      </c>
      <c r="BP9" s="691"/>
      <c r="BQ9" s="691"/>
      <c r="BR9" s="691"/>
      <c r="BS9" s="692" t="s">
        <v>129</v>
      </c>
      <c r="BT9" s="692"/>
      <c r="BU9" s="692"/>
      <c r="BV9" s="692"/>
      <c r="BW9" s="692"/>
      <c r="BX9" s="692"/>
      <c r="BY9" s="692"/>
      <c r="BZ9" s="692"/>
      <c r="CA9" s="692"/>
      <c r="CB9" s="750"/>
      <c r="CD9" s="698" t="s">
        <v>242</v>
      </c>
      <c r="CE9" s="699"/>
      <c r="CF9" s="699"/>
      <c r="CG9" s="699"/>
      <c r="CH9" s="699"/>
      <c r="CI9" s="699"/>
      <c r="CJ9" s="699"/>
      <c r="CK9" s="699"/>
      <c r="CL9" s="699"/>
      <c r="CM9" s="699"/>
      <c r="CN9" s="699"/>
      <c r="CO9" s="699"/>
      <c r="CP9" s="699"/>
      <c r="CQ9" s="700"/>
      <c r="CR9" s="664">
        <v>2439675</v>
      </c>
      <c r="CS9" s="665"/>
      <c r="CT9" s="665"/>
      <c r="CU9" s="665"/>
      <c r="CV9" s="665"/>
      <c r="CW9" s="665"/>
      <c r="CX9" s="665"/>
      <c r="CY9" s="666"/>
      <c r="CZ9" s="691">
        <v>9.4</v>
      </c>
      <c r="DA9" s="691"/>
      <c r="DB9" s="691"/>
      <c r="DC9" s="691"/>
      <c r="DD9" s="670">
        <v>14234</v>
      </c>
      <c r="DE9" s="665"/>
      <c r="DF9" s="665"/>
      <c r="DG9" s="665"/>
      <c r="DH9" s="665"/>
      <c r="DI9" s="665"/>
      <c r="DJ9" s="665"/>
      <c r="DK9" s="665"/>
      <c r="DL9" s="665"/>
      <c r="DM9" s="665"/>
      <c r="DN9" s="665"/>
      <c r="DO9" s="665"/>
      <c r="DP9" s="666"/>
      <c r="DQ9" s="670">
        <v>1822710</v>
      </c>
      <c r="DR9" s="665"/>
      <c r="DS9" s="665"/>
      <c r="DT9" s="665"/>
      <c r="DU9" s="665"/>
      <c r="DV9" s="665"/>
      <c r="DW9" s="665"/>
      <c r="DX9" s="665"/>
      <c r="DY9" s="665"/>
      <c r="DZ9" s="665"/>
      <c r="EA9" s="665"/>
      <c r="EB9" s="665"/>
      <c r="EC9" s="708"/>
    </row>
    <row r="10" spans="2:143" ht="11.25" customHeight="1" x14ac:dyDescent="0.15">
      <c r="B10" s="661" t="s">
        <v>243</v>
      </c>
      <c r="C10" s="662"/>
      <c r="D10" s="662"/>
      <c r="E10" s="662"/>
      <c r="F10" s="662"/>
      <c r="G10" s="662"/>
      <c r="H10" s="662"/>
      <c r="I10" s="662"/>
      <c r="J10" s="662"/>
      <c r="K10" s="662"/>
      <c r="L10" s="662"/>
      <c r="M10" s="662"/>
      <c r="N10" s="662"/>
      <c r="O10" s="662"/>
      <c r="P10" s="662"/>
      <c r="Q10" s="663"/>
      <c r="R10" s="664" t="s">
        <v>129</v>
      </c>
      <c r="S10" s="665"/>
      <c r="T10" s="665"/>
      <c r="U10" s="665"/>
      <c r="V10" s="665"/>
      <c r="W10" s="665"/>
      <c r="X10" s="665"/>
      <c r="Y10" s="666"/>
      <c r="Z10" s="691" t="s">
        <v>129</v>
      </c>
      <c r="AA10" s="691"/>
      <c r="AB10" s="691"/>
      <c r="AC10" s="691"/>
      <c r="AD10" s="692" t="s">
        <v>129</v>
      </c>
      <c r="AE10" s="692"/>
      <c r="AF10" s="692"/>
      <c r="AG10" s="692"/>
      <c r="AH10" s="692"/>
      <c r="AI10" s="692"/>
      <c r="AJ10" s="692"/>
      <c r="AK10" s="692"/>
      <c r="AL10" s="667" t="s">
        <v>129</v>
      </c>
      <c r="AM10" s="668"/>
      <c r="AN10" s="668"/>
      <c r="AO10" s="693"/>
      <c r="AP10" s="661" t="s">
        <v>244</v>
      </c>
      <c r="AQ10" s="662"/>
      <c r="AR10" s="662"/>
      <c r="AS10" s="662"/>
      <c r="AT10" s="662"/>
      <c r="AU10" s="662"/>
      <c r="AV10" s="662"/>
      <c r="AW10" s="662"/>
      <c r="AX10" s="662"/>
      <c r="AY10" s="662"/>
      <c r="AZ10" s="662"/>
      <c r="BA10" s="662"/>
      <c r="BB10" s="662"/>
      <c r="BC10" s="662"/>
      <c r="BD10" s="662"/>
      <c r="BE10" s="662"/>
      <c r="BF10" s="663"/>
      <c r="BG10" s="664">
        <v>147522</v>
      </c>
      <c r="BH10" s="665"/>
      <c r="BI10" s="665"/>
      <c r="BJ10" s="665"/>
      <c r="BK10" s="665"/>
      <c r="BL10" s="665"/>
      <c r="BM10" s="665"/>
      <c r="BN10" s="666"/>
      <c r="BO10" s="691">
        <v>1.8</v>
      </c>
      <c r="BP10" s="691"/>
      <c r="BQ10" s="691"/>
      <c r="BR10" s="691"/>
      <c r="BS10" s="692" t="s">
        <v>129</v>
      </c>
      <c r="BT10" s="692"/>
      <c r="BU10" s="692"/>
      <c r="BV10" s="692"/>
      <c r="BW10" s="692"/>
      <c r="BX10" s="692"/>
      <c r="BY10" s="692"/>
      <c r="BZ10" s="692"/>
      <c r="CA10" s="692"/>
      <c r="CB10" s="750"/>
      <c r="CD10" s="698" t="s">
        <v>245</v>
      </c>
      <c r="CE10" s="699"/>
      <c r="CF10" s="699"/>
      <c r="CG10" s="699"/>
      <c r="CH10" s="699"/>
      <c r="CI10" s="699"/>
      <c r="CJ10" s="699"/>
      <c r="CK10" s="699"/>
      <c r="CL10" s="699"/>
      <c r="CM10" s="699"/>
      <c r="CN10" s="699"/>
      <c r="CO10" s="699"/>
      <c r="CP10" s="699"/>
      <c r="CQ10" s="700"/>
      <c r="CR10" s="664">
        <v>28011</v>
      </c>
      <c r="CS10" s="665"/>
      <c r="CT10" s="665"/>
      <c r="CU10" s="665"/>
      <c r="CV10" s="665"/>
      <c r="CW10" s="665"/>
      <c r="CX10" s="665"/>
      <c r="CY10" s="666"/>
      <c r="CZ10" s="691">
        <v>0.1</v>
      </c>
      <c r="DA10" s="691"/>
      <c r="DB10" s="691"/>
      <c r="DC10" s="691"/>
      <c r="DD10" s="670" t="s">
        <v>129</v>
      </c>
      <c r="DE10" s="665"/>
      <c r="DF10" s="665"/>
      <c r="DG10" s="665"/>
      <c r="DH10" s="665"/>
      <c r="DI10" s="665"/>
      <c r="DJ10" s="665"/>
      <c r="DK10" s="665"/>
      <c r="DL10" s="665"/>
      <c r="DM10" s="665"/>
      <c r="DN10" s="665"/>
      <c r="DO10" s="665"/>
      <c r="DP10" s="666"/>
      <c r="DQ10" s="670">
        <v>28011</v>
      </c>
      <c r="DR10" s="665"/>
      <c r="DS10" s="665"/>
      <c r="DT10" s="665"/>
      <c r="DU10" s="665"/>
      <c r="DV10" s="665"/>
      <c r="DW10" s="665"/>
      <c r="DX10" s="665"/>
      <c r="DY10" s="665"/>
      <c r="DZ10" s="665"/>
      <c r="EA10" s="665"/>
      <c r="EB10" s="665"/>
      <c r="EC10" s="708"/>
    </row>
    <row r="11" spans="2:143" ht="11.25" customHeight="1" x14ac:dyDescent="0.15">
      <c r="B11" s="661" t="s">
        <v>246</v>
      </c>
      <c r="C11" s="662"/>
      <c r="D11" s="662"/>
      <c r="E11" s="662"/>
      <c r="F11" s="662"/>
      <c r="G11" s="662"/>
      <c r="H11" s="662"/>
      <c r="I11" s="662"/>
      <c r="J11" s="662"/>
      <c r="K11" s="662"/>
      <c r="L11" s="662"/>
      <c r="M11" s="662"/>
      <c r="N11" s="662"/>
      <c r="O11" s="662"/>
      <c r="P11" s="662"/>
      <c r="Q11" s="663"/>
      <c r="R11" s="664">
        <v>1411583</v>
      </c>
      <c r="S11" s="665"/>
      <c r="T11" s="665"/>
      <c r="U11" s="665"/>
      <c r="V11" s="665"/>
      <c r="W11" s="665"/>
      <c r="X11" s="665"/>
      <c r="Y11" s="666"/>
      <c r="Z11" s="667">
        <v>5.3</v>
      </c>
      <c r="AA11" s="668"/>
      <c r="AB11" s="668"/>
      <c r="AC11" s="669"/>
      <c r="AD11" s="670">
        <v>1411583</v>
      </c>
      <c r="AE11" s="665"/>
      <c r="AF11" s="665"/>
      <c r="AG11" s="665"/>
      <c r="AH11" s="665"/>
      <c r="AI11" s="665"/>
      <c r="AJ11" s="665"/>
      <c r="AK11" s="666"/>
      <c r="AL11" s="667">
        <v>9.6999999999999993</v>
      </c>
      <c r="AM11" s="668"/>
      <c r="AN11" s="668"/>
      <c r="AO11" s="693"/>
      <c r="AP11" s="661" t="s">
        <v>247</v>
      </c>
      <c r="AQ11" s="662"/>
      <c r="AR11" s="662"/>
      <c r="AS11" s="662"/>
      <c r="AT11" s="662"/>
      <c r="AU11" s="662"/>
      <c r="AV11" s="662"/>
      <c r="AW11" s="662"/>
      <c r="AX11" s="662"/>
      <c r="AY11" s="662"/>
      <c r="AZ11" s="662"/>
      <c r="BA11" s="662"/>
      <c r="BB11" s="662"/>
      <c r="BC11" s="662"/>
      <c r="BD11" s="662"/>
      <c r="BE11" s="662"/>
      <c r="BF11" s="663"/>
      <c r="BG11" s="664">
        <v>281095</v>
      </c>
      <c r="BH11" s="665"/>
      <c r="BI11" s="665"/>
      <c r="BJ11" s="665"/>
      <c r="BK11" s="665"/>
      <c r="BL11" s="665"/>
      <c r="BM11" s="665"/>
      <c r="BN11" s="666"/>
      <c r="BO11" s="691">
        <v>3.4</v>
      </c>
      <c r="BP11" s="691"/>
      <c r="BQ11" s="691"/>
      <c r="BR11" s="691"/>
      <c r="BS11" s="692">
        <v>79675</v>
      </c>
      <c r="BT11" s="692"/>
      <c r="BU11" s="692"/>
      <c r="BV11" s="692"/>
      <c r="BW11" s="692"/>
      <c r="BX11" s="692"/>
      <c r="BY11" s="692"/>
      <c r="BZ11" s="692"/>
      <c r="CA11" s="692"/>
      <c r="CB11" s="750"/>
      <c r="CD11" s="698" t="s">
        <v>248</v>
      </c>
      <c r="CE11" s="699"/>
      <c r="CF11" s="699"/>
      <c r="CG11" s="699"/>
      <c r="CH11" s="699"/>
      <c r="CI11" s="699"/>
      <c r="CJ11" s="699"/>
      <c r="CK11" s="699"/>
      <c r="CL11" s="699"/>
      <c r="CM11" s="699"/>
      <c r="CN11" s="699"/>
      <c r="CO11" s="699"/>
      <c r="CP11" s="699"/>
      <c r="CQ11" s="700"/>
      <c r="CR11" s="664">
        <v>42721</v>
      </c>
      <c r="CS11" s="665"/>
      <c r="CT11" s="665"/>
      <c r="CU11" s="665"/>
      <c r="CV11" s="665"/>
      <c r="CW11" s="665"/>
      <c r="CX11" s="665"/>
      <c r="CY11" s="666"/>
      <c r="CZ11" s="691">
        <v>0.2</v>
      </c>
      <c r="DA11" s="691"/>
      <c r="DB11" s="691"/>
      <c r="DC11" s="691"/>
      <c r="DD11" s="670" t="s">
        <v>129</v>
      </c>
      <c r="DE11" s="665"/>
      <c r="DF11" s="665"/>
      <c r="DG11" s="665"/>
      <c r="DH11" s="665"/>
      <c r="DI11" s="665"/>
      <c r="DJ11" s="665"/>
      <c r="DK11" s="665"/>
      <c r="DL11" s="665"/>
      <c r="DM11" s="665"/>
      <c r="DN11" s="665"/>
      <c r="DO11" s="665"/>
      <c r="DP11" s="666"/>
      <c r="DQ11" s="670">
        <v>41759</v>
      </c>
      <c r="DR11" s="665"/>
      <c r="DS11" s="665"/>
      <c r="DT11" s="665"/>
      <c r="DU11" s="665"/>
      <c r="DV11" s="665"/>
      <c r="DW11" s="665"/>
      <c r="DX11" s="665"/>
      <c r="DY11" s="665"/>
      <c r="DZ11" s="665"/>
      <c r="EA11" s="665"/>
      <c r="EB11" s="665"/>
      <c r="EC11" s="708"/>
    </row>
    <row r="12" spans="2:143" ht="11.25" customHeight="1" x14ac:dyDescent="0.15">
      <c r="B12" s="661" t="s">
        <v>249</v>
      </c>
      <c r="C12" s="662"/>
      <c r="D12" s="662"/>
      <c r="E12" s="662"/>
      <c r="F12" s="662"/>
      <c r="G12" s="662"/>
      <c r="H12" s="662"/>
      <c r="I12" s="662"/>
      <c r="J12" s="662"/>
      <c r="K12" s="662"/>
      <c r="L12" s="662"/>
      <c r="M12" s="662"/>
      <c r="N12" s="662"/>
      <c r="O12" s="662"/>
      <c r="P12" s="662"/>
      <c r="Q12" s="663"/>
      <c r="R12" s="664" t="s">
        <v>129</v>
      </c>
      <c r="S12" s="665"/>
      <c r="T12" s="665"/>
      <c r="U12" s="665"/>
      <c r="V12" s="665"/>
      <c r="W12" s="665"/>
      <c r="X12" s="665"/>
      <c r="Y12" s="666"/>
      <c r="Z12" s="691" t="s">
        <v>129</v>
      </c>
      <c r="AA12" s="691"/>
      <c r="AB12" s="691"/>
      <c r="AC12" s="691"/>
      <c r="AD12" s="692" t="s">
        <v>129</v>
      </c>
      <c r="AE12" s="692"/>
      <c r="AF12" s="692"/>
      <c r="AG12" s="692"/>
      <c r="AH12" s="692"/>
      <c r="AI12" s="692"/>
      <c r="AJ12" s="692"/>
      <c r="AK12" s="692"/>
      <c r="AL12" s="667" t="s">
        <v>129</v>
      </c>
      <c r="AM12" s="668"/>
      <c r="AN12" s="668"/>
      <c r="AO12" s="693"/>
      <c r="AP12" s="661" t="s">
        <v>250</v>
      </c>
      <c r="AQ12" s="662"/>
      <c r="AR12" s="662"/>
      <c r="AS12" s="662"/>
      <c r="AT12" s="662"/>
      <c r="AU12" s="662"/>
      <c r="AV12" s="662"/>
      <c r="AW12" s="662"/>
      <c r="AX12" s="662"/>
      <c r="AY12" s="662"/>
      <c r="AZ12" s="662"/>
      <c r="BA12" s="662"/>
      <c r="BB12" s="662"/>
      <c r="BC12" s="662"/>
      <c r="BD12" s="662"/>
      <c r="BE12" s="662"/>
      <c r="BF12" s="663"/>
      <c r="BG12" s="664">
        <v>3185921</v>
      </c>
      <c r="BH12" s="665"/>
      <c r="BI12" s="665"/>
      <c r="BJ12" s="665"/>
      <c r="BK12" s="665"/>
      <c r="BL12" s="665"/>
      <c r="BM12" s="665"/>
      <c r="BN12" s="666"/>
      <c r="BO12" s="691">
        <v>38.4</v>
      </c>
      <c r="BP12" s="691"/>
      <c r="BQ12" s="691"/>
      <c r="BR12" s="691"/>
      <c r="BS12" s="692" t="s">
        <v>129</v>
      </c>
      <c r="BT12" s="692"/>
      <c r="BU12" s="692"/>
      <c r="BV12" s="692"/>
      <c r="BW12" s="692"/>
      <c r="BX12" s="692"/>
      <c r="BY12" s="692"/>
      <c r="BZ12" s="692"/>
      <c r="CA12" s="692"/>
      <c r="CB12" s="750"/>
      <c r="CD12" s="698" t="s">
        <v>251</v>
      </c>
      <c r="CE12" s="699"/>
      <c r="CF12" s="699"/>
      <c r="CG12" s="699"/>
      <c r="CH12" s="699"/>
      <c r="CI12" s="699"/>
      <c r="CJ12" s="699"/>
      <c r="CK12" s="699"/>
      <c r="CL12" s="699"/>
      <c r="CM12" s="699"/>
      <c r="CN12" s="699"/>
      <c r="CO12" s="699"/>
      <c r="CP12" s="699"/>
      <c r="CQ12" s="700"/>
      <c r="CR12" s="664">
        <v>304830</v>
      </c>
      <c r="CS12" s="665"/>
      <c r="CT12" s="665"/>
      <c r="CU12" s="665"/>
      <c r="CV12" s="665"/>
      <c r="CW12" s="665"/>
      <c r="CX12" s="665"/>
      <c r="CY12" s="666"/>
      <c r="CZ12" s="691">
        <v>1.2</v>
      </c>
      <c r="DA12" s="691"/>
      <c r="DB12" s="691"/>
      <c r="DC12" s="691"/>
      <c r="DD12" s="670" t="s">
        <v>129</v>
      </c>
      <c r="DE12" s="665"/>
      <c r="DF12" s="665"/>
      <c r="DG12" s="665"/>
      <c r="DH12" s="665"/>
      <c r="DI12" s="665"/>
      <c r="DJ12" s="665"/>
      <c r="DK12" s="665"/>
      <c r="DL12" s="665"/>
      <c r="DM12" s="665"/>
      <c r="DN12" s="665"/>
      <c r="DO12" s="665"/>
      <c r="DP12" s="666"/>
      <c r="DQ12" s="670">
        <v>301167</v>
      </c>
      <c r="DR12" s="665"/>
      <c r="DS12" s="665"/>
      <c r="DT12" s="665"/>
      <c r="DU12" s="665"/>
      <c r="DV12" s="665"/>
      <c r="DW12" s="665"/>
      <c r="DX12" s="665"/>
      <c r="DY12" s="665"/>
      <c r="DZ12" s="665"/>
      <c r="EA12" s="665"/>
      <c r="EB12" s="665"/>
      <c r="EC12" s="708"/>
    </row>
    <row r="13" spans="2:143" ht="11.25" customHeight="1" x14ac:dyDescent="0.15">
      <c r="B13" s="661" t="s">
        <v>252</v>
      </c>
      <c r="C13" s="662"/>
      <c r="D13" s="662"/>
      <c r="E13" s="662"/>
      <c r="F13" s="662"/>
      <c r="G13" s="662"/>
      <c r="H13" s="662"/>
      <c r="I13" s="662"/>
      <c r="J13" s="662"/>
      <c r="K13" s="662"/>
      <c r="L13" s="662"/>
      <c r="M13" s="662"/>
      <c r="N13" s="662"/>
      <c r="O13" s="662"/>
      <c r="P13" s="662"/>
      <c r="Q13" s="663"/>
      <c r="R13" s="664" t="s">
        <v>129</v>
      </c>
      <c r="S13" s="665"/>
      <c r="T13" s="665"/>
      <c r="U13" s="665"/>
      <c r="V13" s="665"/>
      <c r="W13" s="665"/>
      <c r="X13" s="665"/>
      <c r="Y13" s="666"/>
      <c r="Z13" s="691" t="s">
        <v>129</v>
      </c>
      <c r="AA13" s="691"/>
      <c r="AB13" s="691"/>
      <c r="AC13" s="691"/>
      <c r="AD13" s="692" t="s">
        <v>129</v>
      </c>
      <c r="AE13" s="692"/>
      <c r="AF13" s="692"/>
      <c r="AG13" s="692"/>
      <c r="AH13" s="692"/>
      <c r="AI13" s="692"/>
      <c r="AJ13" s="692"/>
      <c r="AK13" s="692"/>
      <c r="AL13" s="667" t="s">
        <v>129</v>
      </c>
      <c r="AM13" s="668"/>
      <c r="AN13" s="668"/>
      <c r="AO13" s="693"/>
      <c r="AP13" s="661" t="s">
        <v>253</v>
      </c>
      <c r="AQ13" s="662"/>
      <c r="AR13" s="662"/>
      <c r="AS13" s="662"/>
      <c r="AT13" s="662"/>
      <c r="AU13" s="662"/>
      <c r="AV13" s="662"/>
      <c r="AW13" s="662"/>
      <c r="AX13" s="662"/>
      <c r="AY13" s="662"/>
      <c r="AZ13" s="662"/>
      <c r="BA13" s="662"/>
      <c r="BB13" s="662"/>
      <c r="BC13" s="662"/>
      <c r="BD13" s="662"/>
      <c r="BE13" s="662"/>
      <c r="BF13" s="663"/>
      <c r="BG13" s="664">
        <v>3152860</v>
      </c>
      <c r="BH13" s="665"/>
      <c r="BI13" s="665"/>
      <c r="BJ13" s="665"/>
      <c r="BK13" s="665"/>
      <c r="BL13" s="665"/>
      <c r="BM13" s="665"/>
      <c r="BN13" s="666"/>
      <c r="BO13" s="691">
        <v>38</v>
      </c>
      <c r="BP13" s="691"/>
      <c r="BQ13" s="691"/>
      <c r="BR13" s="691"/>
      <c r="BS13" s="692" t="s">
        <v>129</v>
      </c>
      <c r="BT13" s="692"/>
      <c r="BU13" s="692"/>
      <c r="BV13" s="692"/>
      <c r="BW13" s="692"/>
      <c r="BX13" s="692"/>
      <c r="BY13" s="692"/>
      <c r="BZ13" s="692"/>
      <c r="CA13" s="692"/>
      <c r="CB13" s="750"/>
      <c r="CD13" s="698" t="s">
        <v>254</v>
      </c>
      <c r="CE13" s="699"/>
      <c r="CF13" s="699"/>
      <c r="CG13" s="699"/>
      <c r="CH13" s="699"/>
      <c r="CI13" s="699"/>
      <c r="CJ13" s="699"/>
      <c r="CK13" s="699"/>
      <c r="CL13" s="699"/>
      <c r="CM13" s="699"/>
      <c r="CN13" s="699"/>
      <c r="CO13" s="699"/>
      <c r="CP13" s="699"/>
      <c r="CQ13" s="700"/>
      <c r="CR13" s="664">
        <v>1853575</v>
      </c>
      <c r="CS13" s="665"/>
      <c r="CT13" s="665"/>
      <c r="CU13" s="665"/>
      <c r="CV13" s="665"/>
      <c r="CW13" s="665"/>
      <c r="CX13" s="665"/>
      <c r="CY13" s="666"/>
      <c r="CZ13" s="691">
        <v>7.1</v>
      </c>
      <c r="DA13" s="691"/>
      <c r="DB13" s="691"/>
      <c r="DC13" s="691"/>
      <c r="DD13" s="670">
        <v>36378</v>
      </c>
      <c r="DE13" s="665"/>
      <c r="DF13" s="665"/>
      <c r="DG13" s="665"/>
      <c r="DH13" s="665"/>
      <c r="DI13" s="665"/>
      <c r="DJ13" s="665"/>
      <c r="DK13" s="665"/>
      <c r="DL13" s="665"/>
      <c r="DM13" s="665"/>
      <c r="DN13" s="665"/>
      <c r="DO13" s="665"/>
      <c r="DP13" s="666"/>
      <c r="DQ13" s="670">
        <v>1788495</v>
      </c>
      <c r="DR13" s="665"/>
      <c r="DS13" s="665"/>
      <c r="DT13" s="665"/>
      <c r="DU13" s="665"/>
      <c r="DV13" s="665"/>
      <c r="DW13" s="665"/>
      <c r="DX13" s="665"/>
      <c r="DY13" s="665"/>
      <c r="DZ13" s="665"/>
      <c r="EA13" s="665"/>
      <c r="EB13" s="665"/>
      <c r="EC13" s="708"/>
    </row>
    <row r="14" spans="2:143" ht="11.25" customHeight="1" x14ac:dyDescent="0.15">
      <c r="B14" s="661" t="s">
        <v>255</v>
      </c>
      <c r="C14" s="662"/>
      <c r="D14" s="662"/>
      <c r="E14" s="662"/>
      <c r="F14" s="662"/>
      <c r="G14" s="662"/>
      <c r="H14" s="662"/>
      <c r="I14" s="662"/>
      <c r="J14" s="662"/>
      <c r="K14" s="662"/>
      <c r="L14" s="662"/>
      <c r="M14" s="662"/>
      <c r="N14" s="662"/>
      <c r="O14" s="662"/>
      <c r="P14" s="662"/>
      <c r="Q14" s="663"/>
      <c r="R14" s="664" t="s">
        <v>129</v>
      </c>
      <c r="S14" s="665"/>
      <c r="T14" s="665"/>
      <c r="U14" s="665"/>
      <c r="V14" s="665"/>
      <c r="W14" s="665"/>
      <c r="X14" s="665"/>
      <c r="Y14" s="666"/>
      <c r="Z14" s="691" t="s">
        <v>129</v>
      </c>
      <c r="AA14" s="691"/>
      <c r="AB14" s="691"/>
      <c r="AC14" s="691"/>
      <c r="AD14" s="692" t="s">
        <v>129</v>
      </c>
      <c r="AE14" s="692"/>
      <c r="AF14" s="692"/>
      <c r="AG14" s="692"/>
      <c r="AH14" s="692"/>
      <c r="AI14" s="692"/>
      <c r="AJ14" s="692"/>
      <c r="AK14" s="692"/>
      <c r="AL14" s="667" t="s">
        <v>129</v>
      </c>
      <c r="AM14" s="668"/>
      <c r="AN14" s="668"/>
      <c r="AO14" s="693"/>
      <c r="AP14" s="661" t="s">
        <v>256</v>
      </c>
      <c r="AQ14" s="662"/>
      <c r="AR14" s="662"/>
      <c r="AS14" s="662"/>
      <c r="AT14" s="662"/>
      <c r="AU14" s="662"/>
      <c r="AV14" s="662"/>
      <c r="AW14" s="662"/>
      <c r="AX14" s="662"/>
      <c r="AY14" s="662"/>
      <c r="AZ14" s="662"/>
      <c r="BA14" s="662"/>
      <c r="BB14" s="662"/>
      <c r="BC14" s="662"/>
      <c r="BD14" s="662"/>
      <c r="BE14" s="662"/>
      <c r="BF14" s="663"/>
      <c r="BG14" s="664">
        <v>109360</v>
      </c>
      <c r="BH14" s="665"/>
      <c r="BI14" s="665"/>
      <c r="BJ14" s="665"/>
      <c r="BK14" s="665"/>
      <c r="BL14" s="665"/>
      <c r="BM14" s="665"/>
      <c r="BN14" s="666"/>
      <c r="BO14" s="691">
        <v>1.3</v>
      </c>
      <c r="BP14" s="691"/>
      <c r="BQ14" s="691"/>
      <c r="BR14" s="691"/>
      <c r="BS14" s="692" t="s">
        <v>129</v>
      </c>
      <c r="BT14" s="692"/>
      <c r="BU14" s="692"/>
      <c r="BV14" s="692"/>
      <c r="BW14" s="692"/>
      <c r="BX14" s="692"/>
      <c r="BY14" s="692"/>
      <c r="BZ14" s="692"/>
      <c r="CA14" s="692"/>
      <c r="CB14" s="750"/>
      <c r="CD14" s="698" t="s">
        <v>257</v>
      </c>
      <c r="CE14" s="699"/>
      <c r="CF14" s="699"/>
      <c r="CG14" s="699"/>
      <c r="CH14" s="699"/>
      <c r="CI14" s="699"/>
      <c r="CJ14" s="699"/>
      <c r="CK14" s="699"/>
      <c r="CL14" s="699"/>
      <c r="CM14" s="699"/>
      <c r="CN14" s="699"/>
      <c r="CO14" s="699"/>
      <c r="CP14" s="699"/>
      <c r="CQ14" s="700"/>
      <c r="CR14" s="664">
        <v>848350</v>
      </c>
      <c r="CS14" s="665"/>
      <c r="CT14" s="665"/>
      <c r="CU14" s="665"/>
      <c r="CV14" s="665"/>
      <c r="CW14" s="665"/>
      <c r="CX14" s="665"/>
      <c r="CY14" s="666"/>
      <c r="CZ14" s="691">
        <v>3.3</v>
      </c>
      <c r="DA14" s="691"/>
      <c r="DB14" s="691"/>
      <c r="DC14" s="691"/>
      <c r="DD14" s="670" t="s">
        <v>129</v>
      </c>
      <c r="DE14" s="665"/>
      <c r="DF14" s="665"/>
      <c r="DG14" s="665"/>
      <c r="DH14" s="665"/>
      <c r="DI14" s="665"/>
      <c r="DJ14" s="665"/>
      <c r="DK14" s="665"/>
      <c r="DL14" s="665"/>
      <c r="DM14" s="665"/>
      <c r="DN14" s="665"/>
      <c r="DO14" s="665"/>
      <c r="DP14" s="666"/>
      <c r="DQ14" s="670">
        <v>838189</v>
      </c>
      <c r="DR14" s="665"/>
      <c r="DS14" s="665"/>
      <c r="DT14" s="665"/>
      <c r="DU14" s="665"/>
      <c r="DV14" s="665"/>
      <c r="DW14" s="665"/>
      <c r="DX14" s="665"/>
      <c r="DY14" s="665"/>
      <c r="DZ14" s="665"/>
      <c r="EA14" s="665"/>
      <c r="EB14" s="665"/>
      <c r="EC14" s="708"/>
    </row>
    <row r="15" spans="2:143" ht="11.25" customHeight="1" x14ac:dyDescent="0.15">
      <c r="B15" s="661" t="s">
        <v>258</v>
      </c>
      <c r="C15" s="662"/>
      <c r="D15" s="662"/>
      <c r="E15" s="662"/>
      <c r="F15" s="662"/>
      <c r="G15" s="662"/>
      <c r="H15" s="662"/>
      <c r="I15" s="662"/>
      <c r="J15" s="662"/>
      <c r="K15" s="662"/>
      <c r="L15" s="662"/>
      <c r="M15" s="662"/>
      <c r="N15" s="662"/>
      <c r="O15" s="662"/>
      <c r="P15" s="662"/>
      <c r="Q15" s="663"/>
      <c r="R15" s="664" t="s">
        <v>129</v>
      </c>
      <c r="S15" s="665"/>
      <c r="T15" s="665"/>
      <c r="U15" s="665"/>
      <c r="V15" s="665"/>
      <c r="W15" s="665"/>
      <c r="X15" s="665"/>
      <c r="Y15" s="666"/>
      <c r="Z15" s="691" t="s">
        <v>129</v>
      </c>
      <c r="AA15" s="691"/>
      <c r="AB15" s="691"/>
      <c r="AC15" s="691"/>
      <c r="AD15" s="692" t="s">
        <v>129</v>
      </c>
      <c r="AE15" s="692"/>
      <c r="AF15" s="692"/>
      <c r="AG15" s="692"/>
      <c r="AH15" s="692"/>
      <c r="AI15" s="692"/>
      <c r="AJ15" s="692"/>
      <c r="AK15" s="692"/>
      <c r="AL15" s="667" t="s">
        <v>129</v>
      </c>
      <c r="AM15" s="668"/>
      <c r="AN15" s="668"/>
      <c r="AO15" s="693"/>
      <c r="AP15" s="661" t="s">
        <v>259</v>
      </c>
      <c r="AQ15" s="662"/>
      <c r="AR15" s="662"/>
      <c r="AS15" s="662"/>
      <c r="AT15" s="662"/>
      <c r="AU15" s="662"/>
      <c r="AV15" s="662"/>
      <c r="AW15" s="662"/>
      <c r="AX15" s="662"/>
      <c r="AY15" s="662"/>
      <c r="AZ15" s="662"/>
      <c r="BA15" s="662"/>
      <c r="BB15" s="662"/>
      <c r="BC15" s="662"/>
      <c r="BD15" s="662"/>
      <c r="BE15" s="662"/>
      <c r="BF15" s="663"/>
      <c r="BG15" s="664">
        <v>404763</v>
      </c>
      <c r="BH15" s="665"/>
      <c r="BI15" s="665"/>
      <c r="BJ15" s="665"/>
      <c r="BK15" s="665"/>
      <c r="BL15" s="665"/>
      <c r="BM15" s="665"/>
      <c r="BN15" s="666"/>
      <c r="BO15" s="691">
        <v>4.9000000000000004</v>
      </c>
      <c r="BP15" s="691"/>
      <c r="BQ15" s="691"/>
      <c r="BR15" s="691"/>
      <c r="BS15" s="692" t="s">
        <v>129</v>
      </c>
      <c r="BT15" s="692"/>
      <c r="BU15" s="692"/>
      <c r="BV15" s="692"/>
      <c r="BW15" s="692"/>
      <c r="BX15" s="692"/>
      <c r="BY15" s="692"/>
      <c r="BZ15" s="692"/>
      <c r="CA15" s="692"/>
      <c r="CB15" s="750"/>
      <c r="CD15" s="698" t="s">
        <v>260</v>
      </c>
      <c r="CE15" s="699"/>
      <c r="CF15" s="699"/>
      <c r="CG15" s="699"/>
      <c r="CH15" s="699"/>
      <c r="CI15" s="699"/>
      <c r="CJ15" s="699"/>
      <c r="CK15" s="699"/>
      <c r="CL15" s="699"/>
      <c r="CM15" s="699"/>
      <c r="CN15" s="699"/>
      <c r="CO15" s="699"/>
      <c r="CP15" s="699"/>
      <c r="CQ15" s="700"/>
      <c r="CR15" s="664">
        <v>2397722</v>
      </c>
      <c r="CS15" s="665"/>
      <c r="CT15" s="665"/>
      <c r="CU15" s="665"/>
      <c r="CV15" s="665"/>
      <c r="CW15" s="665"/>
      <c r="CX15" s="665"/>
      <c r="CY15" s="666"/>
      <c r="CZ15" s="691">
        <v>9.1999999999999993</v>
      </c>
      <c r="DA15" s="691"/>
      <c r="DB15" s="691"/>
      <c r="DC15" s="691"/>
      <c r="DD15" s="670">
        <v>268588</v>
      </c>
      <c r="DE15" s="665"/>
      <c r="DF15" s="665"/>
      <c r="DG15" s="665"/>
      <c r="DH15" s="665"/>
      <c r="DI15" s="665"/>
      <c r="DJ15" s="665"/>
      <c r="DK15" s="665"/>
      <c r="DL15" s="665"/>
      <c r="DM15" s="665"/>
      <c r="DN15" s="665"/>
      <c r="DO15" s="665"/>
      <c r="DP15" s="666"/>
      <c r="DQ15" s="670">
        <v>1982659</v>
      </c>
      <c r="DR15" s="665"/>
      <c r="DS15" s="665"/>
      <c r="DT15" s="665"/>
      <c r="DU15" s="665"/>
      <c r="DV15" s="665"/>
      <c r="DW15" s="665"/>
      <c r="DX15" s="665"/>
      <c r="DY15" s="665"/>
      <c r="DZ15" s="665"/>
      <c r="EA15" s="665"/>
      <c r="EB15" s="665"/>
      <c r="EC15" s="708"/>
    </row>
    <row r="16" spans="2:143" ht="11.25" customHeight="1" x14ac:dyDescent="0.15">
      <c r="B16" s="661" t="s">
        <v>261</v>
      </c>
      <c r="C16" s="662"/>
      <c r="D16" s="662"/>
      <c r="E16" s="662"/>
      <c r="F16" s="662"/>
      <c r="G16" s="662"/>
      <c r="H16" s="662"/>
      <c r="I16" s="662"/>
      <c r="J16" s="662"/>
      <c r="K16" s="662"/>
      <c r="L16" s="662"/>
      <c r="M16" s="662"/>
      <c r="N16" s="662"/>
      <c r="O16" s="662"/>
      <c r="P16" s="662"/>
      <c r="Q16" s="663"/>
      <c r="R16" s="664">
        <v>21548</v>
      </c>
      <c r="S16" s="665"/>
      <c r="T16" s="665"/>
      <c r="U16" s="665"/>
      <c r="V16" s="665"/>
      <c r="W16" s="665"/>
      <c r="X16" s="665"/>
      <c r="Y16" s="666"/>
      <c r="Z16" s="691">
        <v>0.1</v>
      </c>
      <c r="AA16" s="691"/>
      <c r="AB16" s="691"/>
      <c r="AC16" s="691"/>
      <c r="AD16" s="692">
        <v>21548</v>
      </c>
      <c r="AE16" s="692"/>
      <c r="AF16" s="692"/>
      <c r="AG16" s="692"/>
      <c r="AH16" s="692"/>
      <c r="AI16" s="692"/>
      <c r="AJ16" s="692"/>
      <c r="AK16" s="692"/>
      <c r="AL16" s="667">
        <v>0.1</v>
      </c>
      <c r="AM16" s="668"/>
      <c r="AN16" s="668"/>
      <c r="AO16" s="693"/>
      <c r="AP16" s="661" t="s">
        <v>262</v>
      </c>
      <c r="AQ16" s="662"/>
      <c r="AR16" s="662"/>
      <c r="AS16" s="662"/>
      <c r="AT16" s="662"/>
      <c r="AU16" s="662"/>
      <c r="AV16" s="662"/>
      <c r="AW16" s="662"/>
      <c r="AX16" s="662"/>
      <c r="AY16" s="662"/>
      <c r="AZ16" s="662"/>
      <c r="BA16" s="662"/>
      <c r="BB16" s="662"/>
      <c r="BC16" s="662"/>
      <c r="BD16" s="662"/>
      <c r="BE16" s="662"/>
      <c r="BF16" s="663"/>
      <c r="BG16" s="664" t="s">
        <v>129</v>
      </c>
      <c r="BH16" s="665"/>
      <c r="BI16" s="665"/>
      <c r="BJ16" s="665"/>
      <c r="BK16" s="665"/>
      <c r="BL16" s="665"/>
      <c r="BM16" s="665"/>
      <c r="BN16" s="666"/>
      <c r="BO16" s="691" t="s">
        <v>129</v>
      </c>
      <c r="BP16" s="691"/>
      <c r="BQ16" s="691"/>
      <c r="BR16" s="691"/>
      <c r="BS16" s="692" t="s">
        <v>129</v>
      </c>
      <c r="BT16" s="692"/>
      <c r="BU16" s="692"/>
      <c r="BV16" s="692"/>
      <c r="BW16" s="692"/>
      <c r="BX16" s="692"/>
      <c r="BY16" s="692"/>
      <c r="BZ16" s="692"/>
      <c r="CA16" s="692"/>
      <c r="CB16" s="750"/>
      <c r="CD16" s="698" t="s">
        <v>263</v>
      </c>
      <c r="CE16" s="699"/>
      <c r="CF16" s="699"/>
      <c r="CG16" s="699"/>
      <c r="CH16" s="699"/>
      <c r="CI16" s="699"/>
      <c r="CJ16" s="699"/>
      <c r="CK16" s="699"/>
      <c r="CL16" s="699"/>
      <c r="CM16" s="699"/>
      <c r="CN16" s="699"/>
      <c r="CO16" s="699"/>
      <c r="CP16" s="699"/>
      <c r="CQ16" s="700"/>
      <c r="CR16" s="664" t="s">
        <v>129</v>
      </c>
      <c r="CS16" s="665"/>
      <c r="CT16" s="665"/>
      <c r="CU16" s="665"/>
      <c r="CV16" s="665"/>
      <c r="CW16" s="665"/>
      <c r="CX16" s="665"/>
      <c r="CY16" s="666"/>
      <c r="CZ16" s="691" t="s">
        <v>129</v>
      </c>
      <c r="DA16" s="691"/>
      <c r="DB16" s="691"/>
      <c r="DC16" s="691"/>
      <c r="DD16" s="670" t="s">
        <v>129</v>
      </c>
      <c r="DE16" s="665"/>
      <c r="DF16" s="665"/>
      <c r="DG16" s="665"/>
      <c r="DH16" s="665"/>
      <c r="DI16" s="665"/>
      <c r="DJ16" s="665"/>
      <c r="DK16" s="665"/>
      <c r="DL16" s="665"/>
      <c r="DM16" s="665"/>
      <c r="DN16" s="665"/>
      <c r="DO16" s="665"/>
      <c r="DP16" s="666"/>
      <c r="DQ16" s="670" t="s">
        <v>129</v>
      </c>
      <c r="DR16" s="665"/>
      <c r="DS16" s="665"/>
      <c r="DT16" s="665"/>
      <c r="DU16" s="665"/>
      <c r="DV16" s="665"/>
      <c r="DW16" s="665"/>
      <c r="DX16" s="665"/>
      <c r="DY16" s="665"/>
      <c r="DZ16" s="665"/>
      <c r="EA16" s="665"/>
      <c r="EB16" s="665"/>
      <c r="EC16" s="708"/>
    </row>
    <row r="17" spans="2:133" ht="11.25" customHeight="1" x14ac:dyDescent="0.15">
      <c r="B17" s="661" t="s">
        <v>264</v>
      </c>
      <c r="C17" s="662"/>
      <c r="D17" s="662"/>
      <c r="E17" s="662"/>
      <c r="F17" s="662"/>
      <c r="G17" s="662"/>
      <c r="H17" s="662"/>
      <c r="I17" s="662"/>
      <c r="J17" s="662"/>
      <c r="K17" s="662"/>
      <c r="L17" s="662"/>
      <c r="M17" s="662"/>
      <c r="N17" s="662"/>
      <c r="O17" s="662"/>
      <c r="P17" s="662"/>
      <c r="Q17" s="663"/>
      <c r="R17" s="664">
        <v>85866</v>
      </c>
      <c r="S17" s="665"/>
      <c r="T17" s="665"/>
      <c r="U17" s="665"/>
      <c r="V17" s="665"/>
      <c r="W17" s="665"/>
      <c r="X17" s="665"/>
      <c r="Y17" s="666"/>
      <c r="Z17" s="691">
        <v>0.3</v>
      </c>
      <c r="AA17" s="691"/>
      <c r="AB17" s="691"/>
      <c r="AC17" s="691"/>
      <c r="AD17" s="692">
        <v>85866</v>
      </c>
      <c r="AE17" s="692"/>
      <c r="AF17" s="692"/>
      <c r="AG17" s="692"/>
      <c r="AH17" s="692"/>
      <c r="AI17" s="692"/>
      <c r="AJ17" s="692"/>
      <c r="AK17" s="692"/>
      <c r="AL17" s="667">
        <v>0.6</v>
      </c>
      <c r="AM17" s="668"/>
      <c r="AN17" s="668"/>
      <c r="AO17" s="693"/>
      <c r="AP17" s="661" t="s">
        <v>265</v>
      </c>
      <c r="AQ17" s="662"/>
      <c r="AR17" s="662"/>
      <c r="AS17" s="662"/>
      <c r="AT17" s="662"/>
      <c r="AU17" s="662"/>
      <c r="AV17" s="662"/>
      <c r="AW17" s="662"/>
      <c r="AX17" s="662"/>
      <c r="AY17" s="662"/>
      <c r="AZ17" s="662"/>
      <c r="BA17" s="662"/>
      <c r="BB17" s="662"/>
      <c r="BC17" s="662"/>
      <c r="BD17" s="662"/>
      <c r="BE17" s="662"/>
      <c r="BF17" s="663"/>
      <c r="BG17" s="664" t="s">
        <v>129</v>
      </c>
      <c r="BH17" s="665"/>
      <c r="BI17" s="665"/>
      <c r="BJ17" s="665"/>
      <c r="BK17" s="665"/>
      <c r="BL17" s="665"/>
      <c r="BM17" s="665"/>
      <c r="BN17" s="666"/>
      <c r="BO17" s="691" t="s">
        <v>129</v>
      </c>
      <c r="BP17" s="691"/>
      <c r="BQ17" s="691"/>
      <c r="BR17" s="691"/>
      <c r="BS17" s="692" t="s">
        <v>129</v>
      </c>
      <c r="BT17" s="692"/>
      <c r="BU17" s="692"/>
      <c r="BV17" s="692"/>
      <c r="BW17" s="692"/>
      <c r="BX17" s="692"/>
      <c r="BY17" s="692"/>
      <c r="BZ17" s="692"/>
      <c r="CA17" s="692"/>
      <c r="CB17" s="750"/>
      <c r="CD17" s="698" t="s">
        <v>266</v>
      </c>
      <c r="CE17" s="699"/>
      <c r="CF17" s="699"/>
      <c r="CG17" s="699"/>
      <c r="CH17" s="699"/>
      <c r="CI17" s="699"/>
      <c r="CJ17" s="699"/>
      <c r="CK17" s="699"/>
      <c r="CL17" s="699"/>
      <c r="CM17" s="699"/>
      <c r="CN17" s="699"/>
      <c r="CO17" s="699"/>
      <c r="CP17" s="699"/>
      <c r="CQ17" s="700"/>
      <c r="CR17" s="664">
        <v>1685729</v>
      </c>
      <c r="CS17" s="665"/>
      <c r="CT17" s="665"/>
      <c r="CU17" s="665"/>
      <c r="CV17" s="665"/>
      <c r="CW17" s="665"/>
      <c r="CX17" s="665"/>
      <c r="CY17" s="666"/>
      <c r="CZ17" s="691">
        <v>6.5</v>
      </c>
      <c r="DA17" s="691"/>
      <c r="DB17" s="691"/>
      <c r="DC17" s="691"/>
      <c r="DD17" s="670" t="s">
        <v>129</v>
      </c>
      <c r="DE17" s="665"/>
      <c r="DF17" s="665"/>
      <c r="DG17" s="665"/>
      <c r="DH17" s="665"/>
      <c r="DI17" s="665"/>
      <c r="DJ17" s="665"/>
      <c r="DK17" s="665"/>
      <c r="DL17" s="665"/>
      <c r="DM17" s="665"/>
      <c r="DN17" s="665"/>
      <c r="DO17" s="665"/>
      <c r="DP17" s="666"/>
      <c r="DQ17" s="670">
        <v>1627089</v>
      </c>
      <c r="DR17" s="665"/>
      <c r="DS17" s="665"/>
      <c r="DT17" s="665"/>
      <c r="DU17" s="665"/>
      <c r="DV17" s="665"/>
      <c r="DW17" s="665"/>
      <c r="DX17" s="665"/>
      <c r="DY17" s="665"/>
      <c r="DZ17" s="665"/>
      <c r="EA17" s="665"/>
      <c r="EB17" s="665"/>
      <c r="EC17" s="708"/>
    </row>
    <row r="18" spans="2:133" ht="11.25" customHeight="1" x14ac:dyDescent="0.15">
      <c r="B18" s="661" t="s">
        <v>267</v>
      </c>
      <c r="C18" s="662"/>
      <c r="D18" s="662"/>
      <c r="E18" s="662"/>
      <c r="F18" s="662"/>
      <c r="G18" s="662"/>
      <c r="H18" s="662"/>
      <c r="I18" s="662"/>
      <c r="J18" s="662"/>
      <c r="K18" s="662"/>
      <c r="L18" s="662"/>
      <c r="M18" s="662"/>
      <c r="N18" s="662"/>
      <c r="O18" s="662"/>
      <c r="P18" s="662"/>
      <c r="Q18" s="663"/>
      <c r="R18" s="664">
        <v>145648</v>
      </c>
      <c r="S18" s="665"/>
      <c r="T18" s="665"/>
      <c r="U18" s="665"/>
      <c r="V18" s="665"/>
      <c r="W18" s="665"/>
      <c r="X18" s="665"/>
      <c r="Y18" s="666"/>
      <c r="Z18" s="691">
        <v>0.6</v>
      </c>
      <c r="AA18" s="691"/>
      <c r="AB18" s="691"/>
      <c r="AC18" s="691"/>
      <c r="AD18" s="692">
        <v>133519</v>
      </c>
      <c r="AE18" s="692"/>
      <c r="AF18" s="692"/>
      <c r="AG18" s="692"/>
      <c r="AH18" s="692"/>
      <c r="AI18" s="692"/>
      <c r="AJ18" s="692"/>
      <c r="AK18" s="692"/>
      <c r="AL18" s="667">
        <v>0.89999997615814209</v>
      </c>
      <c r="AM18" s="668"/>
      <c r="AN18" s="668"/>
      <c r="AO18" s="693"/>
      <c r="AP18" s="661" t="s">
        <v>268</v>
      </c>
      <c r="AQ18" s="662"/>
      <c r="AR18" s="662"/>
      <c r="AS18" s="662"/>
      <c r="AT18" s="662"/>
      <c r="AU18" s="662"/>
      <c r="AV18" s="662"/>
      <c r="AW18" s="662"/>
      <c r="AX18" s="662"/>
      <c r="AY18" s="662"/>
      <c r="AZ18" s="662"/>
      <c r="BA18" s="662"/>
      <c r="BB18" s="662"/>
      <c r="BC18" s="662"/>
      <c r="BD18" s="662"/>
      <c r="BE18" s="662"/>
      <c r="BF18" s="663"/>
      <c r="BG18" s="664" t="s">
        <v>129</v>
      </c>
      <c r="BH18" s="665"/>
      <c r="BI18" s="665"/>
      <c r="BJ18" s="665"/>
      <c r="BK18" s="665"/>
      <c r="BL18" s="665"/>
      <c r="BM18" s="665"/>
      <c r="BN18" s="666"/>
      <c r="BO18" s="691" t="s">
        <v>129</v>
      </c>
      <c r="BP18" s="691"/>
      <c r="BQ18" s="691"/>
      <c r="BR18" s="691"/>
      <c r="BS18" s="692" t="s">
        <v>129</v>
      </c>
      <c r="BT18" s="692"/>
      <c r="BU18" s="692"/>
      <c r="BV18" s="692"/>
      <c r="BW18" s="692"/>
      <c r="BX18" s="692"/>
      <c r="BY18" s="692"/>
      <c r="BZ18" s="692"/>
      <c r="CA18" s="692"/>
      <c r="CB18" s="750"/>
      <c r="CD18" s="698" t="s">
        <v>269</v>
      </c>
      <c r="CE18" s="699"/>
      <c r="CF18" s="699"/>
      <c r="CG18" s="699"/>
      <c r="CH18" s="699"/>
      <c r="CI18" s="699"/>
      <c r="CJ18" s="699"/>
      <c r="CK18" s="699"/>
      <c r="CL18" s="699"/>
      <c r="CM18" s="699"/>
      <c r="CN18" s="699"/>
      <c r="CO18" s="699"/>
      <c r="CP18" s="699"/>
      <c r="CQ18" s="700"/>
      <c r="CR18" s="664" t="s">
        <v>129</v>
      </c>
      <c r="CS18" s="665"/>
      <c r="CT18" s="665"/>
      <c r="CU18" s="665"/>
      <c r="CV18" s="665"/>
      <c r="CW18" s="665"/>
      <c r="CX18" s="665"/>
      <c r="CY18" s="666"/>
      <c r="CZ18" s="691" t="s">
        <v>129</v>
      </c>
      <c r="DA18" s="691"/>
      <c r="DB18" s="691"/>
      <c r="DC18" s="691"/>
      <c r="DD18" s="670" t="s">
        <v>129</v>
      </c>
      <c r="DE18" s="665"/>
      <c r="DF18" s="665"/>
      <c r="DG18" s="665"/>
      <c r="DH18" s="665"/>
      <c r="DI18" s="665"/>
      <c r="DJ18" s="665"/>
      <c r="DK18" s="665"/>
      <c r="DL18" s="665"/>
      <c r="DM18" s="665"/>
      <c r="DN18" s="665"/>
      <c r="DO18" s="665"/>
      <c r="DP18" s="666"/>
      <c r="DQ18" s="670" t="s">
        <v>129</v>
      </c>
      <c r="DR18" s="665"/>
      <c r="DS18" s="665"/>
      <c r="DT18" s="665"/>
      <c r="DU18" s="665"/>
      <c r="DV18" s="665"/>
      <c r="DW18" s="665"/>
      <c r="DX18" s="665"/>
      <c r="DY18" s="665"/>
      <c r="DZ18" s="665"/>
      <c r="EA18" s="665"/>
      <c r="EB18" s="665"/>
      <c r="EC18" s="708"/>
    </row>
    <row r="19" spans="2:133" ht="11.25" customHeight="1" x14ac:dyDescent="0.15">
      <c r="B19" s="661" t="s">
        <v>270</v>
      </c>
      <c r="C19" s="662"/>
      <c r="D19" s="662"/>
      <c r="E19" s="662"/>
      <c r="F19" s="662"/>
      <c r="G19" s="662"/>
      <c r="H19" s="662"/>
      <c r="I19" s="662"/>
      <c r="J19" s="662"/>
      <c r="K19" s="662"/>
      <c r="L19" s="662"/>
      <c r="M19" s="662"/>
      <c r="N19" s="662"/>
      <c r="O19" s="662"/>
      <c r="P19" s="662"/>
      <c r="Q19" s="663"/>
      <c r="R19" s="664">
        <v>53089</v>
      </c>
      <c r="S19" s="665"/>
      <c r="T19" s="665"/>
      <c r="U19" s="665"/>
      <c r="V19" s="665"/>
      <c r="W19" s="665"/>
      <c r="X19" s="665"/>
      <c r="Y19" s="666"/>
      <c r="Z19" s="691">
        <v>0.2</v>
      </c>
      <c r="AA19" s="691"/>
      <c r="AB19" s="691"/>
      <c r="AC19" s="691"/>
      <c r="AD19" s="692">
        <v>53089</v>
      </c>
      <c r="AE19" s="692"/>
      <c r="AF19" s="692"/>
      <c r="AG19" s="692"/>
      <c r="AH19" s="692"/>
      <c r="AI19" s="692"/>
      <c r="AJ19" s="692"/>
      <c r="AK19" s="692"/>
      <c r="AL19" s="667">
        <v>0.4</v>
      </c>
      <c r="AM19" s="668"/>
      <c r="AN19" s="668"/>
      <c r="AO19" s="693"/>
      <c r="AP19" s="661" t="s">
        <v>271</v>
      </c>
      <c r="AQ19" s="662"/>
      <c r="AR19" s="662"/>
      <c r="AS19" s="662"/>
      <c r="AT19" s="662"/>
      <c r="AU19" s="662"/>
      <c r="AV19" s="662"/>
      <c r="AW19" s="662"/>
      <c r="AX19" s="662"/>
      <c r="AY19" s="662"/>
      <c r="AZ19" s="662"/>
      <c r="BA19" s="662"/>
      <c r="BB19" s="662"/>
      <c r="BC19" s="662"/>
      <c r="BD19" s="662"/>
      <c r="BE19" s="662"/>
      <c r="BF19" s="663"/>
      <c r="BG19" s="664">
        <v>711547</v>
      </c>
      <c r="BH19" s="665"/>
      <c r="BI19" s="665"/>
      <c r="BJ19" s="665"/>
      <c r="BK19" s="665"/>
      <c r="BL19" s="665"/>
      <c r="BM19" s="665"/>
      <c r="BN19" s="666"/>
      <c r="BO19" s="691">
        <v>8.6</v>
      </c>
      <c r="BP19" s="691"/>
      <c r="BQ19" s="691"/>
      <c r="BR19" s="691"/>
      <c r="BS19" s="692" t="s">
        <v>129</v>
      </c>
      <c r="BT19" s="692"/>
      <c r="BU19" s="692"/>
      <c r="BV19" s="692"/>
      <c r="BW19" s="692"/>
      <c r="BX19" s="692"/>
      <c r="BY19" s="692"/>
      <c r="BZ19" s="692"/>
      <c r="CA19" s="692"/>
      <c r="CB19" s="750"/>
      <c r="CD19" s="698" t="s">
        <v>272</v>
      </c>
      <c r="CE19" s="699"/>
      <c r="CF19" s="699"/>
      <c r="CG19" s="699"/>
      <c r="CH19" s="699"/>
      <c r="CI19" s="699"/>
      <c r="CJ19" s="699"/>
      <c r="CK19" s="699"/>
      <c r="CL19" s="699"/>
      <c r="CM19" s="699"/>
      <c r="CN19" s="699"/>
      <c r="CO19" s="699"/>
      <c r="CP19" s="699"/>
      <c r="CQ19" s="700"/>
      <c r="CR19" s="664" t="s">
        <v>129</v>
      </c>
      <c r="CS19" s="665"/>
      <c r="CT19" s="665"/>
      <c r="CU19" s="665"/>
      <c r="CV19" s="665"/>
      <c r="CW19" s="665"/>
      <c r="CX19" s="665"/>
      <c r="CY19" s="666"/>
      <c r="CZ19" s="691" t="s">
        <v>129</v>
      </c>
      <c r="DA19" s="691"/>
      <c r="DB19" s="691"/>
      <c r="DC19" s="691"/>
      <c r="DD19" s="670" t="s">
        <v>129</v>
      </c>
      <c r="DE19" s="665"/>
      <c r="DF19" s="665"/>
      <c r="DG19" s="665"/>
      <c r="DH19" s="665"/>
      <c r="DI19" s="665"/>
      <c r="DJ19" s="665"/>
      <c r="DK19" s="665"/>
      <c r="DL19" s="665"/>
      <c r="DM19" s="665"/>
      <c r="DN19" s="665"/>
      <c r="DO19" s="665"/>
      <c r="DP19" s="666"/>
      <c r="DQ19" s="670" t="s">
        <v>129</v>
      </c>
      <c r="DR19" s="665"/>
      <c r="DS19" s="665"/>
      <c r="DT19" s="665"/>
      <c r="DU19" s="665"/>
      <c r="DV19" s="665"/>
      <c r="DW19" s="665"/>
      <c r="DX19" s="665"/>
      <c r="DY19" s="665"/>
      <c r="DZ19" s="665"/>
      <c r="EA19" s="665"/>
      <c r="EB19" s="665"/>
      <c r="EC19" s="708"/>
    </row>
    <row r="20" spans="2:133" ht="11.25" customHeight="1" x14ac:dyDescent="0.15">
      <c r="B20" s="661" t="s">
        <v>273</v>
      </c>
      <c r="C20" s="662"/>
      <c r="D20" s="662"/>
      <c r="E20" s="662"/>
      <c r="F20" s="662"/>
      <c r="G20" s="662"/>
      <c r="H20" s="662"/>
      <c r="I20" s="662"/>
      <c r="J20" s="662"/>
      <c r="K20" s="662"/>
      <c r="L20" s="662"/>
      <c r="M20" s="662"/>
      <c r="N20" s="662"/>
      <c r="O20" s="662"/>
      <c r="P20" s="662"/>
      <c r="Q20" s="663"/>
      <c r="R20" s="664">
        <v>6363</v>
      </c>
      <c r="S20" s="665"/>
      <c r="T20" s="665"/>
      <c r="U20" s="665"/>
      <c r="V20" s="665"/>
      <c r="W20" s="665"/>
      <c r="X20" s="665"/>
      <c r="Y20" s="666"/>
      <c r="Z20" s="691">
        <v>0</v>
      </c>
      <c r="AA20" s="691"/>
      <c r="AB20" s="691"/>
      <c r="AC20" s="691"/>
      <c r="AD20" s="692">
        <v>6363</v>
      </c>
      <c r="AE20" s="692"/>
      <c r="AF20" s="692"/>
      <c r="AG20" s="692"/>
      <c r="AH20" s="692"/>
      <c r="AI20" s="692"/>
      <c r="AJ20" s="692"/>
      <c r="AK20" s="692"/>
      <c r="AL20" s="667">
        <v>0</v>
      </c>
      <c r="AM20" s="668"/>
      <c r="AN20" s="668"/>
      <c r="AO20" s="693"/>
      <c r="AP20" s="661" t="s">
        <v>274</v>
      </c>
      <c r="AQ20" s="662"/>
      <c r="AR20" s="662"/>
      <c r="AS20" s="662"/>
      <c r="AT20" s="662"/>
      <c r="AU20" s="662"/>
      <c r="AV20" s="662"/>
      <c r="AW20" s="662"/>
      <c r="AX20" s="662"/>
      <c r="AY20" s="662"/>
      <c r="AZ20" s="662"/>
      <c r="BA20" s="662"/>
      <c r="BB20" s="662"/>
      <c r="BC20" s="662"/>
      <c r="BD20" s="662"/>
      <c r="BE20" s="662"/>
      <c r="BF20" s="663"/>
      <c r="BG20" s="664">
        <v>711547</v>
      </c>
      <c r="BH20" s="665"/>
      <c r="BI20" s="665"/>
      <c r="BJ20" s="665"/>
      <c r="BK20" s="665"/>
      <c r="BL20" s="665"/>
      <c r="BM20" s="665"/>
      <c r="BN20" s="666"/>
      <c r="BO20" s="691">
        <v>8.6</v>
      </c>
      <c r="BP20" s="691"/>
      <c r="BQ20" s="691"/>
      <c r="BR20" s="691"/>
      <c r="BS20" s="692" t="s">
        <v>129</v>
      </c>
      <c r="BT20" s="692"/>
      <c r="BU20" s="692"/>
      <c r="BV20" s="692"/>
      <c r="BW20" s="692"/>
      <c r="BX20" s="692"/>
      <c r="BY20" s="692"/>
      <c r="BZ20" s="692"/>
      <c r="CA20" s="692"/>
      <c r="CB20" s="750"/>
      <c r="CD20" s="698" t="s">
        <v>275</v>
      </c>
      <c r="CE20" s="699"/>
      <c r="CF20" s="699"/>
      <c r="CG20" s="699"/>
      <c r="CH20" s="699"/>
      <c r="CI20" s="699"/>
      <c r="CJ20" s="699"/>
      <c r="CK20" s="699"/>
      <c r="CL20" s="699"/>
      <c r="CM20" s="699"/>
      <c r="CN20" s="699"/>
      <c r="CO20" s="699"/>
      <c r="CP20" s="699"/>
      <c r="CQ20" s="700"/>
      <c r="CR20" s="664">
        <v>26006336</v>
      </c>
      <c r="CS20" s="665"/>
      <c r="CT20" s="665"/>
      <c r="CU20" s="665"/>
      <c r="CV20" s="665"/>
      <c r="CW20" s="665"/>
      <c r="CX20" s="665"/>
      <c r="CY20" s="666"/>
      <c r="CZ20" s="691">
        <v>100</v>
      </c>
      <c r="DA20" s="691"/>
      <c r="DB20" s="691"/>
      <c r="DC20" s="691"/>
      <c r="DD20" s="670">
        <v>328266</v>
      </c>
      <c r="DE20" s="665"/>
      <c r="DF20" s="665"/>
      <c r="DG20" s="665"/>
      <c r="DH20" s="665"/>
      <c r="DI20" s="665"/>
      <c r="DJ20" s="665"/>
      <c r="DK20" s="665"/>
      <c r="DL20" s="665"/>
      <c r="DM20" s="665"/>
      <c r="DN20" s="665"/>
      <c r="DO20" s="665"/>
      <c r="DP20" s="666"/>
      <c r="DQ20" s="670">
        <v>16879698</v>
      </c>
      <c r="DR20" s="665"/>
      <c r="DS20" s="665"/>
      <c r="DT20" s="665"/>
      <c r="DU20" s="665"/>
      <c r="DV20" s="665"/>
      <c r="DW20" s="665"/>
      <c r="DX20" s="665"/>
      <c r="DY20" s="665"/>
      <c r="DZ20" s="665"/>
      <c r="EA20" s="665"/>
      <c r="EB20" s="665"/>
      <c r="EC20" s="708"/>
    </row>
    <row r="21" spans="2:133" ht="11.25" customHeight="1" x14ac:dyDescent="0.15">
      <c r="B21" s="661" t="s">
        <v>276</v>
      </c>
      <c r="C21" s="662"/>
      <c r="D21" s="662"/>
      <c r="E21" s="662"/>
      <c r="F21" s="662"/>
      <c r="G21" s="662"/>
      <c r="H21" s="662"/>
      <c r="I21" s="662"/>
      <c r="J21" s="662"/>
      <c r="K21" s="662"/>
      <c r="L21" s="662"/>
      <c r="M21" s="662"/>
      <c r="N21" s="662"/>
      <c r="O21" s="662"/>
      <c r="P21" s="662"/>
      <c r="Q21" s="663"/>
      <c r="R21" s="664">
        <v>2465</v>
      </c>
      <c r="S21" s="665"/>
      <c r="T21" s="665"/>
      <c r="U21" s="665"/>
      <c r="V21" s="665"/>
      <c r="W21" s="665"/>
      <c r="X21" s="665"/>
      <c r="Y21" s="666"/>
      <c r="Z21" s="691">
        <v>0</v>
      </c>
      <c r="AA21" s="691"/>
      <c r="AB21" s="691"/>
      <c r="AC21" s="691"/>
      <c r="AD21" s="692">
        <v>2465</v>
      </c>
      <c r="AE21" s="692"/>
      <c r="AF21" s="692"/>
      <c r="AG21" s="692"/>
      <c r="AH21" s="692"/>
      <c r="AI21" s="692"/>
      <c r="AJ21" s="692"/>
      <c r="AK21" s="692"/>
      <c r="AL21" s="667">
        <v>0</v>
      </c>
      <c r="AM21" s="668"/>
      <c r="AN21" s="668"/>
      <c r="AO21" s="693"/>
      <c r="AP21" s="757" t="s">
        <v>277</v>
      </c>
      <c r="AQ21" s="764"/>
      <c r="AR21" s="764"/>
      <c r="AS21" s="764"/>
      <c r="AT21" s="764"/>
      <c r="AU21" s="764"/>
      <c r="AV21" s="764"/>
      <c r="AW21" s="764"/>
      <c r="AX21" s="764"/>
      <c r="AY21" s="764"/>
      <c r="AZ21" s="764"/>
      <c r="BA21" s="764"/>
      <c r="BB21" s="764"/>
      <c r="BC21" s="764"/>
      <c r="BD21" s="764"/>
      <c r="BE21" s="764"/>
      <c r="BF21" s="759"/>
      <c r="BG21" s="664" t="s">
        <v>129</v>
      </c>
      <c r="BH21" s="665"/>
      <c r="BI21" s="665"/>
      <c r="BJ21" s="665"/>
      <c r="BK21" s="665"/>
      <c r="BL21" s="665"/>
      <c r="BM21" s="665"/>
      <c r="BN21" s="666"/>
      <c r="BO21" s="691" t="s">
        <v>129</v>
      </c>
      <c r="BP21" s="691"/>
      <c r="BQ21" s="691"/>
      <c r="BR21" s="691"/>
      <c r="BS21" s="692" t="s">
        <v>129</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278</v>
      </c>
      <c r="C22" s="728"/>
      <c r="D22" s="728"/>
      <c r="E22" s="728"/>
      <c r="F22" s="728"/>
      <c r="G22" s="728"/>
      <c r="H22" s="728"/>
      <c r="I22" s="728"/>
      <c r="J22" s="728"/>
      <c r="K22" s="728"/>
      <c r="L22" s="728"/>
      <c r="M22" s="728"/>
      <c r="N22" s="728"/>
      <c r="O22" s="728"/>
      <c r="P22" s="728"/>
      <c r="Q22" s="729"/>
      <c r="R22" s="664">
        <v>83731</v>
      </c>
      <c r="S22" s="665"/>
      <c r="T22" s="665"/>
      <c r="U22" s="665"/>
      <c r="V22" s="665"/>
      <c r="W22" s="665"/>
      <c r="X22" s="665"/>
      <c r="Y22" s="666"/>
      <c r="Z22" s="691">
        <v>0.3</v>
      </c>
      <c r="AA22" s="691"/>
      <c r="AB22" s="691"/>
      <c r="AC22" s="691"/>
      <c r="AD22" s="692">
        <v>71602</v>
      </c>
      <c r="AE22" s="692"/>
      <c r="AF22" s="692"/>
      <c r="AG22" s="692"/>
      <c r="AH22" s="692"/>
      <c r="AI22" s="692"/>
      <c r="AJ22" s="692"/>
      <c r="AK22" s="692"/>
      <c r="AL22" s="667">
        <v>0.5</v>
      </c>
      <c r="AM22" s="668"/>
      <c r="AN22" s="668"/>
      <c r="AO22" s="693"/>
      <c r="AP22" s="757" t="s">
        <v>279</v>
      </c>
      <c r="AQ22" s="764"/>
      <c r="AR22" s="764"/>
      <c r="AS22" s="764"/>
      <c r="AT22" s="764"/>
      <c r="AU22" s="764"/>
      <c r="AV22" s="764"/>
      <c r="AW22" s="764"/>
      <c r="AX22" s="764"/>
      <c r="AY22" s="764"/>
      <c r="AZ22" s="764"/>
      <c r="BA22" s="764"/>
      <c r="BB22" s="764"/>
      <c r="BC22" s="764"/>
      <c r="BD22" s="764"/>
      <c r="BE22" s="764"/>
      <c r="BF22" s="759"/>
      <c r="BG22" s="664" t="s">
        <v>129</v>
      </c>
      <c r="BH22" s="665"/>
      <c r="BI22" s="665"/>
      <c r="BJ22" s="665"/>
      <c r="BK22" s="665"/>
      <c r="BL22" s="665"/>
      <c r="BM22" s="665"/>
      <c r="BN22" s="666"/>
      <c r="BO22" s="691" t="s">
        <v>129</v>
      </c>
      <c r="BP22" s="691"/>
      <c r="BQ22" s="691"/>
      <c r="BR22" s="691"/>
      <c r="BS22" s="692" t="s">
        <v>129</v>
      </c>
      <c r="BT22" s="692"/>
      <c r="BU22" s="692"/>
      <c r="BV22" s="692"/>
      <c r="BW22" s="692"/>
      <c r="BX22" s="692"/>
      <c r="BY22" s="692"/>
      <c r="BZ22" s="692"/>
      <c r="CA22" s="692"/>
      <c r="CB22" s="750"/>
      <c r="CD22" s="766" t="s">
        <v>280</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281</v>
      </c>
      <c r="C23" s="662"/>
      <c r="D23" s="662"/>
      <c r="E23" s="662"/>
      <c r="F23" s="662"/>
      <c r="G23" s="662"/>
      <c r="H23" s="662"/>
      <c r="I23" s="662"/>
      <c r="J23" s="662"/>
      <c r="K23" s="662"/>
      <c r="L23" s="662"/>
      <c r="M23" s="662"/>
      <c r="N23" s="662"/>
      <c r="O23" s="662"/>
      <c r="P23" s="662"/>
      <c r="Q23" s="663"/>
      <c r="R23" s="664">
        <v>5090008</v>
      </c>
      <c r="S23" s="665"/>
      <c r="T23" s="665"/>
      <c r="U23" s="665"/>
      <c r="V23" s="665"/>
      <c r="W23" s="665"/>
      <c r="X23" s="665"/>
      <c r="Y23" s="666"/>
      <c r="Z23" s="691">
        <v>19.3</v>
      </c>
      <c r="AA23" s="691"/>
      <c r="AB23" s="691"/>
      <c r="AC23" s="691"/>
      <c r="AD23" s="692">
        <v>4922874</v>
      </c>
      <c r="AE23" s="692"/>
      <c r="AF23" s="692"/>
      <c r="AG23" s="692"/>
      <c r="AH23" s="692"/>
      <c r="AI23" s="692"/>
      <c r="AJ23" s="692"/>
      <c r="AK23" s="692"/>
      <c r="AL23" s="667">
        <v>33.799999999999997</v>
      </c>
      <c r="AM23" s="668"/>
      <c r="AN23" s="668"/>
      <c r="AO23" s="693"/>
      <c r="AP23" s="757" t="s">
        <v>282</v>
      </c>
      <c r="AQ23" s="764"/>
      <c r="AR23" s="764"/>
      <c r="AS23" s="764"/>
      <c r="AT23" s="764"/>
      <c r="AU23" s="764"/>
      <c r="AV23" s="764"/>
      <c r="AW23" s="764"/>
      <c r="AX23" s="764"/>
      <c r="AY23" s="764"/>
      <c r="AZ23" s="764"/>
      <c r="BA23" s="764"/>
      <c r="BB23" s="764"/>
      <c r="BC23" s="764"/>
      <c r="BD23" s="764"/>
      <c r="BE23" s="764"/>
      <c r="BF23" s="759"/>
      <c r="BG23" s="664">
        <v>711547</v>
      </c>
      <c r="BH23" s="665"/>
      <c r="BI23" s="665"/>
      <c r="BJ23" s="665"/>
      <c r="BK23" s="665"/>
      <c r="BL23" s="665"/>
      <c r="BM23" s="665"/>
      <c r="BN23" s="666"/>
      <c r="BO23" s="691">
        <v>8.6</v>
      </c>
      <c r="BP23" s="691"/>
      <c r="BQ23" s="691"/>
      <c r="BR23" s="691"/>
      <c r="BS23" s="692" t="s">
        <v>129</v>
      </c>
      <c r="BT23" s="692"/>
      <c r="BU23" s="692"/>
      <c r="BV23" s="692"/>
      <c r="BW23" s="692"/>
      <c r="BX23" s="692"/>
      <c r="BY23" s="692"/>
      <c r="BZ23" s="692"/>
      <c r="CA23" s="692"/>
      <c r="CB23" s="750"/>
      <c r="CD23" s="766" t="s">
        <v>222</v>
      </c>
      <c r="CE23" s="767"/>
      <c r="CF23" s="767"/>
      <c r="CG23" s="767"/>
      <c r="CH23" s="767"/>
      <c r="CI23" s="767"/>
      <c r="CJ23" s="767"/>
      <c r="CK23" s="767"/>
      <c r="CL23" s="767"/>
      <c r="CM23" s="767"/>
      <c r="CN23" s="767"/>
      <c r="CO23" s="767"/>
      <c r="CP23" s="767"/>
      <c r="CQ23" s="768"/>
      <c r="CR23" s="766" t="s">
        <v>283</v>
      </c>
      <c r="CS23" s="767"/>
      <c r="CT23" s="767"/>
      <c r="CU23" s="767"/>
      <c r="CV23" s="767"/>
      <c r="CW23" s="767"/>
      <c r="CX23" s="767"/>
      <c r="CY23" s="768"/>
      <c r="CZ23" s="766" t="s">
        <v>284</v>
      </c>
      <c r="DA23" s="767"/>
      <c r="DB23" s="767"/>
      <c r="DC23" s="768"/>
      <c r="DD23" s="766" t="s">
        <v>285</v>
      </c>
      <c r="DE23" s="767"/>
      <c r="DF23" s="767"/>
      <c r="DG23" s="767"/>
      <c r="DH23" s="767"/>
      <c r="DI23" s="767"/>
      <c r="DJ23" s="767"/>
      <c r="DK23" s="768"/>
      <c r="DL23" s="775" t="s">
        <v>286</v>
      </c>
      <c r="DM23" s="776"/>
      <c r="DN23" s="776"/>
      <c r="DO23" s="776"/>
      <c r="DP23" s="776"/>
      <c r="DQ23" s="776"/>
      <c r="DR23" s="776"/>
      <c r="DS23" s="776"/>
      <c r="DT23" s="776"/>
      <c r="DU23" s="776"/>
      <c r="DV23" s="777"/>
      <c r="DW23" s="766" t="s">
        <v>287</v>
      </c>
      <c r="DX23" s="767"/>
      <c r="DY23" s="767"/>
      <c r="DZ23" s="767"/>
      <c r="EA23" s="767"/>
      <c r="EB23" s="767"/>
      <c r="EC23" s="768"/>
    </row>
    <row r="24" spans="2:133" ht="11.25" customHeight="1" x14ac:dyDescent="0.15">
      <c r="B24" s="661" t="s">
        <v>288</v>
      </c>
      <c r="C24" s="662"/>
      <c r="D24" s="662"/>
      <c r="E24" s="662"/>
      <c r="F24" s="662"/>
      <c r="G24" s="662"/>
      <c r="H24" s="662"/>
      <c r="I24" s="662"/>
      <c r="J24" s="662"/>
      <c r="K24" s="662"/>
      <c r="L24" s="662"/>
      <c r="M24" s="662"/>
      <c r="N24" s="662"/>
      <c r="O24" s="662"/>
      <c r="P24" s="662"/>
      <c r="Q24" s="663"/>
      <c r="R24" s="664">
        <v>4922874</v>
      </c>
      <c r="S24" s="665"/>
      <c r="T24" s="665"/>
      <c r="U24" s="665"/>
      <c r="V24" s="665"/>
      <c r="W24" s="665"/>
      <c r="X24" s="665"/>
      <c r="Y24" s="666"/>
      <c r="Z24" s="691">
        <v>18.600000000000001</v>
      </c>
      <c r="AA24" s="691"/>
      <c r="AB24" s="691"/>
      <c r="AC24" s="691"/>
      <c r="AD24" s="692">
        <v>4922874</v>
      </c>
      <c r="AE24" s="692"/>
      <c r="AF24" s="692"/>
      <c r="AG24" s="692"/>
      <c r="AH24" s="692"/>
      <c r="AI24" s="692"/>
      <c r="AJ24" s="692"/>
      <c r="AK24" s="692"/>
      <c r="AL24" s="667">
        <v>33.799999999999997</v>
      </c>
      <c r="AM24" s="668"/>
      <c r="AN24" s="668"/>
      <c r="AO24" s="693"/>
      <c r="AP24" s="757" t="s">
        <v>289</v>
      </c>
      <c r="AQ24" s="764"/>
      <c r="AR24" s="764"/>
      <c r="AS24" s="764"/>
      <c r="AT24" s="764"/>
      <c r="AU24" s="764"/>
      <c r="AV24" s="764"/>
      <c r="AW24" s="764"/>
      <c r="AX24" s="764"/>
      <c r="AY24" s="764"/>
      <c r="AZ24" s="764"/>
      <c r="BA24" s="764"/>
      <c r="BB24" s="764"/>
      <c r="BC24" s="764"/>
      <c r="BD24" s="764"/>
      <c r="BE24" s="764"/>
      <c r="BF24" s="759"/>
      <c r="BG24" s="664" t="s">
        <v>129</v>
      </c>
      <c r="BH24" s="665"/>
      <c r="BI24" s="665"/>
      <c r="BJ24" s="665"/>
      <c r="BK24" s="665"/>
      <c r="BL24" s="665"/>
      <c r="BM24" s="665"/>
      <c r="BN24" s="666"/>
      <c r="BO24" s="691" t="s">
        <v>129</v>
      </c>
      <c r="BP24" s="691"/>
      <c r="BQ24" s="691"/>
      <c r="BR24" s="691"/>
      <c r="BS24" s="692" t="s">
        <v>129</v>
      </c>
      <c r="BT24" s="692"/>
      <c r="BU24" s="692"/>
      <c r="BV24" s="692"/>
      <c r="BW24" s="692"/>
      <c r="BX24" s="692"/>
      <c r="BY24" s="692"/>
      <c r="BZ24" s="692"/>
      <c r="CA24" s="692"/>
      <c r="CB24" s="750"/>
      <c r="CD24" s="720" t="s">
        <v>290</v>
      </c>
      <c r="CE24" s="721"/>
      <c r="CF24" s="721"/>
      <c r="CG24" s="721"/>
      <c r="CH24" s="721"/>
      <c r="CI24" s="721"/>
      <c r="CJ24" s="721"/>
      <c r="CK24" s="721"/>
      <c r="CL24" s="721"/>
      <c r="CM24" s="721"/>
      <c r="CN24" s="721"/>
      <c r="CO24" s="721"/>
      <c r="CP24" s="721"/>
      <c r="CQ24" s="722"/>
      <c r="CR24" s="717">
        <v>14903460</v>
      </c>
      <c r="CS24" s="718"/>
      <c r="CT24" s="718"/>
      <c r="CU24" s="718"/>
      <c r="CV24" s="718"/>
      <c r="CW24" s="718"/>
      <c r="CX24" s="718"/>
      <c r="CY24" s="761"/>
      <c r="CZ24" s="762">
        <v>57.3</v>
      </c>
      <c r="DA24" s="737"/>
      <c r="DB24" s="737"/>
      <c r="DC24" s="765"/>
      <c r="DD24" s="760">
        <v>7780369</v>
      </c>
      <c r="DE24" s="718"/>
      <c r="DF24" s="718"/>
      <c r="DG24" s="718"/>
      <c r="DH24" s="718"/>
      <c r="DI24" s="718"/>
      <c r="DJ24" s="718"/>
      <c r="DK24" s="761"/>
      <c r="DL24" s="760">
        <v>7580935</v>
      </c>
      <c r="DM24" s="718"/>
      <c r="DN24" s="718"/>
      <c r="DO24" s="718"/>
      <c r="DP24" s="718"/>
      <c r="DQ24" s="718"/>
      <c r="DR24" s="718"/>
      <c r="DS24" s="718"/>
      <c r="DT24" s="718"/>
      <c r="DU24" s="718"/>
      <c r="DV24" s="761"/>
      <c r="DW24" s="762">
        <v>48.9</v>
      </c>
      <c r="DX24" s="737"/>
      <c r="DY24" s="737"/>
      <c r="DZ24" s="737"/>
      <c r="EA24" s="737"/>
      <c r="EB24" s="737"/>
      <c r="EC24" s="763"/>
    </row>
    <row r="25" spans="2:133" ht="11.25" customHeight="1" x14ac:dyDescent="0.15">
      <c r="B25" s="661" t="s">
        <v>291</v>
      </c>
      <c r="C25" s="662"/>
      <c r="D25" s="662"/>
      <c r="E25" s="662"/>
      <c r="F25" s="662"/>
      <c r="G25" s="662"/>
      <c r="H25" s="662"/>
      <c r="I25" s="662"/>
      <c r="J25" s="662"/>
      <c r="K25" s="662"/>
      <c r="L25" s="662"/>
      <c r="M25" s="662"/>
      <c r="N25" s="662"/>
      <c r="O25" s="662"/>
      <c r="P25" s="662"/>
      <c r="Q25" s="663"/>
      <c r="R25" s="664">
        <v>167134</v>
      </c>
      <c r="S25" s="665"/>
      <c r="T25" s="665"/>
      <c r="U25" s="665"/>
      <c r="V25" s="665"/>
      <c r="W25" s="665"/>
      <c r="X25" s="665"/>
      <c r="Y25" s="666"/>
      <c r="Z25" s="691">
        <v>0.6</v>
      </c>
      <c r="AA25" s="691"/>
      <c r="AB25" s="691"/>
      <c r="AC25" s="691"/>
      <c r="AD25" s="692" t="s">
        <v>129</v>
      </c>
      <c r="AE25" s="692"/>
      <c r="AF25" s="692"/>
      <c r="AG25" s="692"/>
      <c r="AH25" s="692"/>
      <c r="AI25" s="692"/>
      <c r="AJ25" s="692"/>
      <c r="AK25" s="692"/>
      <c r="AL25" s="667" t="s">
        <v>129</v>
      </c>
      <c r="AM25" s="668"/>
      <c r="AN25" s="668"/>
      <c r="AO25" s="693"/>
      <c r="AP25" s="757" t="s">
        <v>292</v>
      </c>
      <c r="AQ25" s="764"/>
      <c r="AR25" s="764"/>
      <c r="AS25" s="764"/>
      <c r="AT25" s="764"/>
      <c r="AU25" s="764"/>
      <c r="AV25" s="764"/>
      <c r="AW25" s="764"/>
      <c r="AX25" s="764"/>
      <c r="AY25" s="764"/>
      <c r="AZ25" s="764"/>
      <c r="BA25" s="764"/>
      <c r="BB25" s="764"/>
      <c r="BC25" s="764"/>
      <c r="BD25" s="764"/>
      <c r="BE25" s="764"/>
      <c r="BF25" s="759"/>
      <c r="BG25" s="664" t="s">
        <v>129</v>
      </c>
      <c r="BH25" s="665"/>
      <c r="BI25" s="665"/>
      <c r="BJ25" s="665"/>
      <c r="BK25" s="665"/>
      <c r="BL25" s="665"/>
      <c r="BM25" s="665"/>
      <c r="BN25" s="666"/>
      <c r="BO25" s="691" t="s">
        <v>129</v>
      </c>
      <c r="BP25" s="691"/>
      <c r="BQ25" s="691"/>
      <c r="BR25" s="691"/>
      <c r="BS25" s="692" t="s">
        <v>129</v>
      </c>
      <c r="BT25" s="692"/>
      <c r="BU25" s="692"/>
      <c r="BV25" s="692"/>
      <c r="BW25" s="692"/>
      <c r="BX25" s="692"/>
      <c r="BY25" s="692"/>
      <c r="BZ25" s="692"/>
      <c r="CA25" s="692"/>
      <c r="CB25" s="750"/>
      <c r="CD25" s="698" t="s">
        <v>293</v>
      </c>
      <c r="CE25" s="699"/>
      <c r="CF25" s="699"/>
      <c r="CG25" s="699"/>
      <c r="CH25" s="699"/>
      <c r="CI25" s="699"/>
      <c r="CJ25" s="699"/>
      <c r="CK25" s="699"/>
      <c r="CL25" s="699"/>
      <c r="CM25" s="699"/>
      <c r="CN25" s="699"/>
      <c r="CO25" s="699"/>
      <c r="CP25" s="699"/>
      <c r="CQ25" s="700"/>
      <c r="CR25" s="664">
        <v>4500959</v>
      </c>
      <c r="CS25" s="675"/>
      <c r="CT25" s="675"/>
      <c r="CU25" s="675"/>
      <c r="CV25" s="675"/>
      <c r="CW25" s="675"/>
      <c r="CX25" s="675"/>
      <c r="CY25" s="676"/>
      <c r="CZ25" s="667">
        <v>17.3</v>
      </c>
      <c r="DA25" s="677"/>
      <c r="DB25" s="677"/>
      <c r="DC25" s="678"/>
      <c r="DD25" s="670">
        <v>4047260</v>
      </c>
      <c r="DE25" s="675"/>
      <c r="DF25" s="675"/>
      <c r="DG25" s="675"/>
      <c r="DH25" s="675"/>
      <c r="DI25" s="675"/>
      <c r="DJ25" s="675"/>
      <c r="DK25" s="676"/>
      <c r="DL25" s="670">
        <v>3852027</v>
      </c>
      <c r="DM25" s="675"/>
      <c r="DN25" s="675"/>
      <c r="DO25" s="675"/>
      <c r="DP25" s="675"/>
      <c r="DQ25" s="675"/>
      <c r="DR25" s="675"/>
      <c r="DS25" s="675"/>
      <c r="DT25" s="675"/>
      <c r="DU25" s="675"/>
      <c r="DV25" s="676"/>
      <c r="DW25" s="667">
        <v>24.8</v>
      </c>
      <c r="DX25" s="677"/>
      <c r="DY25" s="677"/>
      <c r="DZ25" s="677"/>
      <c r="EA25" s="677"/>
      <c r="EB25" s="677"/>
      <c r="EC25" s="709"/>
    </row>
    <row r="26" spans="2:133" ht="11.25" customHeight="1" x14ac:dyDescent="0.15">
      <c r="B26" s="661" t="s">
        <v>294</v>
      </c>
      <c r="C26" s="662"/>
      <c r="D26" s="662"/>
      <c r="E26" s="662"/>
      <c r="F26" s="662"/>
      <c r="G26" s="662"/>
      <c r="H26" s="662"/>
      <c r="I26" s="662"/>
      <c r="J26" s="662"/>
      <c r="K26" s="662"/>
      <c r="L26" s="662"/>
      <c r="M26" s="662"/>
      <c r="N26" s="662"/>
      <c r="O26" s="662"/>
      <c r="P26" s="662"/>
      <c r="Q26" s="663"/>
      <c r="R26" s="664" t="s">
        <v>129</v>
      </c>
      <c r="S26" s="665"/>
      <c r="T26" s="665"/>
      <c r="U26" s="665"/>
      <c r="V26" s="665"/>
      <c r="W26" s="665"/>
      <c r="X26" s="665"/>
      <c r="Y26" s="666"/>
      <c r="Z26" s="691" t="s">
        <v>129</v>
      </c>
      <c r="AA26" s="691"/>
      <c r="AB26" s="691"/>
      <c r="AC26" s="691"/>
      <c r="AD26" s="692" t="s">
        <v>129</v>
      </c>
      <c r="AE26" s="692"/>
      <c r="AF26" s="692"/>
      <c r="AG26" s="692"/>
      <c r="AH26" s="692"/>
      <c r="AI26" s="692"/>
      <c r="AJ26" s="692"/>
      <c r="AK26" s="692"/>
      <c r="AL26" s="667" t="s">
        <v>129</v>
      </c>
      <c r="AM26" s="668"/>
      <c r="AN26" s="668"/>
      <c r="AO26" s="693"/>
      <c r="AP26" s="757" t="s">
        <v>295</v>
      </c>
      <c r="AQ26" s="758"/>
      <c r="AR26" s="758"/>
      <c r="AS26" s="758"/>
      <c r="AT26" s="758"/>
      <c r="AU26" s="758"/>
      <c r="AV26" s="758"/>
      <c r="AW26" s="758"/>
      <c r="AX26" s="758"/>
      <c r="AY26" s="758"/>
      <c r="AZ26" s="758"/>
      <c r="BA26" s="758"/>
      <c r="BB26" s="758"/>
      <c r="BC26" s="758"/>
      <c r="BD26" s="758"/>
      <c r="BE26" s="758"/>
      <c r="BF26" s="759"/>
      <c r="BG26" s="664" t="s">
        <v>129</v>
      </c>
      <c r="BH26" s="665"/>
      <c r="BI26" s="665"/>
      <c r="BJ26" s="665"/>
      <c r="BK26" s="665"/>
      <c r="BL26" s="665"/>
      <c r="BM26" s="665"/>
      <c r="BN26" s="666"/>
      <c r="BO26" s="691" t="s">
        <v>129</v>
      </c>
      <c r="BP26" s="691"/>
      <c r="BQ26" s="691"/>
      <c r="BR26" s="691"/>
      <c r="BS26" s="692" t="s">
        <v>129</v>
      </c>
      <c r="BT26" s="692"/>
      <c r="BU26" s="692"/>
      <c r="BV26" s="692"/>
      <c r="BW26" s="692"/>
      <c r="BX26" s="692"/>
      <c r="BY26" s="692"/>
      <c r="BZ26" s="692"/>
      <c r="CA26" s="692"/>
      <c r="CB26" s="750"/>
      <c r="CD26" s="698" t="s">
        <v>296</v>
      </c>
      <c r="CE26" s="699"/>
      <c r="CF26" s="699"/>
      <c r="CG26" s="699"/>
      <c r="CH26" s="699"/>
      <c r="CI26" s="699"/>
      <c r="CJ26" s="699"/>
      <c r="CK26" s="699"/>
      <c r="CL26" s="699"/>
      <c r="CM26" s="699"/>
      <c r="CN26" s="699"/>
      <c r="CO26" s="699"/>
      <c r="CP26" s="699"/>
      <c r="CQ26" s="700"/>
      <c r="CR26" s="664">
        <v>2642991</v>
      </c>
      <c r="CS26" s="665"/>
      <c r="CT26" s="665"/>
      <c r="CU26" s="665"/>
      <c r="CV26" s="665"/>
      <c r="CW26" s="665"/>
      <c r="CX26" s="665"/>
      <c r="CY26" s="666"/>
      <c r="CZ26" s="667">
        <v>10.199999999999999</v>
      </c>
      <c r="DA26" s="677"/>
      <c r="DB26" s="677"/>
      <c r="DC26" s="678"/>
      <c r="DD26" s="670">
        <v>2431535</v>
      </c>
      <c r="DE26" s="665"/>
      <c r="DF26" s="665"/>
      <c r="DG26" s="665"/>
      <c r="DH26" s="665"/>
      <c r="DI26" s="665"/>
      <c r="DJ26" s="665"/>
      <c r="DK26" s="666"/>
      <c r="DL26" s="670" t="s">
        <v>129</v>
      </c>
      <c r="DM26" s="665"/>
      <c r="DN26" s="665"/>
      <c r="DO26" s="665"/>
      <c r="DP26" s="665"/>
      <c r="DQ26" s="665"/>
      <c r="DR26" s="665"/>
      <c r="DS26" s="665"/>
      <c r="DT26" s="665"/>
      <c r="DU26" s="665"/>
      <c r="DV26" s="666"/>
      <c r="DW26" s="667" t="s">
        <v>129</v>
      </c>
      <c r="DX26" s="677"/>
      <c r="DY26" s="677"/>
      <c r="DZ26" s="677"/>
      <c r="EA26" s="677"/>
      <c r="EB26" s="677"/>
      <c r="EC26" s="709"/>
    </row>
    <row r="27" spans="2:133" ht="11.25" customHeight="1" x14ac:dyDescent="0.15">
      <c r="B27" s="661" t="s">
        <v>297</v>
      </c>
      <c r="C27" s="662"/>
      <c r="D27" s="662"/>
      <c r="E27" s="662"/>
      <c r="F27" s="662"/>
      <c r="G27" s="662"/>
      <c r="H27" s="662"/>
      <c r="I27" s="662"/>
      <c r="J27" s="662"/>
      <c r="K27" s="662"/>
      <c r="L27" s="662"/>
      <c r="M27" s="662"/>
      <c r="N27" s="662"/>
      <c r="O27" s="662"/>
      <c r="P27" s="662"/>
      <c r="Q27" s="663"/>
      <c r="R27" s="664">
        <v>15342163</v>
      </c>
      <c r="S27" s="665"/>
      <c r="T27" s="665"/>
      <c r="U27" s="665"/>
      <c r="V27" s="665"/>
      <c r="W27" s="665"/>
      <c r="X27" s="665"/>
      <c r="Y27" s="666"/>
      <c r="Z27" s="691">
        <v>58</v>
      </c>
      <c r="AA27" s="691"/>
      <c r="AB27" s="691"/>
      <c r="AC27" s="691"/>
      <c r="AD27" s="692">
        <v>14451353</v>
      </c>
      <c r="AE27" s="692"/>
      <c r="AF27" s="692"/>
      <c r="AG27" s="692"/>
      <c r="AH27" s="692"/>
      <c r="AI27" s="692"/>
      <c r="AJ27" s="692"/>
      <c r="AK27" s="692"/>
      <c r="AL27" s="667">
        <v>99.300003051757813</v>
      </c>
      <c r="AM27" s="668"/>
      <c r="AN27" s="668"/>
      <c r="AO27" s="693"/>
      <c r="AP27" s="661" t="s">
        <v>298</v>
      </c>
      <c r="AQ27" s="662"/>
      <c r="AR27" s="662"/>
      <c r="AS27" s="662"/>
      <c r="AT27" s="662"/>
      <c r="AU27" s="662"/>
      <c r="AV27" s="662"/>
      <c r="AW27" s="662"/>
      <c r="AX27" s="662"/>
      <c r="AY27" s="662"/>
      <c r="AZ27" s="662"/>
      <c r="BA27" s="662"/>
      <c r="BB27" s="662"/>
      <c r="BC27" s="662"/>
      <c r="BD27" s="662"/>
      <c r="BE27" s="662"/>
      <c r="BF27" s="663"/>
      <c r="BG27" s="664">
        <v>8299677</v>
      </c>
      <c r="BH27" s="665"/>
      <c r="BI27" s="665"/>
      <c r="BJ27" s="665"/>
      <c r="BK27" s="665"/>
      <c r="BL27" s="665"/>
      <c r="BM27" s="665"/>
      <c r="BN27" s="666"/>
      <c r="BO27" s="691">
        <v>100</v>
      </c>
      <c r="BP27" s="691"/>
      <c r="BQ27" s="691"/>
      <c r="BR27" s="691"/>
      <c r="BS27" s="692">
        <v>79675</v>
      </c>
      <c r="BT27" s="692"/>
      <c r="BU27" s="692"/>
      <c r="BV27" s="692"/>
      <c r="BW27" s="692"/>
      <c r="BX27" s="692"/>
      <c r="BY27" s="692"/>
      <c r="BZ27" s="692"/>
      <c r="CA27" s="692"/>
      <c r="CB27" s="750"/>
      <c r="CD27" s="698" t="s">
        <v>299</v>
      </c>
      <c r="CE27" s="699"/>
      <c r="CF27" s="699"/>
      <c r="CG27" s="699"/>
      <c r="CH27" s="699"/>
      <c r="CI27" s="699"/>
      <c r="CJ27" s="699"/>
      <c r="CK27" s="699"/>
      <c r="CL27" s="699"/>
      <c r="CM27" s="699"/>
      <c r="CN27" s="699"/>
      <c r="CO27" s="699"/>
      <c r="CP27" s="699"/>
      <c r="CQ27" s="700"/>
      <c r="CR27" s="664">
        <v>8716772</v>
      </c>
      <c r="CS27" s="675"/>
      <c r="CT27" s="675"/>
      <c r="CU27" s="675"/>
      <c r="CV27" s="675"/>
      <c r="CW27" s="675"/>
      <c r="CX27" s="675"/>
      <c r="CY27" s="676"/>
      <c r="CZ27" s="667">
        <v>33.5</v>
      </c>
      <c r="DA27" s="677"/>
      <c r="DB27" s="677"/>
      <c r="DC27" s="678"/>
      <c r="DD27" s="670">
        <v>2106020</v>
      </c>
      <c r="DE27" s="675"/>
      <c r="DF27" s="675"/>
      <c r="DG27" s="675"/>
      <c r="DH27" s="675"/>
      <c r="DI27" s="675"/>
      <c r="DJ27" s="675"/>
      <c r="DK27" s="676"/>
      <c r="DL27" s="670">
        <v>2101819</v>
      </c>
      <c r="DM27" s="675"/>
      <c r="DN27" s="675"/>
      <c r="DO27" s="675"/>
      <c r="DP27" s="675"/>
      <c r="DQ27" s="675"/>
      <c r="DR27" s="675"/>
      <c r="DS27" s="675"/>
      <c r="DT27" s="675"/>
      <c r="DU27" s="675"/>
      <c r="DV27" s="676"/>
      <c r="DW27" s="667">
        <v>13.5</v>
      </c>
      <c r="DX27" s="677"/>
      <c r="DY27" s="677"/>
      <c r="DZ27" s="677"/>
      <c r="EA27" s="677"/>
      <c r="EB27" s="677"/>
      <c r="EC27" s="709"/>
    </row>
    <row r="28" spans="2:133" ht="11.25" customHeight="1" x14ac:dyDescent="0.15">
      <c r="B28" s="661" t="s">
        <v>300</v>
      </c>
      <c r="C28" s="662"/>
      <c r="D28" s="662"/>
      <c r="E28" s="662"/>
      <c r="F28" s="662"/>
      <c r="G28" s="662"/>
      <c r="H28" s="662"/>
      <c r="I28" s="662"/>
      <c r="J28" s="662"/>
      <c r="K28" s="662"/>
      <c r="L28" s="662"/>
      <c r="M28" s="662"/>
      <c r="N28" s="662"/>
      <c r="O28" s="662"/>
      <c r="P28" s="662"/>
      <c r="Q28" s="663"/>
      <c r="R28" s="664">
        <v>8975</v>
      </c>
      <c r="S28" s="665"/>
      <c r="T28" s="665"/>
      <c r="U28" s="665"/>
      <c r="V28" s="665"/>
      <c r="W28" s="665"/>
      <c r="X28" s="665"/>
      <c r="Y28" s="666"/>
      <c r="Z28" s="691">
        <v>0</v>
      </c>
      <c r="AA28" s="691"/>
      <c r="AB28" s="691"/>
      <c r="AC28" s="691"/>
      <c r="AD28" s="692">
        <v>8975</v>
      </c>
      <c r="AE28" s="692"/>
      <c r="AF28" s="692"/>
      <c r="AG28" s="692"/>
      <c r="AH28" s="692"/>
      <c r="AI28" s="692"/>
      <c r="AJ28" s="692"/>
      <c r="AK28" s="692"/>
      <c r="AL28" s="667">
        <v>0.1</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8"/>
      <c r="CD28" s="698" t="s">
        <v>301</v>
      </c>
      <c r="CE28" s="699"/>
      <c r="CF28" s="699"/>
      <c r="CG28" s="699"/>
      <c r="CH28" s="699"/>
      <c r="CI28" s="699"/>
      <c r="CJ28" s="699"/>
      <c r="CK28" s="699"/>
      <c r="CL28" s="699"/>
      <c r="CM28" s="699"/>
      <c r="CN28" s="699"/>
      <c r="CO28" s="699"/>
      <c r="CP28" s="699"/>
      <c r="CQ28" s="700"/>
      <c r="CR28" s="664">
        <v>1685729</v>
      </c>
      <c r="CS28" s="665"/>
      <c r="CT28" s="665"/>
      <c r="CU28" s="665"/>
      <c r="CV28" s="665"/>
      <c r="CW28" s="665"/>
      <c r="CX28" s="665"/>
      <c r="CY28" s="666"/>
      <c r="CZ28" s="667">
        <v>6.5</v>
      </c>
      <c r="DA28" s="677"/>
      <c r="DB28" s="677"/>
      <c r="DC28" s="678"/>
      <c r="DD28" s="670">
        <v>1627089</v>
      </c>
      <c r="DE28" s="665"/>
      <c r="DF28" s="665"/>
      <c r="DG28" s="665"/>
      <c r="DH28" s="665"/>
      <c r="DI28" s="665"/>
      <c r="DJ28" s="665"/>
      <c r="DK28" s="666"/>
      <c r="DL28" s="670">
        <v>1627089</v>
      </c>
      <c r="DM28" s="665"/>
      <c r="DN28" s="665"/>
      <c r="DO28" s="665"/>
      <c r="DP28" s="665"/>
      <c r="DQ28" s="665"/>
      <c r="DR28" s="665"/>
      <c r="DS28" s="665"/>
      <c r="DT28" s="665"/>
      <c r="DU28" s="665"/>
      <c r="DV28" s="666"/>
      <c r="DW28" s="667">
        <v>10.5</v>
      </c>
      <c r="DX28" s="677"/>
      <c r="DY28" s="677"/>
      <c r="DZ28" s="677"/>
      <c r="EA28" s="677"/>
      <c r="EB28" s="677"/>
      <c r="EC28" s="709"/>
    </row>
    <row r="29" spans="2:133" ht="11.25" customHeight="1" x14ac:dyDescent="0.15">
      <c r="B29" s="661" t="s">
        <v>302</v>
      </c>
      <c r="C29" s="662"/>
      <c r="D29" s="662"/>
      <c r="E29" s="662"/>
      <c r="F29" s="662"/>
      <c r="G29" s="662"/>
      <c r="H29" s="662"/>
      <c r="I29" s="662"/>
      <c r="J29" s="662"/>
      <c r="K29" s="662"/>
      <c r="L29" s="662"/>
      <c r="M29" s="662"/>
      <c r="N29" s="662"/>
      <c r="O29" s="662"/>
      <c r="P29" s="662"/>
      <c r="Q29" s="663"/>
      <c r="R29" s="664">
        <v>106866</v>
      </c>
      <c r="S29" s="665"/>
      <c r="T29" s="665"/>
      <c r="U29" s="665"/>
      <c r="V29" s="665"/>
      <c r="W29" s="665"/>
      <c r="X29" s="665"/>
      <c r="Y29" s="666"/>
      <c r="Z29" s="691">
        <v>0.4</v>
      </c>
      <c r="AA29" s="691"/>
      <c r="AB29" s="691"/>
      <c r="AC29" s="691"/>
      <c r="AD29" s="692" t="s">
        <v>129</v>
      </c>
      <c r="AE29" s="692"/>
      <c r="AF29" s="692"/>
      <c r="AG29" s="692"/>
      <c r="AH29" s="692"/>
      <c r="AI29" s="692"/>
      <c r="AJ29" s="692"/>
      <c r="AK29" s="692"/>
      <c r="AL29" s="667" t="s">
        <v>129</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303</v>
      </c>
      <c r="CE29" s="752"/>
      <c r="CF29" s="698" t="s">
        <v>70</v>
      </c>
      <c r="CG29" s="699"/>
      <c r="CH29" s="699"/>
      <c r="CI29" s="699"/>
      <c r="CJ29" s="699"/>
      <c r="CK29" s="699"/>
      <c r="CL29" s="699"/>
      <c r="CM29" s="699"/>
      <c r="CN29" s="699"/>
      <c r="CO29" s="699"/>
      <c r="CP29" s="699"/>
      <c r="CQ29" s="700"/>
      <c r="CR29" s="664">
        <v>1684575</v>
      </c>
      <c r="CS29" s="675"/>
      <c r="CT29" s="675"/>
      <c r="CU29" s="675"/>
      <c r="CV29" s="675"/>
      <c r="CW29" s="675"/>
      <c r="CX29" s="675"/>
      <c r="CY29" s="676"/>
      <c r="CZ29" s="667">
        <v>6.5</v>
      </c>
      <c r="DA29" s="677"/>
      <c r="DB29" s="677"/>
      <c r="DC29" s="678"/>
      <c r="DD29" s="670">
        <v>1625935</v>
      </c>
      <c r="DE29" s="675"/>
      <c r="DF29" s="675"/>
      <c r="DG29" s="675"/>
      <c r="DH29" s="675"/>
      <c r="DI29" s="675"/>
      <c r="DJ29" s="675"/>
      <c r="DK29" s="676"/>
      <c r="DL29" s="670">
        <v>1625935</v>
      </c>
      <c r="DM29" s="675"/>
      <c r="DN29" s="675"/>
      <c r="DO29" s="675"/>
      <c r="DP29" s="675"/>
      <c r="DQ29" s="675"/>
      <c r="DR29" s="675"/>
      <c r="DS29" s="675"/>
      <c r="DT29" s="675"/>
      <c r="DU29" s="675"/>
      <c r="DV29" s="676"/>
      <c r="DW29" s="667">
        <v>10.5</v>
      </c>
      <c r="DX29" s="677"/>
      <c r="DY29" s="677"/>
      <c r="DZ29" s="677"/>
      <c r="EA29" s="677"/>
      <c r="EB29" s="677"/>
      <c r="EC29" s="709"/>
    </row>
    <row r="30" spans="2:133" ht="11.25" customHeight="1" x14ac:dyDescent="0.15">
      <c r="B30" s="661" t="s">
        <v>304</v>
      </c>
      <c r="C30" s="662"/>
      <c r="D30" s="662"/>
      <c r="E30" s="662"/>
      <c r="F30" s="662"/>
      <c r="G30" s="662"/>
      <c r="H30" s="662"/>
      <c r="I30" s="662"/>
      <c r="J30" s="662"/>
      <c r="K30" s="662"/>
      <c r="L30" s="662"/>
      <c r="M30" s="662"/>
      <c r="N30" s="662"/>
      <c r="O30" s="662"/>
      <c r="P30" s="662"/>
      <c r="Q30" s="663"/>
      <c r="R30" s="664">
        <v>265600</v>
      </c>
      <c r="S30" s="665"/>
      <c r="T30" s="665"/>
      <c r="U30" s="665"/>
      <c r="V30" s="665"/>
      <c r="W30" s="665"/>
      <c r="X30" s="665"/>
      <c r="Y30" s="666"/>
      <c r="Z30" s="691">
        <v>1</v>
      </c>
      <c r="AA30" s="691"/>
      <c r="AB30" s="691"/>
      <c r="AC30" s="691"/>
      <c r="AD30" s="692">
        <v>79154</v>
      </c>
      <c r="AE30" s="692"/>
      <c r="AF30" s="692"/>
      <c r="AG30" s="692"/>
      <c r="AH30" s="692"/>
      <c r="AI30" s="692"/>
      <c r="AJ30" s="692"/>
      <c r="AK30" s="692"/>
      <c r="AL30" s="667">
        <v>0.5</v>
      </c>
      <c r="AM30" s="668"/>
      <c r="AN30" s="668"/>
      <c r="AO30" s="693"/>
      <c r="AP30" s="723" t="s">
        <v>222</v>
      </c>
      <c r="AQ30" s="724"/>
      <c r="AR30" s="724"/>
      <c r="AS30" s="724"/>
      <c r="AT30" s="724"/>
      <c r="AU30" s="724"/>
      <c r="AV30" s="724"/>
      <c r="AW30" s="724"/>
      <c r="AX30" s="724"/>
      <c r="AY30" s="724"/>
      <c r="AZ30" s="724"/>
      <c r="BA30" s="724"/>
      <c r="BB30" s="724"/>
      <c r="BC30" s="724"/>
      <c r="BD30" s="724"/>
      <c r="BE30" s="724"/>
      <c r="BF30" s="725"/>
      <c r="BG30" s="723" t="s">
        <v>305</v>
      </c>
      <c r="BH30" s="748"/>
      <c r="BI30" s="748"/>
      <c r="BJ30" s="748"/>
      <c r="BK30" s="748"/>
      <c r="BL30" s="748"/>
      <c r="BM30" s="748"/>
      <c r="BN30" s="748"/>
      <c r="BO30" s="748"/>
      <c r="BP30" s="748"/>
      <c r="BQ30" s="749"/>
      <c r="BR30" s="723" t="s">
        <v>306</v>
      </c>
      <c r="BS30" s="748"/>
      <c r="BT30" s="748"/>
      <c r="BU30" s="748"/>
      <c r="BV30" s="748"/>
      <c r="BW30" s="748"/>
      <c r="BX30" s="748"/>
      <c r="BY30" s="748"/>
      <c r="BZ30" s="748"/>
      <c r="CA30" s="748"/>
      <c r="CB30" s="749"/>
      <c r="CD30" s="753"/>
      <c r="CE30" s="754"/>
      <c r="CF30" s="698" t="s">
        <v>307</v>
      </c>
      <c r="CG30" s="699"/>
      <c r="CH30" s="699"/>
      <c r="CI30" s="699"/>
      <c r="CJ30" s="699"/>
      <c r="CK30" s="699"/>
      <c r="CL30" s="699"/>
      <c r="CM30" s="699"/>
      <c r="CN30" s="699"/>
      <c r="CO30" s="699"/>
      <c r="CP30" s="699"/>
      <c r="CQ30" s="700"/>
      <c r="CR30" s="664">
        <v>1597963</v>
      </c>
      <c r="CS30" s="665"/>
      <c r="CT30" s="665"/>
      <c r="CU30" s="665"/>
      <c r="CV30" s="665"/>
      <c r="CW30" s="665"/>
      <c r="CX30" s="665"/>
      <c r="CY30" s="666"/>
      <c r="CZ30" s="667">
        <v>6.1</v>
      </c>
      <c r="DA30" s="677"/>
      <c r="DB30" s="677"/>
      <c r="DC30" s="678"/>
      <c r="DD30" s="670">
        <v>1539323</v>
      </c>
      <c r="DE30" s="665"/>
      <c r="DF30" s="665"/>
      <c r="DG30" s="665"/>
      <c r="DH30" s="665"/>
      <c r="DI30" s="665"/>
      <c r="DJ30" s="665"/>
      <c r="DK30" s="666"/>
      <c r="DL30" s="670">
        <v>1539323</v>
      </c>
      <c r="DM30" s="665"/>
      <c r="DN30" s="665"/>
      <c r="DO30" s="665"/>
      <c r="DP30" s="665"/>
      <c r="DQ30" s="665"/>
      <c r="DR30" s="665"/>
      <c r="DS30" s="665"/>
      <c r="DT30" s="665"/>
      <c r="DU30" s="665"/>
      <c r="DV30" s="666"/>
      <c r="DW30" s="667">
        <v>9.9</v>
      </c>
      <c r="DX30" s="677"/>
      <c r="DY30" s="677"/>
      <c r="DZ30" s="677"/>
      <c r="EA30" s="677"/>
      <c r="EB30" s="677"/>
      <c r="EC30" s="709"/>
    </row>
    <row r="31" spans="2:133" ht="11.25" customHeight="1" x14ac:dyDescent="0.15">
      <c r="B31" s="661" t="s">
        <v>308</v>
      </c>
      <c r="C31" s="662"/>
      <c r="D31" s="662"/>
      <c r="E31" s="662"/>
      <c r="F31" s="662"/>
      <c r="G31" s="662"/>
      <c r="H31" s="662"/>
      <c r="I31" s="662"/>
      <c r="J31" s="662"/>
      <c r="K31" s="662"/>
      <c r="L31" s="662"/>
      <c r="M31" s="662"/>
      <c r="N31" s="662"/>
      <c r="O31" s="662"/>
      <c r="P31" s="662"/>
      <c r="Q31" s="663"/>
      <c r="R31" s="664">
        <v>39251</v>
      </c>
      <c r="S31" s="665"/>
      <c r="T31" s="665"/>
      <c r="U31" s="665"/>
      <c r="V31" s="665"/>
      <c r="W31" s="665"/>
      <c r="X31" s="665"/>
      <c r="Y31" s="666"/>
      <c r="Z31" s="691">
        <v>0.1</v>
      </c>
      <c r="AA31" s="691"/>
      <c r="AB31" s="691"/>
      <c r="AC31" s="691"/>
      <c r="AD31" s="692" t="s">
        <v>129</v>
      </c>
      <c r="AE31" s="692"/>
      <c r="AF31" s="692"/>
      <c r="AG31" s="692"/>
      <c r="AH31" s="692"/>
      <c r="AI31" s="692"/>
      <c r="AJ31" s="692"/>
      <c r="AK31" s="692"/>
      <c r="AL31" s="667" t="s">
        <v>129</v>
      </c>
      <c r="AM31" s="668"/>
      <c r="AN31" s="668"/>
      <c r="AO31" s="693"/>
      <c r="AP31" s="739" t="s">
        <v>309</v>
      </c>
      <c r="AQ31" s="740"/>
      <c r="AR31" s="740"/>
      <c r="AS31" s="740"/>
      <c r="AT31" s="745" t="s">
        <v>310</v>
      </c>
      <c r="AU31" s="360"/>
      <c r="AV31" s="360"/>
      <c r="AW31" s="360"/>
      <c r="AX31" s="732" t="s">
        <v>189</v>
      </c>
      <c r="AY31" s="733"/>
      <c r="AZ31" s="733"/>
      <c r="BA31" s="733"/>
      <c r="BB31" s="733"/>
      <c r="BC31" s="733"/>
      <c r="BD31" s="733"/>
      <c r="BE31" s="733"/>
      <c r="BF31" s="734"/>
      <c r="BG31" s="735">
        <v>99.5</v>
      </c>
      <c r="BH31" s="736"/>
      <c r="BI31" s="736"/>
      <c r="BJ31" s="736"/>
      <c r="BK31" s="736"/>
      <c r="BL31" s="736"/>
      <c r="BM31" s="737">
        <v>99.1</v>
      </c>
      <c r="BN31" s="736"/>
      <c r="BO31" s="736"/>
      <c r="BP31" s="736"/>
      <c r="BQ31" s="738"/>
      <c r="BR31" s="735">
        <v>99.1</v>
      </c>
      <c r="BS31" s="736"/>
      <c r="BT31" s="736"/>
      <c r="BU31" s="736"/>
      <c r="BV31" s="736"/>
      <c r="BW31" s="736"/>
      <c r="BX31" s="737">
        <v>98.4</v>
      </c>
      <c r="BY31" s="736"/>
      <c r="BZ31" s="736"/>
      <c r="CA31" s="736"/>
      <c r="CB31" s="738"/>
      <c r="CD31" s="753"/>
      <c r="CE31" s="754"/>
      <c r="CF31" s="698" t="s">
        <v>311</v>
      </c>
      <c r="CG31" s="699"/>
      <c r="CH31" s="699"/>
      <c r="CI31" s="699"/>
      <c r="CJ31" s="699"/>
      <c r="CK31" s="699"/>
      <c r="CL31" s="699"/>
      <c r="CM31" s="699"/>
      <c r="CN31" s="699"/>
      <c r="CO31" s="699"/>
      <c r="CP31" s="699"/>
      <c r="CQ31" s="700"/>
      <c r="CR31" s="664">
        <v>86612</v>
      </c>
      <c r="CS31" s="675"/>
      <c r="CT31" s="675"/>
      <c r="CU31" s="675"/>
      <c r="CV31" s="675"/>
      <c r="CW31" s="675"/>
      <c r="CX31" s="675"/>
      <c r="CY31" s="676"/>
      <c r="CZ31" s="667">
        <v>0.3</v>
      </c>
      <c r="DA31" s="677"/>
      <c r="DB31" s="677"/>
      <c r="DC31" s="678"/>
      <c r="DD31" s="670">
        <v>86612</v>
      </c>
      <c r="DE31" s="675"/>
      <c r="DF31" s="675"/>
      <c r="DG31" s="675"/>
      <c r="DH31" s="675"/>
      <c r="DI31" s="675"/>
      <c r="DJ31" s="675"/>
      <c r="DK31" s="676"/>
      <c r="DL31" s="670">
        <v>86612</v>
      </c>
      <c r="DM31" s="675"/>
      <c r="DN31" s="675"/>
      <c r="DO31" s="675"/>
      <c r="DP31" s="675"/>
      <c r="DQ31" s="675"/>
      <c r="DR31" s="675"/>
      <c r="DS31" s="675"/>
      <c r="DT31" s="675"/>
      <c r="DU31" s="675"/>
      <c r="DV31" s="676"/>
      <c r="DW31" s="667">
        <v>0.6</v>
      </c>
      <c r="DX31" s="677"/>
      <c r="DY31" s="677"/>
      <c r="DZ31" s="677"/>
      <c r="EA31" s="677"/>
      <c r="EB31" s="677"/>
      <c r="EC31" s="709"/>
    </row>
    <row r="32" spans="2:133" ht="11.25" customHeight="1" x14ac:dyDescent="0.15">
      <c r="B32" s="661" t="s">
        <v>312</v>
      </c>
      <c r="C32" s="662"/>
      <c r="D32" s="662"/>
      <c r="E32" s="662"/>
      <c r="F32" s="662"/>
      <c r="G32" s="662"/>
      <c r="H32" s="662"/>
      <c r="I32" s="662"/>
      <c r="J32" s="662"/>
      <c r="K32" s="662"/>
      <c r="L32" s="662"/>
      <c r="M32" s="662"/>
      <c r="N32" s="662"/>
      <c r="O32" s="662"/>
      <c r="P32" s="662"/>
      <c r="Q32" s="663"/>
      <c r="R32" s="664">
        <v>7419314</v>
      </c>
      <c r="S32" s="665"/>
      <c r="T32" s="665"/>
      <c r="U32" s="665"/>
      <c r="V32" s="665"/>
      <c r="W32" s="665"/>
      <c r="X32" s="665"/>
      <c r="Y32" s="666"/>
      <c r="Z32" s="691">
        <v>28.1</v>
      </c>
      <c r="AA32" s="691"/>
      <c r="AB32" s="691"/>
      <c r="AC32" s="691"/>
      <c r="AD32" s="692" t="s">
        <v>129</v>
      </c>
      <c r="AE32" s="692"/>
      <c r="AF32" s="692"/>
      <c r="AG32" s="692"/>
      <c r="AH32" s="692"/>
      <c r="AI32" s="692"/>
      <c r="AJ32" s="692"/>
      <c r="AK32" s="692"/>
      <c r="AL32" s="667" t="s">
        <v>129</v>
      </c>
      <c r="AM32" s="668"/>
      <c r="AN32" s="668"/>
      <c r="AO32" s="693"/>
      <c r="AP32" s="741"/>
      <c r="AQ32" s="742"/>
      <c r="AR32" s="742"/>
      <c r="AS32" s="742"/>
      <c r="AT32" s="746"/>
      <c r="AU32" s="361" t="s">
        <v>313</v>
      </c>
      <c r="AV32" s="361"/>
      <c r="AW32" s="361"/>
      <c r="AX32" s="661" t="s">
        <v>314</v>
      </c>
      <c r="AY32" s="662"/>
      <c r="AZ32" s="662"/>
      <c r="BA32" s="662"/>
      <c r="BB32" s="662"/>
      <c r="BC32" s="662"/>
      <c r="BD32" s="662"/>
      <c r="BE32" s="662"/>
      <c r="BF32" s="663"/>
      <c r="BG32" s="730">
        <v>99.3</v>
      </c>
      <c r="BH32" s="675"/>
      <c r="BI32" s="675"/>
      <c r="BJ32" s="675"/>
      <c r="BK32" s="675"/>
      <c r="BL32" s="675"/>
      <c r="BM32" s="668">
        <v>99.2</v>
      </c>
      <c r="BN32" s="731"/>
      <c r="BO32" s="731"/>
      <c r="BP32" s="731"/>
      <c r="BQ32" s="707"/>
      <c r="BR32" s="730">
        <v>99.1</v>
      </c>
      <c r="BS32" s="675"/>
      <c r="BT32" s="675"/>
      <c r="BU32" s="675"/>
      <c r="BV32" s="675"/>
      <c r="BW32" s="675"/>
      <c r="BX32" s="668">
        <v>98.6</v>
      </c>
      <c r="BY32" s="731"/>
      <c r="BZ32" s="731"/>
      <c r="CA32" s="731"/>
      <c r="CB32" s="707"/>
      <c r="CD32" s="755"/>
      <c r="CE32" s="756"/>
      <c r="CF32" s="698" t="s">
        <v>315</v>
      </c>
      <c r="CG32" s="699"/>
      <c r="CH32" s="699"/>
      <c r="CI32" s="699"/>
      <c r="CJ32" s="699"/>
      <c r="CK32" s="699"/>
      <c r="CL32" s="699"/>
      <c r="CM32" s="699"/>
      <c r="CN32" s="699"/>
      <c r="CO32" s="699"/>
      <c r="CP32" s="699"/>
      <c r="CQ32" s="700"/>
      <c r="CR32" s="664">
        <v>1154</v>
      </c>
      <c r="CS32" s="665"/>
      <c r="CT32" s="665"/>
      <c r="CU32" s="665"/>
      <c r="CV32" s="665"/>
      <c r="CW32" s="665"/>
      <c r="CX32" s="665"/>
      <c r="CY32" s="666"/>
      <c r="CZ32" s="667">
        <v>0</v>
      </c>
      <c r="DA32" s="677"/>
      <c r="DB32" s="677"/>
      <c r="DC32" s="678"/>
      <c r="DD32" s="670">
        <v>1154</v>
      </c>
      <c r="DE32" s="665"/>
      <c r="DF32" s="665"/>
      <c r="DG32" s="665"/>
      <c r="DH32" s="665"/>
      <c r="DI32" s="665"/>
      <c r="DJ32" s="665"/>
      <c r="DK32" s="666"/>
      <c r="DL32" s="670">
        <v>1154</v>
      </c>
      <c r="DM32" s="665"/>
      <c r="DN32" s="665"/>
      <c r="DO32" s="665"/>
      <c r="DP32" s="665"/>
      <c r="DQ32" s="665"/>
      <c r="DR32" s="665"/>
      <c r="DS32" s="665"/>
      <c r="DT32" s="665"/>
      <c r="DU32" s="665"/>
      <c r="DV32" s="666"/>
      <c r="DW32" s="667">
        <v>0</v>
      </c>
      <c r="DX32" s="677"/>
      <c r="DY32" s="677"/>
      <c r="DZ32" s="677"/>
      <c r="EA32" s="677"/>
      <c r="EB32" s="677"/>
      <c r="EC32" s="709"/>
    </row>
    <row r="33" spans="2:133" ht="11.25" customHeight="1" x14ac:dyDescent="0.15">
      <c r="B33" s="727" t="s">
        <v>316</v>
      </c>
      <c r="C33" s="728"/>
      <c r="D33" s="728"/>
      <c r="E33" s="728"/>
      <c r="F33" s="728"/>
      <c r="G33" s="728"/>
      <c r="H33" s="728"/>
      <c r="I33" s="728"/>
      <c r="J33" s="728"/>
      <c r="K33" s="728"/>
      <c r="L33" s="728"/>
      <c r="M33" s="728"/>
      <c r="N33" s="728"/>
      <c r="O33" s="728"/>
      <c r="P33" s="728"/>
      <c r="Q33" s="729"/>
      <c r="R33" s="664" t="s">
        <v>129</v>
      </c>
      <c r="S33" s="665"/>
      <c r="T33" s="665"/>
      <c r="U33" s="665"/>
      <c r="V33" s="665"/>
      <c r="W33" s="665"/>
      <c r="X33" s="665"/>
      <c r="Y33" s="666"/>
      <c r="Z33" s="691" t="s">
        <v>129</v>
      </c>
      <c r="AA33" s="691"/>
      <c r="AB33" s="691"/>
      <c r="AC33" s="691"/>
      <c r="AD33" s="692" t="s">
        <v>129</v>
      </c>
      <c r="AE33" s="692"/>
      <c r="AF33" s="692"/>
      <c r="AG33" s="692"/>
      <c r="AH33" s="692"/>
      <c r="AI33" s="692"/>
      <c r="AJ33" s="692"/>
      <c r="AK33" s="692"/>
      <c r="AL33" s="667" t="s">
        <v>129</v>
      </c>
      <c r="AM33" s="668"/>
      <c r="AN33" s="668"/>
      <c r="AO33" s="693"/>
      <c r="AP33" s="743"/>
      <c r="AQ33" s="744"/>
      <c r="AR33" s="744"/>
      <c r="AS33" s="744"/>
      <c r="AT33" s="747"/>
      <c r="AU33" s="362"/>
      <c r="AV33" s="362"/>
      <c r="AW33" s="362"/>
      <c r="AX33" s="641" t="s">
        <v>317</v>
      </c>
      <c r="AY33" s="642"/>
      <c r="AZ33" s="642"/>
      <c r="BA33" s="642"/>
      <c r="BB33" s="642"/>
      <c r="BC33" s="642"/>
      <c r="BD33" s="642"/>
      <c r="BE33" s="642"/>
      <c r="BF33" s="643"/>
      <c r="BG33" s="726">
        <v>99.7</v>
      </c>
      <c r="BH33" s="645"/>
      <c r="BI33" s="645"/>
      <c r="BJ33" s="645"/>
      <c r="BK33" s="645"/>
      <c r="BL33" s="645"/>
      <c r="BM33" s="683">
        <v>99</v>
      </c>
      <c r="BN33" s="645"/>
      <c r="BO33" s="645"/>
      <c r="BP33" s="645"/>
      <c r="BQ33" s="694"/>
      <c r="BR33" s="726">
        <v>99</v>
      </c>
      <c r="BS33" s="645"/>
      <c r="BT33" s="645"/>
      <c r="BU33" s="645"/>
      <c r="BV33" s="645"/>
      <c r="BW33" s="645"/>
      <c r="BX33" s="683">
        <v>98.1</v>
      </c>
      <c r="BY33" s="645"/>
      <c r="BZ33" s="645"/>
      <c r="CA33" s="645"/>
      <c r="CB33" s="694"/>
      <c r="CD33" s="698" t="s">
        <v>318</v>
      </c>
      <c r="CE33" s="699"/>
      <c r="CF33" s="699"/>
      <c r="CG33" s="699"/>
      <c r="CH33" s="699"/>
      <c r="CI33" s="699"/>
      <c r="CJ33" s="699"/>
      <c r="CK33" s="699"/>
      <c r="CL33" s="699"/>
      <c r="CM33" s="699"/>
      <c r="CN33" s="699"/>
      <c r="CO33" s="699"/>
      <c r="CP33" s="699"/>
      <c r="CQ33" s="700"/>
      <c r="CR33" s="664">
        <v>10774610</v>
      </c>
      <c r="CS33" s="675"/>
      <c r="CT33" s="675"/>
      <c r="CU33" s="675"/>
      <c r="CV33" s="675"/>
      <c r="CW33" s="675"/>
      <c r="CX33" s="675"/>
      <c r="CY33" s="676"/>
      <c r="CZ33" s="667">
        <v>41.4</v>
      </c>
      <c r="DA33" s="677"/>
      <c r="DB33" s="677"/>
      <c r="DC33" s="678"/>
      <c r="DD33" s="670">
        <v>9001597</v>
      </c>
      <c r="DE33" s="675"/>
      <c r="DF33" s="675"/>
      <c r="DG33" s="675"/>
      <c r="DH33" s="675"/>
      <c r="DI33" s="675"/>
      <c r="DJ33" s="675"/>
      <c r="DK33" s="676"/>
      <c r="DL33" s="670">
        <v>7011482</v>
      </c>
      <c r="DM33" s="675"/>
      <c r="DN33" s="675"/>
      <c r="DO33" s="675"/>
      <c r="DP33" s="675"/>
      <c r="DQ33" s="675"/>
      <c r="DR33" s="675"/>
      <c r="DS33" s="675"/>
      <c r="DT33" s="675"/>
      <c r="DU33" s="675"/>
      <c r="DV33" s="676"/>
      <c r="DW33" s="667">
        <v>45.2</v>
      </c>
      <c r="DX33" s="677"/>
      <c r="DY33" s="677"/>
      <c r="DZ33" s="677"/>
      <c r="EA33" s="677"/>
      <c r="EB33" s="677"/>
      <c r="EC33" s="709"/>
    </row>
    <row r="34" spans="2:133" ht="11.25" customHeight="1" x14ac:dyDescent="0.15">
      <c r="B34" s="661" t="s">
        <v>319</v>
      </c>
      <c r="C34" s="662"/>
      <c r="D34" s="662"/>
      <c r="E34" s="662"/>
      <c r="F34" s="662"/>
      <c r="G34" s="662"/>
      <c r="H34" s="662"/>
      <c r="I34" s="662"/>
      <c r="J34" s="662"/>
      <c r="K34" s="662"/>
      <c r="L34" s="662"/>
      <c r="M34" s="662"/>
      <c r="N34" s="662"/>
      <c r="O34" s="662"/>
      <c r="P34" s="662"/>
      <c r="Q34" s="663"/>
      <c r="R34" s="664">
        <v>1783274</v>
      </c>
      <c r="S34" s="665"/>
      <c r="T34" s="665"/>
      <c r="U34" s="665"/>
      <c r="V34" s="665"/>
      <c r="W34" s="665"/>
      <c r="X34" s="665"/>
      <c r="Y34" s="666"/>
      <c r="Z34" s="691">
        <v>6.7</v>
      </c>
      <c r="AA34" s="691"/>
      <c r="AB34" s="691"/>
      <c r="AC34" s="691"/>
      <c r="AD34" s="692" t="s">
        <v>129</v>
      </c>
      <c r="AE34" s="692"/>
      <c r="AF34" s="692"/>
      <c r="AG34" s="692"/>
      <c r="AH34" s="692"/>
      <c r="AI34" s="692"/>
      <c r="AJ34" s="692"/>
      <c r="AK34" s="692"/>
      <c r="AL34" s="667" t="s">
        <v>129</v>
      </c>
      <c r="AM34" s="668"/>
      <c r="AN34" s="668"/>
      <c r="AO34" s="69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8" t="s">
        <v>320</v>
      </c>
      <c r="CE34" s="699"/>
      <c r="CF34" s="699"/>
      <c r="CG34" s="699"/>
      <c r="CH34" s="699"/>
      <c r="CI34" s="699"/>
      <c r="CJ34" s="699"/>
      <c r="CK34" s="699"/>
      <c r="CL34" s="699"/>
      <c r="CM34" s="699"/>
      <c r="CN34" s="699"/>
      <c r="CO34" s="699"/>
      <c r="CP34" s="699"/>
      <c r="CQ34" s="700"/>
      <c r="CR34" s="664">
        <v>3013820</v>
      </c>
      <c r="CS34" s="665"/>
      <c r="CT34" s="665"/>
      <c r="CU34" s="665"/>
      <c r="CV34" s="665"/>
      <c r="CW34" s="665"/>
      <c r="CX34" s="665"/>
      <c r="CY34" s="666"/>
      <c r="CZ34" s="667">
        <v>11.6</v>
      </c>
      <c r="DA34" s="677"/>
      <c r="DB34" s="677"/>
      <c r="DC34" s="678"/>
      <c r="DD34" s="670">
        <v>2155505</v>
      </c>
      <c r="DE34" s="665"/>
      <c r="DF34" s="665"/>
      <c r="DG34" s="665"/>
      <c r="DH34" s="665"/>
      <c r="DI34" s="665"/>
      <c r="DJ34" s="665"/>
      <c r="DK34" s="666"/>
      <c r="DL34" s="670">
        <v>1953120</v>
      </c>
      <c r="DM34" s="665"/>
      <c r="DN34" s="665"/>
      <c r="DO34" s="665"/>
      <c r="DP34" s="665"/>
      <c r="DQ34" s="665"/>
      <c r="DR34" s="665"/>
      <c r="DS34" s="665"/>
      <c r="DT34" s="665"/>
      <c r="DU34" s="665"/>
      <c r="DV34" s="666"/>
      <c r="DW34" s="667">
        <v>12.6</v>
      </c>
      <c r="DX34" s="677"/>
      <c r="DY34" s="677"/>
      <c r="DZ34" s="677"/>
      <c r="EA34" s="677"/>
      <c r="EB34" s="677"/>
      <c r="EC34" s="709"/>
    </row>
    <row r="35" spans="2:133" ht="11.25" customHeight="1" x14ac:dyDescent="0.15">
      <c r="B35" s="661" t="s">
        <v>321</v>
      </c>
      <c r="C35" s="662"/>
      <c r="D35" s="662"/>
      <c r="E35" s="662"/>
      <c r="F35" s="662"/>
      <c r="G35" s="662"/>
      <c r="H35" s="662"/>
      <c r="I35" s="662"/>
      <c r="J35" s="662"/>
      <c r="K35" s="662"/>
      <c r="L35" s="662"/>
      <c r="M35" s="662"/>
      <c r="N35" s="662"/>
      <c r="O35" s="662"/>
      <c r="P35" s="662"/>
      <c r="Q35" s="663"/>
      <c r="R35" s="664">
        <v>19271</v>
      </c>
      <c r="S35" s="665"/>
      <c r="T35" s="665"/>
      <c r="U35" s="665"/>
      <c r="V35" s="665"/>
      <c r="W35" s="665"/>
      <c r="X35" s="665"/>
      <c r="Y35" s="666"/>
      <c r="Z35" s="691">
        <v>0.1</v>
      </c>
      <c r="AA35" s="691"/>
      <c r="AB35" s="691"/>
      <c r="AC35" s="691"/>
      <c r="AD35" s="692">
        <v>16910</v>
      </c>
      <c r="AE35" s="692"/>
      <c r="AF35" s="692"/>
      <c r="AG35" s="692"/>
      <c r="AH35" s="692"/>
      <c r="AI35" s="692"/>
      <c r="AJ35" s="692"/>
      <c r="AK35" s="692"/>
      <c r="AL35" s="667">
        <v>0.1</v>
      </c>
      <c r="AM35" s="668"/>
      <c r="AN35" s="668"/>
      <c r="AO35" s="693"/>
      <c r="AP35" s="218"/>
      <c r="AQ35" s="723" t="s">
        <v>322</v>
      </c>
      <c r="AR35" s="724"/>
      <c r="AS35" s="724"/>
      <c r="AT35" s="724"/>
      <c r="AU35" s="724"/>
      <c r="AV35" s="724"/>
      <c r="AW35" s="724"/>
      <c r="AX35" s="724"/>
      <c r="AY35" s="724"/>
      <c r="AZ35" s="724"/>
      <c r="BA35" s="724"/>
      <c r="BB35" s="724"/>
      <c r="BC35" s="724"/>
      <c r="BD35" s="724"/>
      <c r="BE35" s="724"/>
      <c r="BF35" s="725"/>
      <c r="BG35" s="723" t="s">
        <v>323</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698" t="s">
        <v>324</v>
      </c>
      <c r="CE35" s="699"/>
      <c r="CF35" s="699"/>
      <c r="CG35" s="699"/>
      <c r="CH35" s="699"/>
      <c r="CI35" s="699"/>
      <c r="CJ35" s="699"/>
      <c r="CK35" s="699"/>
      <c r="CL35" s="699"/>
      <c r="CM35" s="699"/>
      <c r="CN35" s="699"/>
      <c r="CO35" s="699"/>
      <c r="CP35" s="699"/>
      <c r="CQ35" s="700"/>
      <c r="CR35" s="664">
        <v>87088</v>
      </c>
      <c r="CS35" s="675"/>
      <c r="CT35" s="675"/>
      <c r="CU35" s="675"/>
      <c r="CV35" s="675"/>
      <c r="CW35" s="675"/>
      <c r="CX35" s="675"/>
      <c r="CY35" s="676"/>
      <c r="CZ35" s="667">
        <v>0.3</v>
      </c>
      <c r="DA35" s="677"/>
      <c r="DB35" s="677"/>
      <c r="DC35" s="678"/>
      <c r="DD35" s="670">
        <v>87088</v>
      </c>
      <c r="DE35" s="675"/>
      <c r="DF35" s="675"/>
      <c r="DG35" s="675"/>
      <c r="DH35" s="675"/>
      <c r="DI35" s="675"/>
      <c r="DJ35" s="675"/>
      <c r="DK35" s="676"/>
      <c r="DL35" s="670">
        <v>87088</v>
      </c>
      <c r="DM35" s="675"/>
      <c r="DN35" s="675"/>
      <c r="DO35" s="675"/>
      <c r="DP35" s="675"/>
      <c r="DQ35" s="675"/>
      <c r="DR35" s="675"/>
      <c r="DS35" s="675"/>
      <c r="DT35" s="675"/>
      <c r="DU35" s="675"/>
      <c r="DV35" s="676"/>
      <c r="DW35" s="667">
        <v>0.6</v>
      </c>
      <c r="DX35" s="677"/>
      <c r="DY35" s="677"/>
      <c r="DZ35" s="677"/>
      <c r="EA35" s="677"/>
      <c r="EB35" s="677"/>
      <c r="EC35" s="709"/>
    </row>
    <row r="36" spans="2:133" ht="11.25" customHeight="1" x14ac:dyDescent="0.15">
      <c r="B36" s="661" t="s">
        <v>325</v>
      </c>
      <c r="C36" s="662"/>
      <c r="D36" s="662"/>
      <c r="E36" s="662"/>
      <c r="F36" s="662"/>
      <c r="G36" s="662"/>
      <c r="H36" s="662"/>
      <c r="I36" s="662"/>
      <c r="J36" s="662"/>
      <c r="K36" s="662"/>
      <c r="L36" s="662"/>
      <c r="M36" s="662"/>
      <c r="N36" s="662"/>
      <c r="O36" s="662"/>
      <c r="P36" s="662"/>
      <c r="Q36" s="663"/>
      <c r="R36" s="664">
        <v>66656</v>
      </c>
      <c r="S36" s="665"/>
      <c r="T36" s="665"/>
      <c r="U36" s="665"/>
      <c r="V36" s="665"/>
      <c r="W36" s="665"/>
      <c r="X36" s="665"/>
      <c r="Y36" s="666"/>
      <c r="Z36" s="691">
        <v>0.3</v>
      </c>
      <c r="AA36" s="691"/>
      <c r="AB36" s="691"/>
      <c r="AC36" s="691"/>
      <c r="AD36" s="692" t="s">
        <v>129</v>
      </c>
      <c r="AE36" s="692"/>
      <c r="AF36" s="692"/>
      <c r="AG36" s="692"/>
      <c r="AH36" s="692"/>
      <c r="AI36" s="692"/>
      <c r="AJ36" s="692"/>
      <c r="AK36" s="692"/>
      <c r="AL36" s="667" t="s">
        <v>129</v>
      </c>
      <c r="AM36" s="668"/>
      <c r="AN36" s="668"/>
      <c r="AO36" s="693"/>
      <c r="AP36" s="218"/>
      <c r="AQ36" s="714" t="s">
        <v>326</v>
      </c>
      <c r="AR36" s="715"/>
      <c r="AS36" s="715"/>
      <c r="AT36" s="715"/>
      <c r="AU36" s="715"/>
      <c r="AV36" s="715"/>
      <c r="AW36" s="715"/>
      <c r="AX36" s="715"/>
      <c r="AY36" s="716"/>
      <c r="AZ36" s="717">
        <v>4061346</v>
      </c>
      <c r="BA36" s="718"/>
      <c r="BB36" s="718"/>
      <c r="BC36" s="718"/>
      <c r="BD36" s="718"/>
      <c r="BE36" s="718"/>
      <c r="BF36" s="719"/>
      <c r="BG36" s="720" t="s">
        <v>327</v>
      </c>
      <c r="BH36" s="721"/>
      <c r="BI36" s="721"/>
      <c r="BJ36" s="721"/>
      <c r="BK36" s="721"/>
      <c r="BL36" s="721"/>
      <c r="BM36" s="721"/>
      <c r="BN36" s="721"/>
      <c r="BO36" s="721"/>
      <c r="BP36" s="721"/>
      <c r="BQ36" s="721"/>
      <c r="BR36" s="721"/>
      <c r="BS36" s="721"/>
      <c r="BT36" s="721"/>
      <c r="BU36" s="722"/>
      <c r="BV36" s="717">
        <v>464183</v>
      </c>
      <c r="BW36" s="718"/>
      <c r="BX36" s="718"/>
      <c r="BY36" s="718"/>
      <c r="BZ36" s="718"/>
      <c r="CA36" s="718"/>
      <c r="CB36" s="719"/>
      <c r="CD36" s="698" t="s">
        <v>328</v>
      </c>
      <c r="CE36" s="699"/>
      <c r="CF36" s="699"/>
      <c r="CG36" s="699"/>
      <c r="CH36" s="699"/>
      <c r="CI36" s="699"/>
      <c r="CJ36" s="699"/>
      <c r="CK36" s="699"/>
      <c r="CL36" s="699"/>
      <c r="CM36" s="699"/>
      <c r="CN36" s="699"/>
      <c r="CO36" s="699"/>
      <c r="CP36" s="699"/>
      <c r="CQ36" s="700"/>
      <c r="CR36" s="664">
        <v>4203342</v>
      </c>
      <c r="CS36" s="665"/>
      <c r="CT36" s="665"/>
      <c r="CU36" s="665"/>
      <c r="CV36" s="665"/>
      <c r="CW36" s="665"/>
      <c r="CX36" s="665"/>
      <c r="CY36" s="666"/>
      <c r="CZ36" s="667">
        <v>16.2</v>
      </c>
      <c r="DA36" s="677"/>
      <c r="DB36" s="677"/>
      <c r="DC36" s="678"/>
      <c r="DD36" s="670">
        <v>3942595</v>
      </c>
      <c r="DE36" s="665"/>
      <c r="DF36" s="665"/>
      <c r="DG36" s="665"/>
      <c r="DH36" s="665"/>
      <c r="DI36" s="665"/>
      <c r="DJ36" s="665"/>
      <c r="DK36" s="666"/>
      <c r="DL36" s="670">
        <v>2994771</v>
      </c>
      <c r="DM36" s="665"/>
      <c r="DN36" s="665"/>
      <c r="DO36" s="665"/>
      <c r="DP36" s="665"/>
      <c r="DQ36" s="665"/>
      <c r="DR36" s="665"/>
      <c r="DS36" s="665"/>
      <c r="DT36" s="665"/>
      <c r="DU36" s="665"/>
      <c r="DV36" s="666"/>
      <c r="DW36" s="667">
        <v>19.3</v>
      </c>
      <c r="DX36" s="677"/>
      <c r="DY36" s="677"/>
      <c r="DZ36" s="677"/>
      <c r="EA36" s="677"/>
      <c r="EB36" s="677"/>
      <c r="EC36" s="709"/>
    </row>
    <row r="37" spans="2:133" ht="11.25" customHeight="1" x14ac:dyDescent="0.15">
      <c r="B37" s="661" t="s">
        <v>329</v>
      </c>
      <c r="C37" s="662"/>
      <c r="D37" s="662"/>
      <c r="E37" s="662"/>
      <c r="F37" s="662"/>
      <c r="G37" s="662"/>
      <c r="H37" s="662"/>
      <c r="I37" s="662"/>
      <c r="J37" s="662"/>
      <c r="K37" s="662"/>
      <c r="L37" s="662"/>
      <c r="M37" s="662"/>
      <c r="N37" s="662"/>
      <c r="O37" s="662"/>
      <c r="P37" s="662"/>
      <c r="Q37" s="663"/>
      <c r="R37" s="664">
        <v>50418</v>
      </c>
      <c r="S37" s="665"/>
      <c r="T37" s="665"/>
      <c r="U37" s="665"/>
      <c r="V37" s="665"/>
      <c r="W37" s="665"/>
      <c r="X37" s="665"/>
      <c r="Y37" s="666"/>
      <c r="Z37" s="691">
        <v>0.2</v>
      </c>
      <c r="AA37" s="691"/>
      <c r="AB37" s="691"/>
      <c r="AC37" s="691"/>
      <c r="AD37" s="692" t="s">
        <v>129</v>
      </c>
      <c r="AE37" s="692"/>
      <c r="AF37" s="692"/>
      <c r="AG37" s="692"/>
      <c r="AH37" s="692"/>
      <c r="AI37" s="692"/>
      <c r="AJ37" s="692"/>
      <c r="AK37" s="692"/>
      <c r="AL37" s="667" t="s">
        <v>129</v>
      </c>
      <c r="AM37" s="668"/>
      <c r="AN37" s="668"/>
      <c r="AO37" s="693"/>
      <c r="AQ37" s="704" t="s">
        <v>330</v>
      </c>
      <c r="AR37" s="705"/>
      <c r="AS37" s="705"/>
      <c r="AT37" s="705"/>
      <c r="AU37" s="705"/>
      <c r="AV37" s="705"/>
      <c r="AW37" s="705"/>
      <c r="AX37" s="705"/>
      <c r="AY37" s="706"/>
      <c r="AZ37" s="664">
        <v>1197128</v>
      </c>
      <c r="BA37" s="665"/>
      <c r="BB37" s="665"/>
      <c r="BC37" s="665"/>
      <c r="BD37" s="675"/>
      <c r="BE37" s="675"/>
      <c r="BF37" s="707"/>
      <c r="BG37" s="698" t="s">
        <v>331</v>
      </c>
      <c r="BH37" s="699"/>
      <c r="BI37" s="699"/>
      <c r="BJ37" s="699"/>
      <c r="BK37" s="699"/>
      <c r="BL37" s="699"/>
      <c r="BM37" s="699"/>
      <c r="BN37" s="699"/>
      <c r="BO37" s="699"/>
      <c r="BP37" s="699"/>
      <c r="BQ37" s="699"/>
      <c r="BR37" s="699"/>
      <c r="BS37" s="699"/>
      <c r="BT37" s="699"/>
      <c r="BU37" s="700"/>
      <c r="BV37" s="664">
        <v>315336</v>
      </c>
      <c r="BW37" s="665"/>
      <c r="BX37" s="665"/>
      <c r="BY37" s="665"/>
      <c r="BZ37" s="665"/>
      <c r="CA37" s="665"/>
      <c r="CB37" s="708"/>
      <c r="CD37" s="698" t="s">
        <v>332</v>
      </c>
      <c r="CE37" s="699"/>
      <c r="CF37" s="699"/>
      <c r="CG37" s="699"/>
      <c r="CH37" s="699"/>
      <c r="CI37" s="699"/>
      <c r="CJ37" s="699"/>
      <c r="CK37" s="699"/>
      <c r="CL37" s="699"/>
      <c r="CM37" s="699"/>
      <c r="CN37" s="699"/>
      <c r="CO37" s="699"/>
      <c r="CP37" s="699"/>
      <c r="CQ37" s="700"/>
      <c r="CR37" s="664">
        <v>1730293</v>
      </c>
      <c r="CS37" s="675"/>
      <c r="CT37" s="675"/>
      <c r="CU37" s="675"/>
      <c r="CV37" s="675"/>
      <c r="CW37" s="675"/>
      <c r="CX37" s="675"/>
      <c r="CY37" s="676"/>
      <c r="CZ37" s="667">
        <v>6.7</v>
      </c>
      <c r="DA37" s="677"/>
      <c r="DB37" s="677"/>
      <c r="DC37" s="678"/>
      <c r="DD37" s="670">
        <v>1730128</v>
      </c>
      <c r="DE37" s="675"/>
      <c r="DF37" s="675"/>
      <c r="DG37" s="675"/>
      <c r="DH37" s="675"/>
      <c r="DI37" s="675"/>
      <c r="DJ37" s="675"/>
      <c r="DK37" s="676"/>
      <c r="DL37" s="670">
        <v>1675954</v>
      </c>
      <c r="DM37" s="675"/>
      <c r="DN37" s="675"/>
      <c r="DO37" s="675"/>
      <c r="DP37" s="675"/>
      <c r="DQ37" s="675"/>
      <c r="DR37" s="675"/>
      <c r="DS37" s="675"/>
      <c r="DT37" s="675"/>
      <c r="DU37" s="675"/>
      <c r="DV37" s="676"/>
      <c r="DW37" s="667">
        <v>10.8</v>
      </c>
      <c r="DX37" s="677"/>
      <c r="DY37" s="677"/>
      <c r="DZ37" s="677"/>
      <c r="EA37" s="677"/>
      <c r="EB37" s="677"/>
      <c r="EC37" s="709"/>
    </row>
    <row r="38" spans="2:133" ht="11.25" customHeight="1" x14ac:dyDescent="0.15">
      <c r="B38" s="661" t="s">
        <v>333</v>
      </c>
      <c r="C38" s="662"/>
      <c r="D38" s="662"/>
      <c r="E38" s="662"/>
      <c r="F38" s="662"/>
      <c r="G38" s="662"/>
      <c r="H38" s="662"/>
      <c r="I38" s="662"/>
      <c r="J38" s="662"/>
      <c r="K38" s="662"/>
      <c r="L38" s="662"/>
      <c r="M38" s="662"/>
      <c r="N38" s="662"/>
      <c r="O38" s="662"/>
      <c r="P38" s="662"/>
      <c r="Q38" s="663"/>
      <c r="R38" s="664">
        <v>79488</v>
      </c>
      <c r="S38" s="665"/>
      <c r="T38" s="665"/>
      <c r="U38" s="665"/>
      <c r="V38" s="665"/>
      <c r="W38" s="665"/>
      <c r="X38" s="665"/>
      <c r="Y38" s="666"/>
      <c r="Z38" s="691">
        <v>0.3</v>
      </c>
      <c r="AA38" s="691"/>
      <c r="AB38" s="691"/>
      <c r="AC38" s="691"/>
      <c r="AD38" s="692" t="s">
        <v>129</v>
      </c>
      <c r="AE38" s="692"/>
      <c r="AF38" s="692"/>
      <c r="AG38" s="692"/>
      <c r="AH38" s="692"/>
      <c r="AI38" s="692"/>
      <c r="AJ38" s="692"/>
      <c r="AK38" s="692"/>
      <c r="AL38" s="667" t="s">
        <v>129</v>
      </c>
      <c r="AM38" s="668"/>
      <c r="AN38" s="668"/>
      <c r="AO38" s="693"/>
      <c r="AQ38" s="704" t="s">
        <v>334</v>
      </c>
      <c r="AR38" s="705"/>
      <c r="AS38" s="705"/>
      <c r="AT38" s="705"/>
      <c r="AU38" s="705"/>
      <c r="AV38" s="705"/>
      <c r="AW38" s="705"/>
      <c r="AX38" s="705"/>
      <c r="AY38" s="706"/>
      <c r="AZ38" s="664">
        <v>143527</v>
      </c>
      <c r="BA38" s="665"/>
      <c r="BB38" s="665"/>
      <c r="BC38" s="665"/>
      <c r="BD38" s="675"/>
      <c r="BE38" s="675"/>
      <c r="BF38" s="707"/>
      <c r="BG38" s="698" t="s">
        <v>335</v>
      </c>
      <c r="BH38" s="699"/>
      <c r="BI38" s="699"/>
      <c r="BJ38" s="699"/>
      <c r="BK38" s="699"/>
      <c r="BL38" s="699"/>
      <c r="BM38" s="699"/>
      <c r="BN38" s="699"/>
      <c r="BO38" s="699"/>
      <c r="BP38" s="699"/>
      <c r="BQ38" s="699"/>
      <c r="BR38" s="699"/>
      <c r="BS38" s="699"/>
      <c r="BT38" s="699"/>
      <c r="BU38" s="700"/>
      <c r="BV38" s="664">
        <v>8590</v>
      </c>
      <c r="BW38" s="665"/>
      <c r="BX38" s="665"/>
      <c r="BY38" s="665"/>
      <c r="BZ38" s="665"/>
      <c r="CA38" s="665"/>
      <c r="CB38" s="708"/>
      <c r="CD38" s="698" t="s">
        <v>336</v>
      </c>
      <c r="CE38" s="699"/>
      <c r="CF38" s="699"/>
      <c r="CG38" s="699"/>
      <c r="CH38" s="699"/>
      <c r="CI38" s="699"/>
      <c r="CJ38" s="699"/>
      <c r="CK38" s="699"/>
      <c r="CL38" s="699"/>
      <c r="CM38" s="699"/>
      <c r="CN38" s="699"/>
      <c r="CO38" s="699"/>
      <c r="CP38" s="699"/>
      <c r="CQ38" s="700"/>
      <c r="CR38" s="664">
        <v>2720691</v>
      </c>
      <c r="CS38" s="665"/>
      <c r="CT38" s="665"/>
      <c r="CU38" s="665"/>
      <c r="CV38" s="665"/>
      <c r="CW38" s="665"/>
      <c r="CX38" s="665"/>
      <c r="CY38" s="666"/>
      <c r="CZ38" s="667">
        <v>10.5</v>
      </c>
      <c r="DA38" s="677"/>
      <c r="DB38" s="677"/>
      <c r="DC38" s="678"/>
      <c r="DD38" s="670">
        <v>2131941</v>
      </c>
      <c r="DE38" s="665"/>
      <c r="DF38" s="665"/>
      <c r="DG38" s="665"/>
      <c r="DH38" s="665"/>
      <c r="DI38" s="665"/>
      <c r="DJ38" s="665"/>
      <c r="DK38" s="666"/>
      <c r="DL38" s="670">
        <v>1976503</v>
      </c>
      <c r="DM38" s="665"/>
      <c r="DN38" s="665"/>
      <c r="DO38" s="665"/>
      <c r="DP38" s="665"/>
      <c r="DQ38" s="665"/>
      <c r="DR38" s="665"/>
      <c r="DS38" s="665"/>
      <c r="DT38" s="665"/>
      <c r="DU38" s="665"/>
      <c r="DV38" s="666"/>
      <c r="DW38" s="667">
        <v>12.7</v>
      </c>
      <c r="DX38" s="677"/>
      <c r="DY38" s="677"/>
      <c r="DZ38" s="677"/>
      <c r="EA38" s="677"/>
      <c r="EB38" s="677"/>
      <c r="EC38" s="709"/>
    </row>
    <row r="39" spans="2:133" ht="11.25" customHeight="1" x14ac:dyDescent="0.15">
      <c r="B39" s="661" t="s">
        <v>337</v>
      </c>
      <c r="C39" s="662"/>
      <c r="D39" s="662"/>
      <c r="E39" s="662"/>
      <c r="F39" s="662"/>
      <c r="G39" s="662"/>
      <c r="H39" s="662"/>
      <c r="I39" s="662"/>
      <c r="J39" s="662"/>
      <c r="K39" s="662"/>
      <c r="L39" s="662"/>
      <c r="M39" s="662"/>
      <c r="N39" s="662"/>
      <c r="O39" s="662"/>
      <c r="P39" s="662"/>
      <c r="Q39" s="663"/>
      <c r="R39" s="664">
        <v>157724</v>
      </c>
      <c r="S39" s="665"/>
      <c r="T39" s="665"/>
      <c r="U39" s="665"/>
      <c r="V39" s="665"/>
      <c r="W39" s="665"/>
      <c r="X39" s="665"/>
      <c r="Y39" s="666"/>
      <c r="Z39" s="691">
        <v>0.6</v>
      </c>
      <c r="AA39" s="691"/>
      <c r="AB39" s="691"/>
      <c r="AC39" s="691"/>
      <c r="AD39" s="692">
        <v>22</v>
      </c>
      <c r="AE39" s="692"/>
      <c r="AF39" s="692"/>
      <c r="AG39" s="692"/>
      <c r="AH39" s="692"/>
      <c r="AI39" s="692"/>
      <c r="AJ39" s="692"/>
      <c r="AK39" s="692"/>
      <c r="AL39" s="667">
        <v>0</v>
      </c>
      <c r="AM39" s="668"/>
      <c r="AN39" s="668"/>
      <c r="AO39" s="693"/>
      <c r="AQ39" s="704" t="s">
        <v>338</v>
      </c>
      <c r="AR39" s="705"/>
      <c r="AS39" s="705"/>
      <c r="AT39" s="705"/>
      <c r="AU39" s="705"/>
      <c r="AV39" s="705"/>
      <c r="AW39" s="705"/>
      <c r="AX39" s="705"/>
      <c r="AY39" s="706"/>
      <c r="AZ39" s="664" t="s">
        <v>129</v>
      </c>
      <c r="BA39" s="665"/>
      <c r="BB39" s="665"/>
      <c r="BC39" s="665"/>
      <c r="BD39" s="675"/>
      <c r="BE39" s="675"/>
      <c r="BF39" s="707"/>
      <c r="BG39" s="698" t="s">
        <v>339</v>
      </c>
      <c r="BH39" s="699"/>
      <c r="BI39" s="699"/>
      <c r="BJ39" s="699"/>
      <c r="BK39" s="699"/>
      <c r="BL39" s="699"/>
      <c r="BM39" s="699"/>
      <c r="BN39" s="699"/>
      <c r="BO39" s="699"/>
      <c r="BP39" s="699"/>
      <c r="BQ39" s="699"/>
      <c r="BR39" s="699"/>
      <c r="BS39" s="699"/>
      <c r="BT39" s="699"/>
      <c r="BU39" s="700"/>
      <c r="BV39" s="664">
        <v>13376</v>
      </c>
      <c r="BW39" s="665"/>
      <c r="BX39" s="665"/>
      <c r="BY39" s="665"/>
      <c r="BZ39" s="665"/>
      <c r="CA39" s="665"/>
      <c r="CB39" s="708"/>
      <c r="CD39" s="698" t="s">
        <v>340</v>
      </c>
      <c r="CE39" s="699"/>
      <c r="CF39" s="699"/>
      <c r="CG39" s="699"/>
      <c r="CH39" s="699"/>
      <c r="CI39" s="699"/>
      <c r="CJ39" s="699"/>
      <c r="CK39" s="699"/>
      <c r="CL39" s="699"/>
      <c r="CM39" s="699"/>
      <c r="CN39" s="699"/>
      <c r="CO39" s="699"/>
      <c r="CP39" s="699"/>
      <c r="CQ39" s="700"/>
      <c r="CR39" s="664">
        <v>749669</v>
      </c>
      <c r="CS39" s="675"/>
      <c r="CT39" s="675"/>
      <c r="CU39" s="675"/>
      <c r="CV39" s="675"/>
      <c r="CW39" s="675"/>
      <c r="CX39" s="675"/>
      <c r="CY39" s="676"/>
      <c r="CZ39" s="667">
        <v>2.9</v>
      </c>
      <c r="DA39" s="677"/>
      <c r="DB39" s="677"/>
      <c r="DC39" s="678"/>
      <c r="DD39" s="670">
        <v>684468</v>
      </c>
      <c r="DE39" s="675"/>
      <c r="DF39" s="675"/>
      <c r="DG39" s="675"/>
      <c r="DH39" s="675"/>
      <c r="DI39" s="675"/>
      <c r="DJ39" s="675"/>
      <c r="DK39" s="676"/>
      <c r="DL39" s="670" t="s">
        <v>129</v>
      </c>
      <c r="DM39" s="675"/>
      <c r="DN39" s="675"/>
      <c r="DO39" s="675"/>
      <c r="DP39" s="675"/>
      <c r="DQ39" s="675"/>
      <c r="DR39" s="675"/>
      <c r="DS39" s="675"/>
      <c r="DT39" s="675"/>
      <c r="DU39" s="675"/>
      <c r="DV39" s="676"/>
      <c r="DW39" s="667" t="s">
        <v>129</v>
      </c>
      <c r="DX39" s="677"/>
      <c r="DY39" s="677"/>
      <c r="DZ39" s="677"/>
      <c r="EA39" s="677"/>
      <c r="EB39" s="677"/>
      <c r="EC39" s="709"/>
    </row>
    <row r="40" spans="2:133" ht="11.25" customHeight="1" x14ac:dyDescent="0.15">
      <c r="B40" s="661" t="s">
        <v>341</v>
      </c>
      <c r="C40" s="662"/>
      <c r="D40" s="662"/>
      <c r="E40" s="662"/>
      <c r="F40" s="662"/>
      <c r="G40" s="662"/>
      <c r="H40" s="662"/>
      <c r="I40" s="662"/>
      <c r="J40" s="662"/>
      <c r="K40" s="662"/>
      <c r="L40" s="662"/>
      <c r="M40" s="662"/>
      <c r="N40" s="662"/>
      <c r="O40" s="662"/>
      <c r="P40" s="662"/>
      <c r="Q40" s="663"/>
      <c r="R40" s="664">
        <v>1097000</v>
      </c>
      <c r="S40" s="665"/>
      <c r="T40" s="665"/>
      <c r="U40" s="665"/>
      <c r="V40" s="665"/>
      <c r="W40" s="665"/>
      <c r="X40" s="665"/>
      <c r="Y40" s="666"/>
      <c r="Z40" s="691">
        <v>4.0999999999999996</v>
      </c>
      <c r="AA40" s="691"/>
      <c r="AB40" s="691"/>
      <c r="AC40" s="691"/>
      <c r="AD40" s="692" t="s">
        <v>129</v>
      </c>
      <c r="AE40" s="692"/>
      <c r="AF40" s="692"/>
      <c r="AG40" s="692"/>
      <c r="AH40" s="692"/>
      <c r="AI40" s="692"/>
      <c r="AJ40" s="692"/>
      <c r="AK40" s="692"/>
      <c r="AL40" s="667" t="s">
        <v>129</v>
      </c>
      <c r="AM40" s="668"/>
      <c r="AN40" s="668"/>
      <c r="AO40" s="693"/>
      <c r="AQ40" s="704" t="s">
        <v>342</v>
      </c>
      <c r="AR40" s="705"/>
      <c r="AS40" s="705"/>
      <c r="AT40" s="705"/>
      <c r="AU40" s="705"/>
      <c r="AV40" s="705"/>
      <c r="AW40" s="705"/>
      <c r="AX40" s="705"/>
      <c r="AY40" s="706"/>
      <c r="AZ40" s="664" t="s">
        <v>129</v>
      </c>
      <c r="BA40" s="665"/>
      <c r="BB40" s="665"/>
      <c r="BC40" s="665"/>
      <c r="BD40" s="675"/>
      <c r="BE40" s="675"/>
      <c r="BF40" s="707"/>
      <c r="BG40" s="710" t="s">
        <v>343</v>
      </c>
      <c r="BH40" s="711"/>
      <c r="BI40" s="711"/>
      <c r="BJ40" s="711"/>
      <c r="BK40" s="711"/>
      <c r="BL40" s="363"/>
      <c r="BM40" s="699" t="s">
        <v>344</v>
      </c>
      <c r="BN40" s="699"/>
      <c r="BO40" s="699"/>
      <c r="BP40" s="699"/>
      <c r="BQ40" s="699"/>
      <c r="BR40" s="699"/>
      <c r="BS40" s="699"/>
      <c r="BT40" s="699"/>
      <c r="BU40" s="700"/>
      <c r="BV40" s="664">
        <v>104</v>
      </c>
      <c r="BW40" s="665"/>
      <c r="BX40" s="665"/>
      <c r="BY40" s="665"/>
      <c r="BZ40" s="665"/>
      <c r="CA40" s="665"/>
      <c r="CB40" s="708"/>
      <c r="CD40" s="698" t="s">
        <v>345</v>
      </c>
      <c r="CE40" s="699"/>
      <c r="CF40" s="699"/>
      <c r="CG40" s="699"/>
      <c r="CH40" s="699"/>
      <c r="CI40" s="699"/>
      <c r="CJ40" s="699"/>
      <c r="CK40" s="699"/>
      <c r="CL40" s="699"/>
      <c r="CM40" s="699"/>
      <c r="CN40" s="699"/>
      <c r="CO40" s="699"/>
      <c r="CP40" s="699"/>
      <c r="CQ40" s="700"/>
      <c r="CR40" s="664" t="s">
        <v>129</v>
      </c>
      <c r="CS40" s="665"/>
      <c r="CT40" s="665"/>
      <c r="CU40" s="665"/>
      <c r="CV40" s="665"/>
      <c r="CW40" s="665"/>
      <c r="CX40" s="665"/>
      <c r="CY40" s="666"/>
      <c r="CZ40" s="667" t="s">
        <v>129</v>
      </c>
      <c r="DA40" s="677"/>
      <c r="DB40" s="677"/>
      <c r="DC40" s="678"/>
      <c r="DD40" s="670" t="s">
        <v>129</v>
      </c>
      <c r="DE40" s="665"/>
      <c r="DF40" s="665"/>
      <c r="DG40" s="665"/>
      <c r="DH40" s="665"/>
      <c r="DI40" s="665"/>
      <c r="DJ40" s="665"/>
      <c r="DK40" s="666"/>
      <c r="DL40" s="670" t="s">
        <v>129</v>
      </c>
      <c r="DM40" s="665"/>
      <c r="DN40" s="665"/>
      <c r="DO40" s="665"/>
      <c r="DP40" s="665"/>
      <c r="DQ40" s="665"/>
      <c r="DR40" s="665"/>
      <c r="DS40" s="665"/>
      <c r="DT40" s="665"/>
      <c r="DU40" s="665"/>
      <c r="DV40" s="666"/>
      <c r="DW40" s="667" t="s">
        <v>129</v>
      </c>
      <c r="DX40" s="677"/>
      <c r="DY40" s="677"/>
      <c r="DZ40" s="677"/>
      <c r="EA40" s="677"/>
      <c r="EB40" s="677"/>
      <c r="EC40" s="709"/>
    </row>
    <row r="41" spans="2:133" ht="11.25" customHeight="1" x14ac:dyDescent="0.15">
      <c r="B41" s="661" t="s">
        <v>346</v>
      </c>
      <c r="C41" s="662"/>
      <c r="D41" s="662"/>
      <c r="E41" s="662"/>
      <c r="F41" s="662"/>
      <c r="G41" s="662"/>
      <c r="H41" s="662"/>
      <c r="I41" s="662"/>
      <c r="J41" s="662"/>
      <c r="K41" s="662"/>
      <c r="L41" s="662"/>
      <c r="M41" s="662"/>
      <c r="N41" s="662"/>
      <c r="O41" s="662"/>
      <c r="P41" s="662"/>
      <c r="Q41" s="663"/>
      <c r="R41" s="664" t="s">
        <v>129</v>
      </c>
      <c r="S41" s="665"/>
      <c r="T41" s="665"/>
      <c r="U41" s="665"/>
      <c r="V41" s="665"/>
      <c r="W41" s="665"/>
      <c r="X41" s="665"/>
      <c r="Y41" s="666"/>
      <c r="Z41" s="691" t="s">
        <v>129</v>
      </c>
      <c r="AA41" s="691"/>
      <c r="AB41" s="691"/>
      <c r="AC41" s="691"/>
      <c r="AD41" s="692" t="s">
        <v>129</v>
      </c>
      <c r="AE41" s="692"/>
      <c r="AF41" s="692"/>
      <c r="AG41" s="692"/>
      <c r="AH41" s="692"/>
      <c r="AI41" s="692"/>
      <c r="AJ41" s="692"/>
      <c r="AK41" s="692"/>
      <c r="AL41" s="667" t="s">
        <v>129</v>
      </c>
      <c r="AM41" s="668"/>
      <c r="AN41" s="668"/>
      <c r="AO41" s="693"/>
      <c r="AQ41" s="704" t="s">
        <v>347</v>
      </c>
      <c r="AR41" s="705"/>
      <c r="AS41" s="705"/>
      <c r="AT41" s="705"/>
      <c r="AU41" s="705"/>
      <c r="AV41" s="705"/>
      <c r="AW41" s="705"/>
      <c r="AX41" s="705"/>
      <c r="AY41" s="706"/>
      <c r="AZ41" s="664">
        <v>787331</v>
      </c>
      <c r="BA41" s="665"/>
      <c r="BB41" s="665"/>
      <c r="BC41" s="665"/>
      <c r="BD41" s="675"/>
      <c r="BE41" s="675"/>
      <c r="BF41" s="707"/>
      <c r="BG41" s="710"/>
      <c r="BH41" s="711"/>
      <c r="BI41" s="711"/>
      <c r="BJ41" s="711"/>
      <c r="BK41" s="711"/>
      <c r="BL41" s="363"/>
      <c r="BM41" s="699" t="s">
        <v>348</v>
      </c>
      <c r="BN41" s="699"/>
      <c r="BO41" s="699"/>
      <c r="BP41" s="699"/>
      <c r="BQ41" s="699"/>
      <c r="BR41" s="699"/>
      <c r="BS41" s="699"/>
      <c r="BT41" s="699"/>
      <c r="BU41" s="700"/>
      <c r="BV41" s="664">
        <v>1</v>
      </c>
      <c r="BW41" s="665"/>
      <c r="BX41" s="665"/>
      <c r="BY41" s="665"/>
      <c r="BZ41" s="665"/>
      <c r="CA41" s="665"/>
      <c r="CB41" s="708"/>
      <c r="CD41" s="698" t="s">
        <v>349</v>
      </c>
      <c r="CE41" s="699"/>
      <c r="CF41" s="699"/>
      <c r="CG41" s="699"/>
      <c r="CH41" s="699"/>
      <c r="CI41" s="699"/>
      <c r="CJ41" s="699"/>
      <c r="CK41" s="699"/>
      <c r="CL41" s="699"/>
      <c r="CM41" s="699"/>
      <c r="CN41" s="699"/>
      <c r="CO41" s="699"/>
      <c r="CP41" s="699"/>
      <c r="CQ41" s="700"/>
      <c r="CR41" s="664" t="s">
        <v>129</v>
      </c>
      <c r="CS41" s="675"/>
      <c r="CT41" s="675"/>
      <c r="CU41" s="675"/>
      <c r="CV41" s="675"/>
      <c r="CW41" s="675"/>
      <c r="CX41" s="675"/>
      <c r="CY41" s="676"/>
      <c r="CZ41" s="667" t="s">
        <v>129</v>
      </c>
      <c r="DA41" s="677"/>
      <c r="DB41" s="677"/>
      <c r="DC41" s="678"/>
      <c r="DD41" s="670" t="s">
        <v>129</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350</v>
      </c>
      <c r="C42" s="662"/>
      <c r="D42" s="662"/>
      <c r="E42" s="662"/>
      <c r="F42" s="662"/>
      <c r="G42" s="662"/>
      <c r="H42" s="662"/>
      <c r="I42" s="662"/>
      <c r="J42" s="662"/>
      <c r="K42" s="662"/>
      <c r="L42" s="662"/>
      <c r="M42" s="662"/>
      <c r="N42" s="662"/>
      <c r="O42" s="662"/>
      <c r="P42" s="662"/>
      <c r="Q42" s="663"/>
      <c r="R42" s="664" t="s">
        <v>129</v>
      </c>
      <c r="S42" s="665"/>
      <c r="T42" s="665"/>
      <c r="U42" s="665"/>
      <c r="V42" s="665"/>
      <c r="W42" s="665"/>
      <c r="X42" s="665"/>
      <c r="Y42" s="666"/>
      <c r="Z42" s="691" t="s">
        <v>129</v>
      </c>
      <c r="AA42" s="691"/>
      <c r="AB42" s="691"/>
      <c r="AC42" s="691"/>
      <c r="AD42" s="692" t="s">
        <v>129</v>
      </c>
      <c r="AE42" s="692"/>
      <c r="AF42" s="692"/>
      <c r="AG42" s="692"/>
      <c r="AH42" s="692"/>
      <c r="AI42" s="692"/>
      <c r="AJ42" s="692"/>
      <c r="AK42" s="692"/>
      <c r="AL42" s="667" t="s">
        <v>129</v>
      </c>
      <c r="AM42" s="668"/>
      <c r="AN42" s="668"/>
      <c r="AO42" s="693"/>
      <c r="AQ42" s="701" t="s">
        <v>351</v>
      </c>
      <c r="AR42" s="702"/>
      <c r="AS42" s="702"/>
      <c r="AT42" s="702"/>
      <c r="AU42" s="702"/>
      <c r="AV42" s="702"/>
      <c r="AW42" s="702"/>
      <c r="AX42" s="702"/>
      <c r="AY42" s="703"/>
      <c r="AZ42" s="644">
        <v>1933360</v>
      </c>
      <c r="BA42" s="679"/>
      <c r="BB42" s="679"/>
      <c r="BC42" s="679"/>
      <c r="BD42" s="645"/>
      <c r="BE42" s="645"/>
      <c r="BF42" s="694"/>
      <c r="BG42" s="712"/>
      <c r="BH42" s="713"/>
      <c r="BI42" s="713"/>
      <c r="BJ42" s="713"/>
      <c r="BK42" s="713"/>
      <c r="BL42" s="364"/>
      <c r="BM42" s="695" t="s">
        <v>352</v>
      </c>
      <c r="BN42" s="695"/>
      <c r="BO42" s="695"/>
      <c r="BP42" s="695"/>
      <c r="BQ42" s="695"/>
      <c r="BR42" s="695"/>
      <c r="BS42" s="695"/>
      <c r="BT42" s="695"/>
      <c r="BU42" s="696"/>
      <c r="BV42" s="644">
        <v>350</v>
      </c>
      <c r="BW42" s="679"/>
      <c r="BX42" s="679"/>
      <c r="BY42" s="679"/>
      <c r="BZ42" s="679"/>
      <c r="CA42" s="679"/>
      <c r="CB42" s="697"/>
      <c r="CD42" s="661" t="s">
        <v>353</v>
      </c>
      <c r="CE42" s="662"/>
      <c r="CF42" s="662"/>
      <c r="CG42" s="662"/>
      <c r="CH42" s="662"/>
      <c r="CI42" s="662"/>
      <c r="CJ42" s="662"/>
      <c r="CK42" s="662"/>
      <c r="CL42" s="662"/>
      <c r="CM42" s="662"/>
      <c r="CN42" s="662"/>
      <c r="CO42" s="662"/>
      <c r="CP42" s="662"/>
      <c r="CQ42" s="663"/>
      <c r="CR42" s="664">
        <v>328266</v>
      </c>
      <c r="CS42" s="675"/>
      <c r="CT42" s="675"/>
      <c r="CU42" s="675"/>
      <c r="CV42" s="675"/>
      <c r="CW42" s="675"/>
      <c r="CX42" s="675"/>
      <c r="CY42" s="676"/>
      <c r="CZ42" s="667">
        <v>1.3</v>
      </c>
      <c r="DA42" s="677"/>
      <c r="DB42" s="677"/>
      <c r="DC42" s="678"/>
      <c r="DD42" s="670">
        <v>97732</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354</v>
      </c>
      <c r="C43" s="662"/>
      <c r="D43" s="662"/>
      <c r="E43" s="662"/>
      <c r="F43" s="662"/>
      <c r="G43" s="662"/>
      <c r="H43" s="662"/>
      <c r="I43" s="662"/>
      <c r="J43" s="662"/>
      <c r="K43" s="662"/>
      <c r="L43" s="662"/>
      <c r="M43" s="662"/>
      <c r="N43" s="662"/>
      <c r="O43" s="662"/>
      <c r="P43" s="662"/>
      <c r="Q43" s="663"/>
      <c r="R43" s="664">
        <v>957400</v>
      </c>
      <c r="S43" s="665"/>
      <c r="T43" s="665"/>
      <c r="U43" s="665"/>
      <c r="V43" s="665"/>
      <c r="W43" s="665"/>
      <c r="X43" s="665"/>
      <c r="Y43" s="666"/>
      <c r="Z43" s="691">
        <v>3.6</v>
      </c>
      <c r="AA43" s="691"/>
      <c r="AB43" s="691"/>
      <c r="AC43" s="691"/>
      <c r="AD43" s="692" t="s">
        <v>129</v>
      </c>
      <c r="AE43" s="692"/>
      <c r="AF43" s="692"/>
      <c r="AG43" s="692"/>
      <c r="AH43" s="692"/>
      <c r="AI43" s="692"/>
      <c r="AJ43" s="692"/>
      <c r="AK43" s="692"/>
      <c r="AL43" s="667" t="s">
        <v>129</v>
      </c>
      <c r="AM43" s="668"/>
      <c r="AN43" s="668"/>
      <c r="AO43" s="693"/>
      <c r="BV43" s="219"/>
      <c r="BW43" s="219"/>
      <c r="BX43" s="219"/>
      <c r="BY43" s="219"/>
      <c r="BZ43" s="219"/>
      <c r="CA43" s="219"/>
      <c r="CB43" s="219"/>
      <c r="CD43" s="661" t="s">
        <v>355</v>
      </c>
      <c r="CE43" s="662"/>
      <c r="CF43" s="662"/>
      <c r="CG43" s="662"/>
      <c r="CH43" s="662"/>
      <c r="CI43" s="662"/>
      <c r="CJ43" s="662"/>
      <c r="CK43" s="662"/>
      <c r="CL43" s="662"/>
      <c r="CM43" s="662"/>
      <c r="CN43" s="662"/>
      <c r="CO43" s="662"/>
      <c r="CP43" s="662"/>
      <c r="CQ43" s="663"/>
      <c r="CR43" s="664">
        <v>26504</v>
      </c>
      <c r="CS43" s="675"/>
      <c r="CT43" s="675"/>
      <c r="CU43" s="675"/>
      <c r="CV43" s="675"/>
      <c r="CW43" s="675"/>
      <c r="CX43" s="675"/>
      <c r="CY43" s="676"/>
      <c r="CZ43" s="667">
        <v>0.1</v>
      </c>
      <c r="DA43" s="677"/>
      <c r="DB43" s="677"/>
      <c r="DC43" s="678"/>
      <c r="DD43" s="670">
        <v>26504</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356</v>
      </c>
      <c r="C44" s="642"/>
      <c r="D44" s="642"/>
      <c r="E44" s="642"/>
      <c r="F44" s="642"/>
      <c r="G44" s="642"/>
      <c r="H44" s="642"/>
      <c r="I44" s="642"/>
      <c r="J44" s="642"/>
      <c r="K44" s="642"/>
      <c r="L44" s="642"/>
      <c r="M44" s="642"/>
      <c r="N44" s="642"/>
      <c r="O44" s="642"/>
      <c r="P44" s="642"/>
      <c r="Q44" s="643"/>
      <c r="R44" s="644">
        <v>26436000</v>
      </c>
      <c r="S44" s="679"/>
      <c r="T44" s="679"/>
      <c r="U44" s="679"/>
      <c r="V44" s="679"/>
      <c r="W44" s="679"/>
      <c r="X44" s="679"/>
      <c r="Y44" s="680"/>
      <c r="Z44" s="681">
        <v>100</v>
      </c>
      <c r="AA44" s="681"/>
      <c r="AB44" s="681"/>
      <c r="AC44" s="681"/>
      <c r="AD44" s="682">
        <v>14556414</v>
      </c>
      <c r="AE44" s="682"/>
      <c r="AF44" s="682"/>
      <c r="AG44" s="682"/>
      <c r="AH44" s="682"/>
      <c r="AI44" s="682"/>
      <c r="AJ44" s="682"/>
      <c r="AK44" s="682"/>
      <c r="AL44" s="647">
        <v>100</v>
      </c>
      <c r="AM44" s="683"/>
      <c r="AN44" s="683"/>
      <c r="AO44" s="684"/>
      <c r="CD44" s="685" t="s">
        <v>303</v>
      </c>
      <c r="CE44" s="686"/>
      <c r="CF44" s="661" t="s">
        <v>357</v>
      </c>
      <c r="CG44" s="662"/>
      <c r="CH44" s="662"/>
      <c r="CI44" s="662"/>
      <c r="CJ44" s="662"/>
      <c r="CK44" s="662"/>
      <c r="CL44" s="662"/>
      <c r="CM44" s="662"/>
      <c r="CN44" s="662"/>
      <c r="CO44" s="662"/>
      <c r="CP44" s="662"/>
      <c r="CQ44" s="663"/>
      <c r="CR44" s="664">
        <v>328266</v>
      </c>
      <c r="CS44" s="665"/>
      <c r="CT44" s="665"/>
      <c r="CU44" s="665"/>
      <c r="CV44" s="665"/>
      <c r="CW44" s="665"/>
      <c r="CX44" s="665"/>
      <c r="CY44" s="666"/>
      <c r="CZ44" s="667">
        <v>1.3</v>
      </c>
      <c r="DA44" s="668"/>
      <c r="DB44" s="668"/>
      <c r="DC44" s="669"/>
      <c r="DD44" s="670">
        <v>97732</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358</v>
      </c>
      <c r="CG45" s="662"/>
      <c r="CH45" s="662"/>
      <c r="CI45" s="662"/>
      <c r="CJ45" s="662"/>
      <c r="CK45" s="662"/>
      <c r="CL45" s="662"/>
      <c r="CM45" s="662"/>
      <c r="CN45" s="662"/>
      <c r="CO45" s="662"/>
      <c r="CP45" s="662"/>
      <c r="CQ45" s="663"/>
      <c r="CR45" s="664">
        <v>169306</v>
      </c>
      <c r="CS45" s="675"/>
      <c r="CT45" s="675"/>
      <c r="CU45" s="675"/>
      <c r="CV45" s="675"/>
      <c r="CW45" s="675"/>
      <c r="CX45" s="675"/>
      <c r="CY45" s="676"/>
      <c r="CZ45" s="667">
        <v>0.7</v>
      </c>
      <c r="DA45" s="677"/>
      <c r="DB45" s="677"/>
      <c r="DC45" s="678"/>
      <c r="DD45" s="670">
        <v>1541</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1" t="s">
        <v>359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360</v>
      </c>
      <c r="CG46" s="662"/>
      <c r="CH46" s="662"/>
      <c r="CI46" s="662"/>
      <c r="CJ46" s="662"/>
      <c r="CK46" s="662"/>
      <c r="CL46" s="662"/>
      <c r="CM46" s="662"/>
      <c r="CN46" s="662"/>
      <c r="CO46" s="662"/>
      <c r="CP46" s="662"/>
      <c r="CQ46" s="663"/>
      <c r="CR46" s="664">
        <v>158960</v>
      </c>
      <c r="CS46" s="665"/>
      <c r="CT46" s="665"/>
      <c r="CU46" s="665"/>
      <c r="CV46" s="665"/>
      <c r="CW46" s="665"/>
      <c r="CX46" s="665"/>
      <c r="CY46" s="666"/>
      <c r="CZ46" s="667">
        <v>0.6</v>
      </c>
      <c r="DA46" s="668"/>
      <c r="DB46" s="668"/>
      <c r="DC46" s="669"/>
      <c r="DD46" s="670">
        <v>96191</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361</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362</v>
      </c>
      <c r="CG47" s="662"/>
      <c r="CH47" s="662"/>
      <c r="CI47" s="662"/>
      <c r="CJ47" s="662"/>
      <c r="CK47" s="662"/>
      <c r="CL47" s="662"/>
      <c r="CM47" s="662"/>
      <c r="CN47" s="662"/>
      <c r="CO47" s="662"/>
      <c r="CP47" s="662"/>
      <c r="CQ47" s="663"/>
      <c r="CR47" s="664" t="s">
        <v>129</v>
      </c>
      <c r="CS47" s="675"/>
      <c r="CT47" s="675"/>
      <c r="CU47" s="675"/>
      <c r="CV47" s="675"/>
      <c r="CW47" s="675"/>
      <c r="CX47" s="675"/>
      <c r="CY47" s="676"/>
      <c r="CZ47" s="667" t="s">
        <v>129</v>
      </c>
      <c r="DA47" s="677"/>
      <c r="DB47" s="677"/>
      <c r="DC47" s="678"/>
      <c r="DD47" s="670" t="s">
        <v>129</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363</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364</v>
      </c>
      <c r="CG48" s="662"/>
      <c r="CH48" s="662"/>
      <c r="CI48" s="662"/>
      <c r="CJ48" s="662"/>
      <c r="CK48" s="662"/>
      <c r="CL48" s="662"/>
      <c r="CM48" s="662"/>
      <c r="CN48" s="662"/>
      <c r="CO48" s="662"/>
      <c r="CP48" s="662"/>
      <c r="CQ48" s="663"/>
      <c r="CR48" s="664" t="s">
        <v>129</v>
      </c>
      <c r="CS48" s="665"/>
      <c r="CT48" s="665"/>
      <c r="CU48" s="665"/>
      <c r="CV48" s="665"/>
      <c r="CW48" s="665"/>
      <c r="CX48" s="665"/>
      <c r="CY48" s="666"/>
      <c r="CZ48" s="667" t="s">
        <v>129</v>
      </c>
      <c r="DA48" s="668"/>
      <c r="DB48" s="668"/>
      <c r="DC48" s="669"/>
      <c r="DD48" s="670" t="s">
        <v>129</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365</v>
      </c>
      <c r="CE49" s="642"/>
      <c r="CF49" s="642"/>
      <c r="CG49" s="642"/>
      <c r="CH49" s="642"/>
      <c r="CI49" s="642"/>
      <c r="CJ49" s="642"/>
      <c r="CK49" s="642"/>
      <c r="CL49" s="642"/>
      <c r="CM49" s="642"/>
      <c r="CN49" s="642"/>
      <c r="CO49" s="642"/>
      <c r="CP49" s="642"/>
      <c r="CQ49" s="643"/>
      <c r="CR49" s="644">
        <v>26006336</v>
      </c>
      <c r="CS49" s="645"/>
      <c r="CT49" s="645"/>
      <c r="CU49" s="645"/>
      <c r="CV49" s="645"/>
      <c r="CW49" s="645"/>
      <c r="CX49" s="645"/>
      <c r="CY49" s="646"/>
      <c r="CZ49" s="647">
        <v>100</v>
      </c>
      <c r="DA49" s="648"/>
      <c r="DB49" s="648"/>
      <c r="DC49" s="649"/>
      <c r="DD49" s="650">
        <v>16879698</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5" t="s">
        <v>366</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367</v>
      </c>
      <c r="DK2" s="787"/>
      <c r="DL2" s="787"/>
      <c r="DM2" s="787"/>
      <c r="DN2" s="787"/>
      <c r="DO2" s="788"/>
      <c r="DP2" s="224"/>
      <c r="DQ2" s="786" t="s">
        <v>368</v>
      </c>
      <c r="DR2" s="787"/>
      <c r="DS2" s="787"/>
      <c r="DT2" s="787"/>
      <c r="DU2" s="787"/>
      <c r="DV2" s="787"/>
      <c r="DW2" s="787"/>
      <c r="DX2" s="787"/>
      <c r="DY2" s="787"/>
      <c r="DZ2" s="78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89" t="s">
        <v>369</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370</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15">
      <c r="A5" s="791" t="s">
        <v>371</v>
      </c>
      <c r="B5" s="792"/>
      <c r="C5" s="792"/>
      <c r="D5" s="792"/>
      <c r="E5" s="792"/>
      <c r="F5" s="792"/>
      <c r="G5" s="792"/>
      <c r="H5" s="792"/>
      <c r="I5" s="792"/>
      <c r="J5" s="792"/>
      <c r="K5" s="792"/>
      <c r="L5" s="792"/>
      <c r="M5" s="792"/>
      <c r="N5" s="792"/>
      <c r="O5" s="792"/>
      <c r="P5" s="793"/>
      <c r="Q5" s="797" t="s">
        <v>372</v>
      </c>
      <c r="R5" s="798"/>
      <c r="S5" s="798"/>
      <c r="T5" s="798"/>
      <c r="U5" s="799"/>
      <c r="V5" s="797" t="s">
        <v>373</v>
      </c>
      <c r="W5" s="798"/>
      <c r="X5" s="798"/>
      <c r="Y5" s="798"/>
      <c r="Z5" s="799"/>
      <c r="AA5" s="797" t="s">
        <v>374</v>
      </c>
      <c r="AB5" s="798"/>
      <c r="AC5" s="798"/>
      <c r="AD5" s="798"/>
      <c r="AE5" s="798"/>
      <c r="AF5" s="803" t="s">
        <v>375</v>
      </c>
      <c r="AG5" s="798"/>
      <c r="AH5" s="798"/>
      <c r="AI5" s="798"/>
      <c r="AJ5" s="804"/>
      <c r="AK5" s="798" t="s">
        <v>376</v>
      </c>
      <c r="AL5" s="798"/>
      <c r="AM5" s="798"/>
      <c r="AN5" s="798"/>
      <c r="AO5" s="799"/>
      <c r="AP5" s="797" t="s">
        <v>377</v>
      </c>
      <c r="AQ5" s="798"/>
      <c r="AR5" s="798"/>
      <c r="AS5" s="798"/>
      <c r="AT5" s="799"/>
      <c r="AU5" s="797" t="s">
        <v>378</v>
      </c>
      <c r="AV5" s="798"/>
      <c r="AW5" s="798"/>
      <c r="AX5" s="798"/>
      <c r="AY5" s="804"/>
      <c r="AZ5" s="228"/>
      <c r="BA5" s="228"/>
      <c r="BB5" s="228"/>
      <c r="BC5" s="228"/>
      <c r="BD5" s="228"/>
      <c r="BE5" s="229"/>
      <c r="BF5" s="229"/>
      <c r="BG5" s="229"/>
      <c r="BH5" s="229"/>
      <c r="BI5" s="229"/>
      <c r="BJ5" s="229"/>
      <c r="BK5" s="229"/>
      <c r="BL5" s="229"/>
      <c r="BM5" s="229"/>
      <c r="BN5" s="229"/>
      <c r="BO5" s="229"/>
      <c r="BP5" s="229"/>
      <c r="BQ5" s="791" t="s">
        <v>379</v>
      </c>
      <c r="BR5" s="792"/>
      <c r="BS5" s="792"/>
      <c r="BT5" s="792"/>
      <c r="BU5" s="792"/>
      <c r="BV5" s="792"/>
      <c r="BW5" s="792"/>
      <c r="BX5" s="792"/>
      <c r="BY5" s="792"/>
      <c r="BZ5" s="792"/>
      <c r="CA5" s="792"/>
      <c r="CB5" s="792"/>
      <c r="CC5" s="792"/>
      <c r="CD5" s="792"/>
      <c r="CE5" s="792"/>
      <c r="CF5" s="792"/>
      <c r="CG5" s="793"/>
      <c r="CH5" s="797" t="s">
        <v>380</v>
      </c>
      <c r="CI5" s="798"/>
      <c r="CJ5" s="798"/>
      <c r="CK5" s="798"/>
      <c r="CL5" s="799"/>
      <c r="CM5" s="797" t="s">
        <v>381</v>
      </c>
      <c r="CN5" s="798"/>
      <c r="CO5" s="798"/>
      <c r="CP5" s="798"/>
      <c r="CQ5" s="799"/>
      <c r="CR5" s="797" t="s">
        <v>382</v>
      </c>
      <c r="CS5" s="798"/>
      <c r="CT5" s="798"/>
      <c r="CU5" s="798"/>
      <c r="CV5" s="799"/>
      <c r="CW5" s="797" t="s">
        <v>383</v>
      </c>
      <c r="CX5" s="798"/>
      <c r="CY5" s="798"/>
      <c r="CZ5" s="798"/>
      <c r="DA5" s="799"/>
      <c r="DB5" s="797" t="s">
        <v>384</v>
      </c>
      <c r="DC5" s="798"/>
      <c r="DD5" s="798"/>
      <c r="DE5" s="798"/>
      <c r="DF5" s="799"/>
      <c r="DG5" s="827" t="s">
        <v>385</v>
      </c>
      <c r="DH5" s="828"/>
      <c r="DI5" s="828"/>
      <c r="DJ5" s="828"/>
      <c r="DK5" s="829"/>
      <c r="DL5" s="827" t="s">
        <v>386</v>
      </c>
      <c r="DM5" s="828"/>
      <c r="DN5" s="828"/>
      <c r="DO5" s="828"/>
      <c r="DP5" s="829"/>
      <c r="DQ5" s="797" t="s">
        <v>387</v>
      </c>
      <c r="DR5" s="798"/>
      <c r="DS5" s="798"/>
      <c r="DT5" s="798"/>
      <c r="DU5" s="799"/>
      <c r="DV5" s="797" t="s">
        <v>378</v>
      </c>
      <c r="DW5" s="798"/>
      <c r="DX5" s="798"/>
      <c r="DY5" s="798"/>
      <c r="DZ5" s="804"/>
      <c r="EA5" s="230"/>
    </row>
    <row r="6" spans="1:131" s="231"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15">
      <c r="A7" s="232">
        <v>1</v>
      </c>
      <c r="B7" s="813" t="s">
        <v>388</v>
      </c>
      <c r="C7" s="814"/>
      <c r="D7" s="814"/>
      <c r="E7" s="814"/>
      <c r="F7" s="814"/>
      <c r="G7" s="814"/>
      <c r="H7" s="814"/>
      <c r="I7" s="814"/>
      <c r="J7" s="814"/>
      <c r="K7" s="814"/>
      <c r="L7" s="814"/>
      <c r="M7" s="814"/>
      <c r="N7" s="814"/>
      <c r="O7" s="814"/>
      <c r="P7" s="815"/>
      <c r="Q7" s="816">
        <v>26438</v>
      </c>
      <c r="R7" s="817"/>
      <c r="S7" s="817"/>
      <c r="T7" s="817"/>
      <c r="U7" s="817"/>
      <c r="V7" s="817">
        <v>26008</v>
      </c>
      <c r="W7" s="817"/>
      <c r="X7" s="817"/>
      <c r="Y7" s="817"/>
      <c r="Z7" s="817"/>
      <c r="AA7" s="817">
        <v>430</v>
      </c>
      <c r="AB7" s="817"/>
      <c r="AC7" s="817"/>
      <c r="AD7" s="817"/>
      <c r="AE7" s="818"/>
      <c r="AF7" s="819">
        <v>417</v>
      </c>
      <c r="AG7" s="820"/>
      <c r="AH7" s="820"/>
      <c r="AI7" s="820"/>
      <c r="AJ7" s="821"/>
      <c r="AK7" s="822">
        <v>50</v>
      </c>
      <c r="AL7" s="823"/>
      <c r="AM7" s="823"/>
      <c r="AN7" s="823"/>
      <c r="AO7" s="823"/>
      <c r="AP7" s="823">
        <v>18736</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t="s">
        <v>590</v>
      </c>
      <c r="BT7" s="811"/>
      <c r="BU7" s="811"/>
      <c r="BV7" s="811"/>
      <c r="BW7" s="811"/>
      <c r="BX7" s="811"/>
      <c r="BY7" s="811"/>
      <c r="BZ7" s="811"/>
      <c r="CA7" s="811"/>
      <c r="CB7" s="811"/>
      <c r="CC7" s="811"/>
      <c r="CD7" s="811"/>
      <c r="CE7" s="811"/>
      <c r="CF7" s="811"/>
      <c r="CG7" s="826"/>
      <c r="CH7" s="807">
        <v>1</v>
      </c>
      <c r="CI7" s="808"/>
      <c r="CJ7" s="808"/>
      <c r="CK7" s="808"/>
      <c r="CL7" s="809"/>
      <c r="CM7" s="807">
        <v>112</v>
      </c>
      <c r="CN7" s="808"/>
      <c r="CO7" s="808"/>
      <c r="CP7" s="808"/>
      <c r="CQ7" s="809"/>
      <c r="CR7" s="807">
        <v>100</v>
      </c>
      <c r="CS7" s="808"/>
      <c r="CT7" s="808"/>
      <c r="CU7" s="808"/>
      <c r="CV7" s="809"/>
      <c r="CW7" s="807" t="s">
        <v>592</v>
      </c>
      <c r="CX7" s="808"/>
      <c r="CY7" s="808"/>
      <c r="CZ7" s="808"/>
      <c r="DA7" s="809"/>
      <c r="DB7" s="807" t="s">
        <v>592</v>
      </c>
      <c r="DC7" s="808"/>
      <c r="DD7" s="808"/>
      <c r="DE7" s="808"/>
      <c r="DF7" s="809"/>
      <c r="DG7" s="807" t="s">
        <v>592</v>
      </c>
      <c r="DH7" s="808"/>
      <c r="DI7" s="808"/>
      <c r="DJ7" s="808"/>
      <c r="DK7" s="809"/>
      <c r="DL7" s="807" t="s">
        <v>592</v>
      </c>
      <c r="DM7" s="808"/>
      <c r="DN7" s="808"/>
      <c r="DO7" s="808"/>
      <c r="DP7" s="809"/>
      <c r="DQ7" s="807" t="s">
        <v>592</v>
      </c>
      <c r="DR7" s="808"/>
      <c r="DS7" s="808"/>
      <c r="DT7" s="808"/>
      <c r="DU7" s="809"/>
      <c r="DV7" s="810"/>
      <c r="DW7" s="811"/>
      <c r="DX7" s="811"/>
      <c r="DY7" s="811"/>
      <c r="DZ7" s="812"/>
      <c r="EA7" s="230"/>
    </row>
    <row r="8" spans="1:131" s="231" customFormat="1" ht="26.25" customHeight="1" x14ac:dyDescent="0.15">
      <c r="A8" s="234">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33"/>
      <c r="AL8" s="834"/>
      <c r="AM8" s="834"/>
      <c r="AN8" s="834"/>
      <c r="AO8" s="834"/>
      <c r="AP8" s="834"/>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t="s">
        <v>591</v>
      </c>
      <c r="BT8" s="838"/>
      <c r="BU8" s="838"/>
      <c r="BV8" s="838"/>
      <c r="BW8" s="838"/>
      <c r="BX8" s="838"/>
      <c r="BY8" s="838"/>
      <c r="BZ8" s="838"/>
      <c r="CA8" s="838"/>
      <c r="CB8" s="838"/>
      <c r="CC8" s="838"/>
      <c r="CD8" s="838"/>
      <c r="CE8" s="838"/>
      <c r="CF8" s="838"/>
      <c r="CG8" s="839"/>
      <c r="CH8" s="840">
        <v>0</v>
      </c>
      <c r="CI8" s="841"/>
      <c r="CJ8" s="841"/>
      <c r="CK8" s="841"/>
      <c r="CL8" s="842"/>
      <c r="CM8" s="840">
        <v>32</v>
      </c>
      <c r="CN8" s="841"/>
      <c r="CO8" s="841"/>
      <c r="CP8" s="841"/>
      <c r="CQ8" s="842"/>
      <c r="CR8" s="840">
        <v>5</v>
      </c>
      <c r="CS8" s="841"/>
      <c r="CT8" s="841"/>
      <c r="CU8" s="841"/>
      <c r="CV8" s="842"/>
      <c r="CW8" s="840">
        <v>6</v>
      </c>
      <c r="CX8" s="841"/>
      <c r="CY8" s="841"/>
      <c r="CZ8" s="841"/>
      <c r="DA8" s="842"/>
      <c r="DB8" s="840" t="s">
        <v>592</v>
      </c>
      <c r="DC8" s="841"/>
      <c r="DD8" s="841"/>
      <c r="DE8" s="841"/>
      <c r="DF8" s="842"/>
      <c r="DG8" s="840" t="s">
        <v>592</v>
      </c>
      <c r="DH8" s="841"/>
      <c r="DI8" s="841"/>
      <c r="DJ8" s="841"/>
      <c r="DK8" s="842"/>
      <c r="DL8" s="840" t="s">
        <v>592</v>
      </c>
      <c r="DM8" s="841"/>
      <c r="DN8" s="841"/>
      <c r="DO8" s="841"/>
      <c r="DP8" s="842"/>
      <c r="DQ8" s="840" t="s">
        <v>592</v>
      </c>
      <c r="DR8" s="841"/>
      <c r="DS8" s="841"/>
      <c r="DT8" s="841"/>
      <c r="DU8" s="842"/>
      <c r="DV8" s="837"/>
      <c r="DW8" s="838"/>
      <c r="DX8" s="838"/>
      <c r="DY8" s="838"/>
      <c r="DZ8" s="843"/>
      <c r="EA8" s="230"/>
    </row>
    <row r="9" spans="1:131" s="231" customFormat="1" ht="26.25" customHeight="1" x14ac:dyDescent="0.15">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0"/>
    </row>
    <row r="10" spans="1:131" s="231" customFormat="1" ht="26.25" customHeight="1" x14ac:dyDescent="0.15">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x14ac:dyDescent="0.15">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x14ac:dyDescent="0.15">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x14ac:dyDescent="0.15">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15">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15">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15">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15">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15">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15">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15">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15">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389</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
      <c r="A23" s="236" t="s">
        <v>390</v>
      </c>
      <c r="B23" s="853" t="s">
        <v>391</v>
      </c>
      <c r="C23" s="854"/>
      <c r="D23" s="854"/>
      <c r="E23" s="854"/>
      <c r="F23" s="854"/>
      <c r="G23" s="854"/>
      <c r="H23" s="854"/>
      <c r="I23" s="854"/>
      <c r="J23" s="854"/>
      <c r="K23" s="854"/>
      <c r="L23" s="854"/>
      <c r="M23" s="854"/>
      <c r="N23" s="854"/>
      <c r="O23" s="854"/>
      <c r="P23" s="855"/>
      <c r="Q23" s="856">
        <v>26438</v>
      </c>
      <c r="R23" s="857"/>
      <c r="S23" s="857"/>
      <c r="T23" s="857"/>
      <c r="U23" s="857"/>
      <c r="V23" s="857">
        <v>26008</v>
      </c>
      <c r="W23" s="857"/>
      <c r="X23" s="857"/>
      <c r="Y23" s="857"/>
      <c r="Z23" s="857"/>
      <c r="AA23" s="857">
        <v>430</v>
      </c>
      <c r="AB23" s="857"/>
      <c r="AC23" s="857"/>
      <c r="AD23" s="857"/>
      <c r="AE23" s="858"/>
      <c r="AF23" s="859">
        <v>417</v>
      </c>
      <c r="AG23" s="857"/>
      <c r="AH23" s="857"/>
      <c r="AI23" s="857"/>
      <c r="AJ23" s="860"/>
      <c r="AK23" s="861"/>
      <c r="AL23" s="862"/>
      <c r="AM23" s="862"/>
      <c r="AN23" s="862"/>
      <c r="AO23" s="862"/>
      <c r="AP23" s="857">
        <v>18736</v>
      </c>
      <c r="AQ23" s="857"/>
      <c r="AR23" s="857"/>
      <c r="AS23" s="857"/>
      <c r="AT23" s="857"/>
      <c r="AU23" s="873"/>
      <c r="AV23" s="873"/>
      <c r="AW23" s="873"/>
      <c r="AX23" s="873"/>
      <c r="AY23" s="874"/>
      <c r="AZ23" s="875" t="s">
        <v>129</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15">
      <c r="A24" s="872" t="s">
        <v>392</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
      <c r="A25" s="789" t="s">
        <v>393</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15">
      <c r="A26" s="791" t="s">
        <v>371</v>
      </c>
      <c r="B26" s="792"/>
      <c r="C26" s="792"/>
      <c r="D26" s="792"/>
      <c r="E26" s="792"/>
      <c r="F26" s="792"/>
      <c r="G26" s="792"/>
      <c r="H26" s="792"/>
      <c r="I26" s="792"/>
      <c r="J26" s="792"/>
      <c r="K26" s="792"/>
      <c r="L26" s="792"/>
      <c r="M26" s="792"/>
      <c r="N26" s="792"/>
      <c r="O26" s="792"/>
      <c r="P26" s="793"/>
      <c r="Q26" s="797" t="s">
        <v>394</v>
      </c>
      <c r="R26" s="798"/>
      <c r="S26" s="798"/>
      <c r="T26" s="798"/>
      <c r="U26" s="799"/>
      <c r="V26" s="797" t="s">
        <v>395</v>
      </c>
      <c r="W26" s="798"/>
      <c r="X26" s="798"/>
      <c r="Y26" s="798"/>
      <c r="Z26" s="799"/>
      <c r="AA26" s="797" t="s">
        <v>396</v>
      </c>
      <c r="AB26" s="798"/>
      <c r="AC26" s="798"/>
      <c r="AD26" s="798"/>
      <c r="AE26" s="798"/>
      <c r="AF26" s="878" t="s">
        <v>397</v>
      </c>
      <c r="AG26" s="879"/>
      <c r="AH26" s="879"/>
      <c r="AI26" s="879"/>
      <c r="AJ26" s="880"/>
      <c r="AK26" s="798" t="s">
        <v>398</v>
      </c>
      <c r="AL26" s="798"/>
      <c r="AM26" s="798"/>
      <c r="AN26" s="798"/>
      <c r="AO26" s="799"/>
      <c r="AP26" s="797" t="s">
        <v>399</v>
      </c>
      <c r="AQ26" s="798"/>
      <c r="AR26" s="798"/>
      <c r="AS26" s="798"/>
      <c r="AT26" s="799"/>
      <c r="AU26" s="797" t="s">
        <v>400</v>
      </c>
      <c r="AV26" s="798"/>
      <c r="AW26" s="798"/>
      <c r="AX26" s="798"/>
      <c r="AY26" s="799"/>
      <c r="AZ26" s="797" t="s">
        <v>401</v>
      </c>
      <c r="BA26" s="798"/>
      <c r="BB26" s="798"/>
      <c r="BC26" s="798"/>
      <c r="BD26" s="799"/>
      <c r="BE26" s="797" t="s">
        <v>378</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15">
      <c r="A28" s="238">
        <v>1</v>
      </c>
      <c r="B28" s="813" t="s">
        <v>402</v>
      </c>
      <c r="C28" s="814"/>
      <c r="D28" s="814"/>
      <c r="E28" s="814"/>
      <c r="F28" s="814"/>
      <c r="G28" s="814"/>
      <c r="H28" s="814"/>
      <c r="I28" s="814"/>
      <c r="J28" s="814"/>
      <c r="K28" s="814"/>
      <c r="L28" s="814"/>
      <c r="M28" s="814"/>
      <c r="N28" s="814"/>
      <c r="O28" s="814"/>
      <c r="P28" s="815"/>
      <c r="Q28" s="886">
        <v>7625</v>
      </c>
      <c r="R28" s="887"/>
      <c r="S28" s="887"/>
      <c r="T28" s="887"/>
      <c r="U28" s="887"/>
      <c r="V28" s="887">
        <v>7161</v>
      </c>
      <c r="W28" s="887"/>
      <c r="X28" s="887"/>
      <c r="Y28" s="887"/>
      <c r="Z28" s="887"/>
      <c r="AA28" s="887">
        <v>464</v>
      </c>
      <c r="AB28" s="887"/>
      <c r="AC28" s="887"/>
      <c r="AD28" s="887"/>
      <c r="AE28" s="888"/>
      <c r="AF28" s="889">
        <v>464</v>
      </c>
      <c r="AG28" s="887"/>
      <c r="AH28" s="887"/>
      <c r="AI28" s="887"/>
      <c r="AJ28" s="890"/>
      <c r="AK28" s="891">
        <v>787</v>
      </c>
      <c r="AL28" s="892"/>
      <c r="AM28" s="892"/>
      <c r="AN28" s="892"/>
      <c r="AO28" s="892"/>
      <c r="AP28" s="892" t="s">
        <v>514</v>
      </c>
      <c r="AQ28" s="892"/>
      <c r="AR28" s="892"/>
      <c r="AS28" s="892"/>
      <c r="AT28" s="892"/>
      <c r="AU28" s="892" t="s">
        <v>514</v>
      </c>
      <c r="AV28" s="892"/>
      <c r="AW28" s="892"/>
      <c r="AX28" s="892"/>
      <c r="AY28" s="892"/>
      <c r="AZ28" s="893" t="s">
        <v>514</v>
      </c>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15">
      <c r="A29" s="238">
        <v>2</v>
      </c>
      <c r="B29" s="844" t="s">
        <v>403</v>
      </c>
      <c r="C29" s="845"/>
      <c r="D29" s="845"/>
      <c r="E29" s="845"/>
      <c r="F29" s="845"/>
      <c r="G29" s="845"/>
      <c r="H29" s="845"/>
      <c r="I29" s="845"/>
      <c r="J29" s="845"/>
      <c r="K29" s="845"/>
      <c r="L29" s="845"/>
      <c r="M29" s="845"/>
      <c r="N29" s="845"/>
      <c r="O29" s="845"/>
      <c r="P29" s="846"/>
      <c r="Q29" s="847">
        <v>6473</v>
      </c>
      <c r="R29" s="848"/>
      <c r="S29" s="848"/>
      <c r="T29" s="848"/>
      <c r="U29" s="848"/>
      <c r="V29" s="848">
        <v>6244</v>
      </c>
      <c r="W29" s="848"/>
      <c r="X29" s="848"/>
      <c r="Y29" s="848"/>
      <c r="Z29" s="848"/>
      <c r="AA29" s="848">
        <v>229</v>
      </c>
      <c r="AB29" s="848"/>
      <c r="AC29" s="848"/>
      <c r="AD29" s="848"/>
      <c r="AE29" s="849"/>
      <c r="AF29" s="850">
        <v>229</v>
      </c>
      <c r="AG29" s="851"/>
      <c r="AH29" s="851"/>
      <c r="AI29" s="851"/>
      <c r="AJ29" s="852"/>
      <c r="AK29" s="898">
        <v>1157</v>
      </c>
      <c r="AL29" s="894"/>
      <c r="AM29" s="894"/>
      <c r="AN29" s="894"/>
      <c r="AO29" s="894"/>
      <c r="AP29" s="894" t="s">
        <v>514</v>
      </c>
      <c r="AQ29" s="894"/>
      <c r="AR29" s="894"/>
      <c r="AS29" s="894"/>
      <c r="AT29" s="894"/>
      <c r="AU29" s="894" t="s">
        <v>514</v>
      </c>
      <c r="AV29" s="894"/>
      <c r="AW29" s="894"/>
      <c r="AX29" s="894"/>
      <c r="AY29" s="894"/>
      <c r="AZ29" s="895" t="s">
        <v>514</v>
      </c>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15">
      <c r="A30" s="238">
        <v>3</v>
      </c>
      <c r="B30" s="844" t="s">
        <v>404</v>
      </c>
      <c r="C30" s="845"/>
      <c r="D30" s="845"/>
      <c r="E30" s="845"/>
      <c r="F30" s="845"/>
      <c r="G30" s="845"/>
      <c r="H30" s="845"/>
      <c r="I30" s="845"/>
      <c r="J30" s="845"/>
      <c r="K30" s="845"/>
      <c r="L30" s="845"/>
      <c r="M30" s="845"/>
      <c r="N30" s="845"/>
      <c r="O30" s="845"/>
      <c r="P30" s="846"/>
      <c r="Q30" s="847">
        <v>1103</v>
      </c>
      <c r="R30" s="848"/>
      <c r="S30" s="848"/>
      <c r="T30" s="848"/>
      <c r="U30" s="848"/>
      <c r="V30" s="848">
        <v>1065</v>
      </c>
      <c r="W30" s="848"/>
      <c r="X30" s="848"/>
      <c r="Y30" s="848"/>
      <c r="Z30" s="848"/>
      <c r="AA30" s="848">
        <v>38</v>
      </c>
      <c r="AB30" s="848"/>
      <c r="AC30" s="848"/>
      <c r="AD30" s="848"/>
      <c r="AE30" s="849"/>
      <c r="AF30" s="850">
        <v>38</v>
      </c>
      <c r="AG30" s="851"/>
      <c r="AH30" s="851"/>
      <c r="AI30" s="851"/>
      <c r="AJ30" s="852"/>
      <c r="AK30" s="898">
        <v>202</v>
      </c>
      <c r="AL30" s="894"/>
      <c r="AM30" s="894"/>
      <c r="AN30" s="894"/>
      <c r="AO30" s="894"/>
      <c r="AP30" s="894" t="s">
        <v>514</v>
      </c>
      <c r="AQ30" s="894"/>
      <c r="AR30" s="894"/>
      <c r="AS30" s="894"/>
      <c r="AT30" s="894"/>
      <c r="AU30" s="894" t="s">
        <v>514</v>
      </c>
      <c r="AV30" s="894"/>
      <c r="AW30" s="894"/>
      <c r="AX30" s="894"/>
      <c r="AY30" s="894"/>
      <c r="AZ30" s="895" t="s">
        <v>514</v>
      </c>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15">
      <c r="A31" s="238">
        <v>4</v>
      </c>
      <c r="B31" s="844" t="s">
        <v>405</v>
      </c>
      <c r="C31" s="845"/>
      <c r="D31" s="845"/>
      <c r="E31" s="845"/>
      <c r="F31" s="845"/>
      <c r="G31" s="845"/>
      <c r="H31" s="845"/>
      <c r="I31" s="845"/>
      <c r="J31" s="845"/>
      <c r="K31" s="845"/>
      <c r="L31" s="845"/>
      <c r="M31" s="845"/>
      <c r="N31" s="845"/>
      <c r="O31" s="845"/>
      <c r="P31" s="846"/>
      <c r="Q31" s="847">
        <v>57</v>
      </c>
      <c r="R31" s="848"/>
      <c r="S31" s="848"/>
      <c r="T31" s="848"/>
      <c r="U31" s="848"/>
      <c r="V31" s="848">
        <v>57</v>
      </c>
      <c r="W31" s="848"/>
      <c r="X31" s="848"/>
      <c r="Y31" s="848"/>
      <c r="Z31" s="848"/>
      <c r="AA31" s="894" t="s">
        <v>578</v>
      </c>
      <c r="AB31" s="894"/>
      <c r="AC31" s="894"/>
      <c r="AD31" s="894"/>
      <c r="AE31" s="894"/>
      <c r="AF31" s="850" t="s">
        <v>129</v>
      </c>
      <c r="AG31" s="851"/>
      <c r="AH31" s="851"/>
      <c r="AI31" s="851"/>
      <c r="AJ31" s="852"/>
      <c r="AK31" s="898">
        <v>25</v>
      </c>
      <c r="AL31" s="894"/>
      <c r="AM31" s="894"/>
      <c r="AN31" s="894"/>
      <c r="AO31" s="894"/>
      <c r="AP31" s="894" t="s">
        <v>514</v>
      </c>
      <c r="AQ31" s="894"/>
      <c r="AR31" s="894"/>
      <c r="AS31" s="894"/>
      <c r="AT31" s="894"/>
      <c r="AU31" s="894" t="s">
        <v>514</v>
      </c>
      <c r="AV31" s="894"/>
      <c r="AW31" s="894"/>
      <c r="AX31" s="894"/>
      <c r="AY31" s="894"/>
      <c r="AZ31" s="895" t="s">
        <v>514</v>
      </c>
      <c r="BA31" s="895"/>
      <c r="BB31" s="895"/>
      <c r="BC31" s="895"/>
      <c r="BD31" s="895"/>
      <c r="BE31" s="896"/>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15">
      <c r="A32" s="238">
        <v>5</v>
      </c>
      <c r="B32" s="844" t="s">
        <v>406</v>
      </c>
      <c r="C32" s="845"/>
      <c r="D32" s="845"/>
      <c r="E32" s="845"/>
      <c r="F32" s="845"/>
      <c r="G32" s="845"/>
      <c r="H32" s="845"/>
      <c r="I32" s="845"/>
      <c r="J32" s="845"/>
      <c r="K32" s="845"/>
      <c r="L32" s="845"/>
      <c r="M32" s="845"/>
      <c r="N32" s="845"/>
      <c r="O32" s="845"/>
      <c r="P32" s="846"/>
      <c r="Q32" s="847">
        <v>2307</v>
      </c>
      <c r="R32" s="848"/>
      <c r="S32" s="848"/>
      <c r="T32" s="848"/>
      <c r="U32" s="848"/>
      <c r="V32" s="848">
        <v>2237</v>
      </c>
      <c r="W32" s="848"/>
      <c r="X32" s="848"/>
      <c r="Y32" s="848"/>
      <c r="Z32" s="848"/>
      <c r="AA32" s="848">
        <v>70</v>
      </c>
      <c r="AB32" s="848"/>
      <c r="AC32" s="848"/>
      <c r="AD32" s="848"/>
      <c r="AE32" s="849"/>
      <c r="AF32" s="850">
        <v>800</v>
      </c>
      <c r="AG32" s="851"/>
      <c r="AH32" s="851"/>
      <c r="AI32" s="851"/>
      <c r="AJ32" s="852"/>
      <c r="AK32" s="898">
        <v>144</v>
      </c>
      <c r="AL32" s="894"/>
      <c r="AM32" s="894"/>
      <c r="AN32" s="894"/>
      <c r="AO32" s="894"/>
      <c r="AP32" s="894">
        <v>943</v>
      </c>
      <c r="AQ32" s="894"/>
      <c r="AR32" s="894"/>
      <c r="AS32" s="894"/>
      <c r="AT32" s="894"/>
      <c r="AU32" s="894">
        <v>441</v>
      </c>
      <c r="AV32" s="894"/>
      <c r="AW32" s="894"/>
      <c r="AX32" s="894"/>
      <c r="AY32" s="894"/>
      <c r="AZ32" s="895" t="s">
        <v>514</v>
      </c>
      <c r="BA32" s="895"/>
      <c r="BB32" s="895"/>
      <c r="BC32" s="895"/>
      <c r="BD32" s="895"/>
      <c r="BE32" s="896" t="s">
        <v>407</v>
      </c>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15">
      <c r="A33" s="238">
        <v>6</v>
      </c>
      <c r="B33" s="844" t="s">
        <v>408</v>
      </c>
      <c r="C33" s="845"/>
      <c r="D33" s="845"/>
      <c r="E33" s="845"/>
      <c r="F33" s="845"/>
      <c r="G33" s="845"/>
      <c r="H33" s="845"/>
      <c r="I33" s="845"/>
      <c r="J33" s="845"/>
      <c r="K33" s="845"/>
      <c r="L33" s="845"/>
      <c r="M33" s="845"/>
      <c r="N33" s="845"/>
      <c r="O33" s="845"/>
      <c r="P33" s="846"/>
      <c r="Q33" s="847">
        <v>1972</v>
      </c>
      <c r="R33" s="848"/>
      <c r="S33" s="848"/>
      <c r="T33" s="848"/>
      <c r="U33" s="848"/>
      <c r="V33" s="848">
        <v>1869</v>
      </c>
      <c r="W33" s="848"/>
      <c r="X33" s="848"/>
      <c r="Y33" s="848"/>
      <c r="Z33" s="848"/>
      <c r="AA33" s="848">
        <v>103</v>
      </c>
      <c r="AB33" s="848"/>
      <c r="AC33" s="848"/>
      <c r="AD33" s="848"/>
      <c r="AE33" s="849"/>
      <c r="AF33" s="850">
        <v>279</v>
      </c>
      <c r="AG33" s="851"/>
      <c r="AH33" s="851"/>
      <c r="AI33" s="851"/>
      <c r="AJ33" s="852"/>
      <c r="AK33" s="898">
        <v>1197</v>
      </c>
      <c r="AL33" s="894"/>
      <c r="AM33" s="894"/>
      <c r="AN33" s="894"/>
      <c r="AO33" s="894"/>
      <c r="AP33" s="894">
        <v>17126</v>
      </c>
      <c r="AQ33" s="894"/>
      <c r="AR33" s="894"/>
      <c r="AS33" s="894"/>
      <c r="AT33" s="894"/>
      <c r="AU33" s="894">
        <v>13239</v>
      </c>
      <c r="AV33" s="894"/>
      <c r="AW33" s="894"/>
      <c r="AX33" s="894"/>
      <c r="AY33" s="894"/>
      <c r="AZ33" s="895" t="s">
        <v>514</v>
      </c>
      <c r="BA33" s="895"/>
      <c r="BB33" s="895"/>
      <c r="BC33" s="895"/>
      <c r="BD33" s="895"/>
      <c r="BE33" s="896" t="s">
        <v>407</v>
      </c>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15">
      <c r="A34" s="238">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15">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15">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15">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15">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15">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15">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15">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15">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15">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15">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15">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15">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15">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15">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15">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15">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15">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15">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15">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15">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15">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15">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15">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15">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15">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15">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15">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409</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
      <c r="A63" s="236" t="s">
        <v>390</v>
      </c>
      <c r="B63" s="853" t="s">
        <v>410</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1810</v>
      </c>
      <c r="AG63" s="908"/>
      <c r="AH63" s="908"/>
      <c r="AI63" s="908"/>
      <c r="AJ63" s="909"/>
      <c r="AK63" s="910"/>
      <c r="AL63" s="905"/>
      <c r="AM63" s="905"/>
      <c r="AN63" s="905"/>
      <c r="AO63" s="905"/>
      <c r="AP63" s="908">
        <v>18069</v>
      </c>
      <c r="AQ63" s="908"/>
      <c r="AR63" s="908"/>
      <c r="AS63" s="908"/>
      <c r="AT63" s="908"/>
      <c r="AU63" s="908">
        <v>13680</v>
      </c>
      <c r="AV63" s="908"/>
      <c r="AW63" s="908"/>
      <c r="AX63" s="908"/>
      <c r="AY63" s="908"/>
      <c r="AZ63" s="912"/>
      <c r="BA63" s="912"/>
      <c r="BB63" s="912"/>
      <c r="BC63" s="912"/>
      <c r="BD63" s="912"/>
      <c r="BE63" s="913"/>
      <c r="BF63" s="913"/>
      <c r="BG63" s="913"/>
      <c r="BH63" s="913"/>
      <c r="BI63" s="914"/>
      <c r="BJ63" s="915" t="s">
        <v>411</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
      <c r="A65" s="228" t="s">
        <v>412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15">
      <c r="A66" s="791" t="s">
        <v>413</v>
      </c>
      <c r="B66" s="792"/>
      <c r="C66" s="792"/>
      <c r="D66" s="792"/>
      <c r="E66" s="792"/>
      <c r="F66" s="792"/>
      <c r="G66" s="792"/>
      <c r="H66" s="792"/>
      <c r="I66" s="792"/>
      <c r="J66" s="792"/>
      <c r="K66" s="792"/>
      <c r="L66" s="792"/>
      <c r="M66" s="792"/>
      <c r="N66" s="792"/>
      <c r="O66" s="792"/>
      <c r="P66" s="793"/>
      <c r="Q66" s="797" t="s">
        <v>394</v>
      </c>
      <c r="R66" s="798"/>
      <c r="S66" s="798"/>
      <c r="T66" s="798"/>
      <c r="U66" s="799"/>
      <c r="V66" s="797" t="s">
        <v>414</v>
      </c>
      <c r="W66" s="798"/>
      <c r="X66" s="798"/>
      <c r="Y66" s="798"/>
      <c r="Z66" s="799"/>
      <c r="AA66" s="797" t="s">
        <v>415</v>
      </c>
      <c r="AB66" s="798"/>
      <c r="AC66" s="798"/>
      <c r="AD66" s="798"/>
      <c r="AE66" s="799"/>
      <c r="AF66" s="918" t="s">
        <v>416</v>
      </c>
      <c r="AG66" s="879"/>
      <c r="AH66" s="879"/>
      <c r="AI66" s="879"/>
      <c r="AJ66" s="919"/>
      <c r="AK66" s="797" t="s">
        <v>417</v>
      </c>
      <c r="AL66" s="792"/>
      <c r="AM66" s="792"/>
      <c r="AN66" s="792"/>
      <c r="AO66" s="793"/>
      <c r="AP66" s="797" t="s">
        <v>418</v>
      </c>
      <c r="AQ66" s="798"/>
      <c r="AR66" s="798"/>
      <c r="AS66" s="798"/>
      <c r="AT66" s="799"/>
      <c r="AU66" s="797" t="s">
        <v>419</v>
      </c>
      <c r="AV66" s="798"/>
      <c r="AW66" s="798"/>
      <c r="AX66" s="798"/>
      <c r="AY66" s="799"/>
      <c r="AZ66" s="797" t="s">
        <v>378</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15">
      <c r="A68" s="232">
        <v>1</v>
      </c>
      <c r="B68" s="933" t="s">
        <v>579</v>
      </c>
      <c r="C68" s="934"/>
      <c r="D68" s="934"/>
      <c r="E68" s="934"/>
      <c r="F68" s="934"/>
      <c r="G68" s="934"/>
      <c r="H68" s="934"/>
      <c r="I68" s="934"/>
      <c r="J68" s="934"/>
      <c r="K68" s="934"/>
      <c r="L68" s="934"/>
      <c r="M68" s="934"/>
      <c r="N68" s="934"/>
      <c r="O68" s="934"/>
      <c r="P68" s="935"/>
      <c r="Q68" s="936">
        <v>654</v>
      </c>
      <c r="R68" s="930"/>
      <c r="S68" s="930"/>
      <c r="T68" s="930"/>
      <c r="U68" s="930"/>
      <c r="V68" s="930">
        <v>648</v>
      </c>
      <c r="W68" s="930"/>
      <c r="X68" s="930"/>
      <c r="Y68" s="930"/>
      <c r="Z68" s="930"/>
      <c r="AA68" s="930">
        <v>6</v>
      </c>
      <c r="AB68" s="930"/>
      <c r="AC68" s="930"/>
      <c r="AD68" s="930"/>
      <c r="AE68" s="930"/>
      <c r="AF68" s="930">
        <v>6</v>
      </c>
      <c r="AG68" s="930"/>
      <c r="AH68" s="930"/>
      <c r="AI68" s="930"/>
      <c r="AJ68" s="930"/>
      <c r="AK68" s="930" t="s">
        <v>588</v>
      </c>
      <c r="AL68" s="930"/>
      <c r="AM68" s="930"/>
      <c r="AN68" s="930"/>
      <c r="AO68" s="930"/>
      <c r="AP68" s="930">
        <v>80</v>
      </c>
      <c r="AQ68" s="930"/>
      <c r="AR68" s="930"/>
      <c r="AS68" s="930"/>
      <c r="AT68" s="930"/>
      <c r="AU68" s="930">
        <v>40</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15">
      <c r="A69" s="234">
        <v>2</v>
      </c>
      <c r="B69" s="937" t="s">
        <v>580</v>
      </c>
      <c r="C69" s="938"/>
      <c r="D69" s="938"/>
      <c r="E69" s="938"/>
      <c r="F69" s="938"/>
      <c r="G69" s="938"/>
      <c r="H69" s="938"/>
      <c r="I69" s="938"/>
      <c r="J69" s="938"/>
      <c r="K69" s="938"/>
      <c r="L69" s="938"/>
      <c r="M69" s="938"/>
      <c r="N69" s="938"/>
      <c r="O69" s="938"/>
      <c r="P69" s="939"/>
      <c r="Q69" s="940">
        <v>3123</v>
      </c>
      <c r="R69" s="894"/>
      <c r="S69" s="894"/>
      <c r="T69" s="894"/>
      <c r="U69" s="894"/>
      <c r="V69" s="894">
        <v>3117</v>
      </c>
      <c r="W69" s="894"/>
      <c r="X69" s="894"/>
      <c r="Y69" s="894"/>
      <c r="Z69" s="894"/>
      <c r="AA69" s="894">
        <v>6</v>
      </c>
      <c r="AB69" s="894"/>
      <c r="AC69" s="894"/>
      <c r="AD69" s="894"/>
      <c r="AE69" s="894"/>
      <c r="AF69" s="894">
        <v>6</v>
      </c>
      <c r="AG69" s="894"/>
      <c r="AH69" s="894"/>
      <c r="AI69" s="894"/>
      <c r="AJ69" s="894"/>
      <c r="AK69" s="894" t="s">
        <v>588</v>
      </c>
      <c r="AL69" s="894"/>
      <c r="AM69" s="894"/>
      <c r="AN69" s="894"/>
      <c r="AO69" s="894"/>
      <c r="AP69" s="894">
        <v>992</v>
      </c>
      <c r="AQ69" s="894"/>
      <c r="AR69" s="894"/>
      <c r="AS69" s="894"/>
      <c r="AT69" s="894"/>
      <c r="AU69" s="894">
        <v>276</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15">
      <c r="A70" s="234">
        <v>3</v>
      </c>
      <c r="B70" s="937" t="s">
        <v>581</v>
      </c>
      <c r="C70" s="938"/>
      <c r="D70" s="938"/>
      <c r="E70" s="938"/>
      <c r="F70" s="938"/>
      <c r="G70" s="938"/>
      <c r="H70" s="938"/>
      <c r="I70" s="938"/>
      <c r="J70" s="938"/>
      <c r="K70" s="938"/>
      <c r="L70" s="938"/>
      <c r="M70" s="938"/>
      <c r="N70" s="938"/>
      <c r="O70" s="938"/>
      <c r="P70" s="939"/>
      <c r="Q70" s="940">
        <v>2712</v>
      </c>
      <c r="R70" s="894"/>
      <c r="S70" s="894"/>
      <c r="T70" s="894"/>
      <c r="U70" s="894"/>
      <c r="V70" s="894">
        <v>2506</v>
      </c>
      <c r="W70" s="894"/>
      <c r="X70" s="894"/>
      <c r="Y70" s="894"/>
      <c r="Z70" s="894"/>
      <c r="AA70" s="894">
        <v>206</v>
      </c>
      <c r="AB70" s="894"/>
      <c r="AC70" s="894"/>
      <c r="AD70" s="894"/>
      <c r="AE70" s="894"/>
      <c r="AF70" s="894">
        <v>108</v>
      </c>
      <c r="AG70" s="894"/>
      <c r="AH70" s="894"/>
      <c r="AI70" s="894"/>
      <c r="AJ70" s="894"/>
      <c r="AK70" s="894">
        <v>10</v>
      </c>
      <c r="AL70" s="894"/>
      <c r="AM70" s="894"/>
      <c r="AN70" s="894"/>
      <c r="AO70" s="894"/>
      <c r="AP70" s="894">
        <v>1638</v>
      </c>
      <c r="AQ70" s="894"/>
      <c r="AR70" s="894"/>
      <c r="AS70" s="894"/>
      <c r="AT70" s="894"/>
      <c r="AU70" s="894">
        <v>481</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15">
      <c r="A71" s="234">
        <v>4</v>
      </c>
      <c r="B71" s="937" t="s">
        <v>582</v>
      </c>
      <c r="C71" s="938"/>
      <c r="D71" s="938"/>
      <c r="E71" s="938"/>
      <c r="F71" s="938"/>
      <c r="G71" s="938"/>
      <c r="H71" s="938"/>
      <c r="I71" s="938"/>
      <c r="J71" s="938"/>
      <c r="K71" s="938"/>
      <c r="L71" s="938"/>
      <c r="M71" s="938"/>
      <c r="N71" s="938"/>
      <c r="O71" s="938"/>
      <c r="P71" s="939"/>
      <c r="Q71" s="940">
        <v>97</v>
      </c>
      <c r="R71" s="894"/>
      <c r="S71" s="894"/>
      <c r="T71" s="894"/>
      <c r="U71" s="894"/>
      <c r="V71" s="894">
        <v>94</v>
      </c>
      <c r="W71" s="894"/>
      <c r="X71" s="894"/>
      <c r="Y71" s="894"/>
      <c r="Z71" s="894"/>
      <c r="AA71" s="894">
        <v>3</v>
      </c>
      <c r="AB71" s="894"/>
      <c r="AC71" s="894"/>
      <c r="AD71" s="894"/>
      <c r="AE71" s="894"/>
      <c r="AF71" s="894">
        <v>3</v>
      </c>
      <c r="AG71" s="894"/>
      <c r="AH71" s="894"/>
      <c r="AI71" s="894"/>
      <c r="AJ71" s="894"/>
      <c r="AK71" s="894" t="s">
        <v>588</v>
      </c>
      <c r="AL71" s="894"/>
      <c r="AM71" s="894"/>
      <c r="AN71" s="894"/>
      <c r="AO71" s="894"/>
      <c r="AP71" s="894" t="s">
        <v>589</v>
      </c>
      <c r="AQ71" s="894"/>
      <c r="AR71" s="894"/>
      <c r="AS71" s="894"/>
      <c r="AT71" s="894"/>
      <c r="AU71" s="894" t="s">
        <v>589</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15">
      <c r="A72" s="234">
        <v>5</v>
      </c>
      <c r="B72" s="937" t="s">
        <v>583</v>
      </c>
      <c r="C72" s="938"/>
      <c r="D72" s="938"/>
      <c r="E72" s="938"/>
      <c r="F72" s="938"/>
      <c r="G72" s="938"/>
      <c r="H72" s="938"/>
      <c r="I72" s="938"/>
      <c r="J72" s="938"/>
      <c r="K72" s="938"/>
      <c r="L72" s="938"/>
      <c r="M72" s="938"/>
      <c r="N72" s="938"/>
      <c r="O72" s="938"/>
      <c r="P72" s="939"/>
      <c r="Q72" s="940">
        <v>219</v>
      </c>
      <c r="R72" s="894"/>
      <c r="S72" s="894"/>
      <c r="T72" s="894"/>
      <c r="U72" s="894"/>
      <c r="V72" s="894">
        <v>195</v>
      </c>
      <c r="W72" s="894"/>
      <c r="X72" s="894"/>
      <c r="Y72" s="894"/>
      <c r="Z72" s="894"/>
      <c r="AA72" s="894">
        <v>24</v>
      </c>
      <c r="AB72" s="894"/>
      <c r="AC72" s="894"/>
      <c r="AD72" s="894"/>
      <c r="AE72" s="894"/>
      <c r="AF72" s="894">
        <v>24</v>
      </c>
      <c r="AG72" s="894"/>
      <c r="AH72" s="894"/>
      <c r="AI72" s="894"/>
      <c r="AJ72" s="894"/>
      <c r="AK72" s="894" t="s">
        <v>578</v>
      </c>
      <c r="AL72" s="894"/>
      <c r="AM72" s="894"/>
      <c r="AN72" s="894"/>
      <c r="AO72" s="894"/>
      <c r="AP72" s="894" t="s">
        <v>589</v>
      </c>
      <c r="AQ72" s="894"/>
      <c r="AR72" s="894"/>
      <c r="AS72" s="894"/>
      <c r="AT72" s="894"/>
      <c r="AU72" s="894" t="s">
        <v>589</v>
      </c>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15">
      <c r="A73" s="234">
        <v>6</v>
      </c>
      <c r="B73" s="937" t="s">
        <v>584</v>
      </c>
      <c r="C73" s="938"/>
      <c r="D73" s="938"/>
      <c r="E73" s="938"/>
      <c r="F73" s="938"/>
      <c r="G73" s="938"/>
      <c r="H73" s="938"/>
      <c r="I73" s="938"/>
      <c r="J73" s="938"/>
      <c r="K73" s="938"/>
      <c r="L73" s="938"/>
      <c r="M73" s="938"/>
      <c r="N73" s="938"/>
      <c r="O73" s="938"/>
      <c r="P73" s="939"/>
      <c r="Q73" s="940">
        <v>1282575</v>
      </c>
      <c r="R73" s="894"/>
      <c r="S73" s="894"/>
      <c r="T73" s="894"/>
      <c r="U73" s="894"/>
      <c r="V73" s="894">
        <v>1237829</v>
      </c>
      <c r="W73" s="894"/>
      <c r="X73" s="894"/>
      <c r="Y73" s="894"/>
      <c r="Z73" s="894"/>
      <c r="AA73" s="894">
        <v>44746</v>
      </c>
      <c r="AB73" s="894"/>
      <c r="AC73" s="894"/>
      <c r="AD73" s="894"/>
      <c r="AE73" s="894"/>
      <c r="AF73" s="894">
        <v>44746</v>
      </c>
      <c r="AG73" s="894"/>
      <c r="AH73" s="894"/>
      <c r="AI73" s="894"/>
      <c r="AJ73" s="894"/>
      <c r="AK73" s="894">
        <v>8500</v>
      </c>
      <c r="AL73" s="894"/>
      <c r="AM73" s="894"/>
      <c r="AN73" s="894"/>
      <c r="AO73" s="894"/>
      <c r="AP73" s="894" t="s">
        <v>589</v>
      </c>
      <c r="AQ73" s="894"/>
      <c r="AR73" s="894"/>
      <c r="AS73" s="894"/>
      <c r="AT73" s="894"/>
      <c r="AU73" s="894" t="s">
        <v>589</v>
      </c>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15">
      <c r="A74" s="234">
        <v>7</v>
      </c>
      <c r="B74" s="937" t="s">
        <v>585</v>
      </c>
      <c r="C74" s="938"/>
      <c r="D74" s="938"/>
      <c r="E74" s="938"/>
      <c r="F74" s="938"/>
      <c r="G74" s="938"/>
      <c r="H74" s="938"/>
      <c r="I74" s="938"/>
      <c r="J74" s="938"/>
      <c r="K74" s="938"/>
      <c r="L74" s="938"/>
      <c r="M74" s="938"/>
      <c r="N74" s="938"/>
      <c r="O74" s="938"/>
      <c r="P74" s="939"/>
      <c r="Q74" s="940">
        <v>39340</v>
      </c>
      <c r="R74" s="894"/>
      <c r="S74" s="894"/>
      <c r="T74" s="894"/>
      <c r="U74" s="894"/>
      <c r="V74" s="894">
        <v>34648</v>
      </c>
      <c r="W74" s="894"/>
      <c r="X74" s="894"/>
      <c r="Y74" s="894"/>
      <c r="Z74" s="894"/>
      <c r="AA74" s="894">
        <v>4692</v>
      </c>
      <c r="AB74" s="894"/>
      <c r="AC74" s="894"/>
      <c r="AD74" s="894"/>
      <c r="AE74" s="894"/>
      <c r="AF74" s="894">
        <v>22986</v>
      </c>
      <c r="AG74" s="894"/>
      <c r="AH74" s="894"/>
      <c r="AI74" s="894"/>
      <c r="AJ74" s="894"/>
      <c r="AK74" s="894" t="s">
        <v>589</v>
      </c>
      <c r="AL74" s="894"/>
      <c r="AM74" s="894"/>
      <c r="AN74" s="894"/>
      <c r="AO74" s="894"/>
      <c r="AP74" s="894">
        <v>103547</v>
      </c>
      <c r="AQ74" s="894"/>
      <c r="AR74" s="894"/>
      <c r="AS74" s="894"/>
      <c r="AT74" s="894"/>
      <c r="AU74" s="894" t="s">
        <v>589</v>
      </c>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15">
      <c r="A75" s="234">
        <v>8</v>
      </c>
      <c r="B75" s="937" t="s">
        <v>586</v>
      </c>
      <c r="C75" s="938"/>
      <c r="D75" s="938"/>
      <c r="E75" s="938"/>
      <c r="F75" s="938"/>
      <c r="G75" s="938"/>
      <c r="H75" s="938"/>
      <c r="I75" s="938"/>
      <c r="J75" s="938"/>
      <c r="K75" s="938"/>
      <c r="L75" s="938"/>
      <c r="M75" s="938"/>
      <c r="N75" s="938"/>
      <c r="O75" s="938"/>
      <c r="P75" s="939"/>
      <c r="Q75" s="941">
        <v>8419</v>
      </c>
      <c r="R75" s="942"/>
      <c r="S75" s="942"/>
      <c r="T75" s="942"/>
      <c r="U75" s="898"/>
      <c r="V75" s="943">
        <v>5771</v>
      </c>
      <c r="W75" s="942"/>
      <c r="X75" s="942"/>
      <c r="Y75" s="942"/>
      <c r="Z75" s="898"/>
      <c r="AA75" s="943">
        <v>2648</v>
      </c>
      <c r="AB75" s="942"/>
      <c r="AC75" s="942"/>
      <c r="AD75" s="942"/>
      <c r="AE75" s="898"/>
      <c r="AF75" s="943">
        <v>21829</v>
      </c>
      <c r="AG75" s="942"/>
      <c r="AH75" s="942"/>
      <c r="AI75" s="942"/>
      <c r="AJ75" s="898"/>
      <c r="AK75" s="894" t="s">
        <v>589</v>
      </c>
      <c r="AL75" s="894"/>
      <c r="AM75" s="894"/>
      <c r="AN75" s="894"/>
      <c r="AO75" s="894"/>
      <c r="AP75" s="943">
        <v>18228</v>
      </c>
      <c r="AQ75" s="942"/>
      <c r="AR75" s="942"/>
      <c r="AS75" s="942"/>
      <c r="AT75" s="898"/>
      <c r="AU75" s="894" t="s">
        <v>589</v>
      </c>
      <c r="AV75" s="894"/>
      <c r="AW75" s="894"/>
      <c r="AX75" s="894"/>
      <c r="AY75" s="894"/>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15">
      <c r="A76" s="234">
        <v>9</v>
      </c>
      <c r="B76" s="937" t="s">
        <v>587</v>
      </c>
      <c r="C76" s="938"/>
      <c r="D76" s="938"/>
      <c r="E76" s="938"/>
      <c r="F76" s="938"/>
      <c r="G76" s="938"/>
      <c r="H76" s="938"/>
      <c r="I76" s="938"/>
      <c r="J76" s="938"/>
      <c r="K76" s="938"/>
      <c r="L76" s="938"/>
      <c r="M76" s="938"/>
      <c r="N76" s="938"/>
      <c r="O76" s="938"/>
      <c r="P76" s="939"/>
      <c r="Q76" s="941">
        <v>1381</v>
      </c>
      <c r="R76" s="942"/>
      <c r="S76" s="942"/>
      <c r="T76" s="942"/>
      <c r="U76" s="898"/>
      <c r="V76" s="943">
        <v>1119</v>
      </c>
      <c r="W76" s="942"/>
      <c r="X76" s="942"/>
      <c r="Y76" s="942"/>
      <c r="Z76" s="898"/>
      <c r="AA76" s="943">
        <v>262</v>
      </c>
      <c r="AB76" s="942"/>
      <c r="AC76" s="942"/>
      <c r="AD76" s="942"/>
      <c r="AE76" s="898"/>
      <c r="AF76" s="943">
        <v>1395</v>
      </c>
      <c r="AG76" s="942"/>
      <c r="AH76" s="942"/>
      <c r="AI76" s="942"/>
      <c r="AJ76" s="898"/>
      <c r="AK76" s="943">
        <v>7</v>
      </c>
      <c r="AL76" s="942"/>
      <c r="AM76" s="942"/>
      <c r="AN76" s="942"/>
      <c r="AO76" s="898"/>
      <c r="AP76" s="943">
        <v>2824</v>
      </c>
      <c r="AQ76" s="942"/>
      <c r="AR76" s="942"/>
      <c r="AS76" s="942"/>
      <c r="AT76" s="898"/>
      <c r="AU76" s="894" t="s">
        <v>589</v>
      </c>
      <c r="AV76" s="894"/>
      <c r="AW76" s="894"/>
      <c r="AX76" s="894"/>
      <c r="AY76" s="894"/>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15">
      <c r="A77" s="234">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15">
      <c r="A78" s="234">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15">
      <c r="A79" s="234">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15">
      <c r="A80" s="234">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15">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15">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15">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15">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15">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15">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15">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
      <c r="A88" s="236" t="s">
        <v>390</v>
      </c>
      <c r="B88" s="853" t="s">
        <v>420</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91103</v>
      </c>
      <c r="AG88" s="908"/>
      <c r="AH88" s="908"/>
      <c r="AI88" s="908"/>
      <c r="AJ88" s="908"/>
      <c r="AK88" s="905"/>
      <c r="AL88" s="905"/>
      <c r="AM88" s="905"/>
      <c r="AN88" s="905"/>
      <c r="AO88" s="905"/>
      <c r="AP88" s="908">
        <v>127309</v>
      </c>
      <c r="AQ88" s="908"/>
      <c r="AR88" s="908"/>
      <c r="AS88" s="908"/>
      <c r="AT88" s="908"/>
      <c r="AU88" s="908">
        <v>797</v>
      </c>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390</v>
      </c>
      <c r="BR102" s="853" t="s">
        <v>421</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v>105</v>
      </c>
      <c r="CS102" s="916"/>
      <c r="CT102" s="916"/>
      <c r="CU102" s="916"/>
      <c r="CV102" s="955"/>
      <c r="CW102" s="954">
        <v>6</v>
      </c>
      <c r="CX102" s="916"/>
      <c r="CY102" s="916"/>
      <c r="CZ102" s="916"/>
      <c r="DA102" s="955"/>
      <c r="DB102" s="954" t="s">
        <v>592</v>
      </c>
      <c r="DC102" s="916"/>
      <c r="DD102" s="916"/>
      <c r="DE102" s="916"/>
      <c r="DF102" s="955"/>
      <c r="DG102" s="954" t="s">
        <v>592</v>
      </c>
      <c r="DH102" s="916"/>
      <c r="DI102" s="916"/>
      <c r="DJ102" s="916"/>
      <c r="DK102" s="955"/>
      <c r="DL102" s="954" t="s">
        <v>592</v>
      </c>
      <c r="DM102" s="916"/>
      <c r="DN102" s="916"/>
      <c r="DO102" s="916"/>
      <c r="DP102" s="955"/>
      <c r="DQ102" s="954" t="s">
        <v>592</v>
      </c>
      <c r="DR102" s="916"/>
      <c r="DS102" s="916"/>
      <c r="DT102" s="916"/>
      <c r="DU102" s="955"/>
      <c r="DV102" s="853"/>
      <c r="DW102" s="854"/>
      <c r="DX102" s="854"/>
      <c r="DY102" s="854"/>
      <c r="DZ102" s="97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422</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423</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424</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425</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1" t="s">
        <v>426</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427</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6" t="s">
        <v>428</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429</v>
      </c>
      <c r="AB109" s="957"/>
      <c r="AC109" s="957"/>
      <c r="AD109" s="957"/>
      <c r="AE109" s="958"/>
      <c r="AF109" s="956" t="s">
        <v>430</v>
      </c>
      <c r="AG109" s="957"/>
      <c r="AH109" s="957"/>
      <c r="AI109" s="957"/>
      <c r="AJ109" s="958"/>
      <c r="AK109" s="956" t="s">
        <v>305</v>
      </c>
      <c r="AL109" s="957"/>
      <c r="AM109" s="957"/>
      <c r="AN109" s="957"/>
      <c r="AO109" s="958"/>
      <c r="AP109" s="956" t="s">
        <v>431</v>
      </c>
      <c r="AQ109" s="957"/>
      <c r="AR109" s="957"/>
      <c r="AS109" s="957"/>
      <c r="AT109" s="959"/>
      <c r="AU109" s="976" t="s">
        <v>428</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429</v>
      </c>
      <c r="BR109" s="957"/>
      <c r="BS109" s="957"/>
      <c r="BT109" s="957"/>
      <c r="BU109" s="958"/>
      <c r="BV109" s="956" t="s">
        <v>430</v>
      </c>
      <c r="BW109" s="957"/>
      <c r="BX109" s="957"/>
      <c r="BY109" s="957"/>
      <c r="BZ109" s="958"/>
      <c r="CA109" s="956" t="s">
        <v>305</v>
      </c>
      <c r="CB109" s="957"/>
      <c r="CC109" s="957"/>
      <c r="CD109" s="957"/>
      <c r="CE109" s="958"/>
      <c r="CF109" s="977" t="s">
        <v>431</v>
      </c>
      <c r="CG109" s="977"/>
      <c r="CH109" s="977"/>
      <c r="CI109" s="977"/>
      <c r="CJ109" s="977"/>
      <c r="CK109" s="956" t="s">
        <v>432</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429</v>
      </c>
      <c r="DH109" s="957"/>
      <c r="DI109" s="957"/>
      <c r="DJ109" s="957"/>
      <c r="DK109" s="958"/>
      <c r="DL109" s="956" t="s">
        <v>430</v>
      </c>
      <c r="DM109" s="957"/>
      <c r="DN109" s="957"/>
      <c r="DO109" s="957"/>
      <c r="DP109" s="958"/>
      <c r="DQ109" s="956" t="s">
        <v>305</v>
      </c>
      <c r="DR109" s="957"/>
      <c r="DS109" s="957"/>
      <c r="DT109" s="957"/>
      <c r="DU109" s="958"/>
      <c r="DV109" s="956" t="s">
        <v>431</v>
      </c>
      <c r="DW109" s="957"/>
      <c r="DX109" s="957"/>
      <c r="DY109" s="957"/>
      <c r="DZ109" s="959"/>
    </row>
    <row r="110" spans="1:131" s="226" customFormat="1" ht="26.25" customHeight="1" x14ac:dyDescent="0.15">
      <c r="A110" s="960" t="s">
        <v>433</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1354880</v>
      </c>
      <c r="AB110" s="964"/>
      <c r="AC110" s="964"/>
      <c r="AD110" s="964"/>
      <c r="AE110" s="965"/>
      <c r="AF110" s="966">
        <v>1465684</v>
      </c>
      <c r="AG110" s="964"/>
      <c r="AH110" s="964"/>
      <c r="AI110" s="964"/>
      <c r="AJ110" s="965"/>
      <c r="AK110" s="966">
        <v>1684575</v>
      </c>
      <c r="AL110" s="964"/>
      <c r="AM110" s="964"/>
      <c r="AN110" s="964"/>
      <c r="AO110" s="965"/>
      <c r="AP110" s="967">
        <v>12.8</v>
      </c>
      <c r="AQ110" s="968"/>
      <c r="AR110" s="968"/>
      <c r="AS110" s="968"/>
      <c r="AT110" s="969"/>
      <c r="AU110" s="970" t="s">
        <v>73</v>
      </c>
      <c r="AV110" s="971"/>
      <c r="AW110" s="971"/>
      <c r="AX110" s="971"/>
      <c r="AY110" s="971"/>
      <c r="AZ110" s="993" t="s">
        <v>434</v>
      </c>
      <c r="BA110" s="961"/>
      <c r="BB110" s="961"/>
      <c r="BC110" s="961"/>
      <c r="BD110" s="961"/>
      <c r="BE110" s="961"/>
      <c r="BF110" s="961"/>
      <c r="BG110" s="961"/>
      <c r="BH110" s="961"/>
      <c r="BI110" s="961"/>
      <c r="BJ110" s="961"/>
      <c r="BK110" s="961"/>
      <c r="BL110" s="961"/>
      <c r="BM110" s="961"/>
      <c r="BN110" s="961"/>
      <c r="BO110" s="961"/>
      <c r="BP110" s="962"/>
      <c r="BQ110" s="994">
        <v>19392709</v>
      </c>
      <c r="BR110" s="995"/>
      <c r="BS110" s="995"/>
      <c r="BT110" s="995"/>
      <c r="BU110" s="995"/>
      <c r="BV110" s="995">
        <v>19236516</v>
      </c>
      <c r="BW110" s="995"/>
      <c r="BX110" s="995"/>
      <c r="BY110" s="995"/>
      <c r="BZ110" s="995"/>
      <c r="CA110" s="995">
        <v>18735553</v>
      </c>
      <c r="CB110" s="995"/>
      <c r="CC110" s="995"/>
      <c r="CD110" s="995"/>
      <c r="CE110" s="995"/>
      <c r="CF110" s="1008">
        <v>142.1</v>
      </c>
      <c r="CG110" s="1009"/>
      <c r="CH110" s="1009"/>
      <c r="CI110" s="1009"/>
      <c r="CJ110" s="1009"/>
      <c r="CK110" s="1010" t="s">
        <v>435</v>
      </c>
      <c r="CL110" s="1011"/>
      <c r="CM110" s="993" t="s">
        <v>436</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v>85978</v>
      </c>
      <c r="DH110" s="995"/>
      <c r="DI110" s="995"/>
      <c r="DJ110" s="995"/>
      <c r="DK110" s="995"/>
      <c r="DL110" s="995">
        <v>4416</v>
      </c>
      <c r="DM110" s="995"/>
      <c r="DN110" s="995"/>
      <c r="DO110" s="995"/>
      <c r="DP110" s="995"/>
      <c r="DQ110" s="995">
        <v>3666</v>
      </c>
      <c r="DR110" s="995"/>
      <c r="DS110" s="995"/>
      <c r="DT110" s="995"/>
      <c r="DU110" s="995"/>
      <c r="DV110" s="996">
        <v>0</v>
      </c>
      <c r="DW110" s="996"/>
      <c r="DX110" s="996"/>
      <c r="DY110" s="996"/>
      <c r="DZ110" s="997"/>
    </row>
    <row r="111" spans="1:131" s="226" customFormat="1" ht="26.25" customHeight="1" x14ac:dyDescent="0.15">
      <c r="A111" s="998" t="s">
        <v>437</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129</v>
      </c>
      <c r="AB111" s="1002"/>
      <c r="AC111" s="1002"/>
      <c r="AD111" s="1002"/>
      <c r="AE111" s="1003"/>
      <c r="AF111" s="1004" t="s">
        <v>129</v>
      </c>
      <c r="AG111" s="1002"/>
      <c r="AH111" s="1002"/>
      <c r="AI111" s="1002"/>
      <c r="AJ111" s="1003"/>
      <c r="AK111" s="1004" t="s">
        <v>129</v>
      </c>
      <c r="AL111" s="1002"/>
      <c r="AM111" s="1002"/>
      <c r="AN111" s="1002"/>
      <c r="AO111" s="1003"/>
      <c r="AP111" s="1005" t="s">
        <v>438</v>
      </c>
      <c r="AQ111" s="1006"/>
      <c r="AR111" s="1006"/>
      <c r="AS111" s="1006"/>
      <c r="AT111" s="1007"/>
      <c r="AU111" s="972"/>
      <c r="AV111" s="973"/>
      <c r="AW111" s="973"/>
      <c r="AX111" s="973"/>
      <c r="AY111" s="973"/>
      <c r="AZ111" s="986" t="s">
        <v>439</v>
      </c>
      <c r="BA111" s="987"/>
      <c r="BB111" s="987"/>
      <c r="BC111" s="987"/>
      <c r="BD111" s="987"/>
      <c r="BE111" s="987"/>
      <c r="BF111" s="987"/>
      <c r="BG111" s="987"/>
      <c r="BH111" s="987"/>
      <c r="BI111" s="987"/>
      <c r="BJ111" s="987"/>
      <c r="BK111" s="987"/>
      <c r="BL111" s="987"/>
      <c r="BM111" s="987"/>
      <c r="BN111" s="987"/>
      <c r="BO111" s="987"/>
      <c r="BP111" s="988"/>
      <c r="BQ111" s="989">
        <v>85978</v>
      </c>
      <c r="BR111" s="990"/>
      <c r="BS111" s="990"/>
      <c r="BT111" s="990"/>
      <c r="BU111" s="990"/>
      <c r="BV111" s="990">
        <v>4416</v>
      </c>
      <c r="BW111" s="990"/>
      <c r="BX111" s="990"/>
      <c r="BY111" s="990"/>
      <c r="BZ111" s="990"/>
      <c r="CA111" s="990">
        <v>3666</v>
      </c>
      <c r="CB111" s="990"/>
      <c r="CC111" s="990"/>
      <c r="CD111" s="990"/>
      <c r="CE111" s="990"/>
      <c r="CF111" s="984">
        <v>0</v>
      </c>
      <c r="CG111" s="985"/>
      <c r="CH111" s="985"/>
      <c r="CI111" s="985"/>
      <c r="CJ111" s="985"/>
      <c r="CK111" s="1012"/>
      <c r="CL111" s="1013"/>
      <c r="CM111" s="986" t="s">
        <v>440</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129</v>
      </c>
      <c r="DH111" s="990"/>
      <c r="DI111" s="990"/>
      <c r="DJ111" s="990"/>
      <c r="DK111" s="990"/>
      <c r="DL111" s="990" t="s">
        <v>441</v>
      </c>
      <c r="DM111" s="990"/>
      <c r="DN111" s="990"/>
      <c r="DO111" s="990"/>
      <c r="DP111" s="990"/>
      <c r="DQ111" s="990" t="s">
        <v>129</v>
      </c>
      <c r="DR111" s="990"/>
      <c r="DS111" s="990"/>
      <c r="DT111" s="990"/>
      <c r="DU111" s="990"/>
      <c r="DV111" s="991" t="s">
        <v>129</v>
      </c>
      <c r="DW111" s="991"/>
      <c r="DX111" s="991"/>
      <c r="DY111" s="991"/>
      <c r="DZ111" s="992"/>
    </row>
    <row r="112" spans="1:131" s="226" customFormat="1" ht="26.25" customHeight="1" x14ac:dyDescent="0.15">
      <c r="A112" s="1016" t="s">
        <v>442</v>
      </c>
      <c r="B112" s="1017"/>
      <c r="C112" s="987" t="s">
        <v>443</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129</v>
      </c>
      <c r="AB112" s="1023"/>
      <c r="AC112" s="1023"/>
      <c r="AD112" s="1023"/>
      <c r="AE112" s="1024"/>
      <c r="AF112" s="1025" t="s">
        <v>129</v>
      </c>
      <c r="AG112" s="1023"/>
      <c r="AH112" s="1023"/>
      <c r="AI112" s="1023"/>
      <c r="AJ112" s="1024"/>
      <c r="AK112" s="1025" t="s">
        <v>129</v>
      </c>
      <c r="AL112" s="1023"/>
      <c r="AM112" s="1023"/>
      <c r="AN112" s="1023"/>
      <c r="AO112" s="1024"/>
      <c r="AP112" s="1026" t="s">
        <v>129</v>
      </c>
      <c r="AQ112" s="1027"/>
      <c r="AR112" s="1027"/>
      <c r="AS112" s="1027"/>
      <c r="AT112" s="1028"/>
      <c r="AU112" s="972"/>
      <c r="AV112" s="973"/>
      <c r="AW112" s="973"/>
      <c r="AX112" s="973"/>
      <c r="AY112" s="973"/>
      <c r="AZ112" s="986" t="s">
        <v>444</v>
      </c>
      <c r="BA112" s="987"/>
      <c r="BB112" s="987"/>
      <c r="BC112" s="987"/>
      <c r="BD112" s="987"/>
      <c r="BE112" s="987"/>
      <c r="BF112" s="987"/>
      <c r="BG112" s="987"/>
      <c r="BH112" s="987"/>
      <c r="BI112" s="987"/>
      <c r="BJ112" s="987"/>
      <c r="BK112" s="987"/>
      <c r="BL112" s="987"/>
      <c r="BM112" s="987"/>
      <c r="BN112" s="987"/>
      <c r="BO112" s="987"/>
      <c r="BP112" s="988"/>
      <c r="BQ112" s="989">
        <v>15785579</v>
      </c>
      <c r="BR112" s="990"/>
      <c r="BS112" s="990"/>
      <c r="BT112" s="990"/>
      <c r="BU112" s="990"/>
      <c r="BV112" s="990">
        <v>15295421</v>
      </c>
      <c r="BW112" s="990"/>
      <c r="BX112" s="990"/>
      <c r="BY112" s="990"/>
      <c r="BZ112" s="990"/>
      <c r="CA112" s="990">
        <v>13680017</v>
      </c>
      <c r="CB112" s="990"/>
      <c r="CC112" s="990"/>
      <c r="CD112" s="990"/>
      <c r="CE112" s="990"/>
      <c r="CF112" s="984">
        <v>103.8</v>
      </c>
      <c r="CG112" s="985"/>
      <c r="CH112" s="985"/>
      <c r="CI112" s="985"/>
      <c r="CJ112" s="985"/>
      <c r="CK112" s="1012"/>
      <c r="CL112" s="1013"/>
      <c r="CM112" s="986" t="s">
        <v>445</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129</v>
      </c>
      <c r="DH112" s="990"/>
      <c r="DI112" s="990"/>
      <c r="DJ112" s="990"/>
      <c r="DK112" s="990"/>
      <c r="DL112" s="990" t="s">
        <v>438</v>
      </c>
      <c r="DM112" s="990"/>
      <c r="DN112" s="990"/>
      <c r="DO112" s="990"/>
      <c r="DP112" s="990"/>
      <c r="DQ112" s="990" t="s">
        <v>446</v>
      </c>
      <c r="DR112" s="990"/>
      <c r="DS112" s="990"/>
      <c r="DT112" s="990"/>
      <c r="DU112" s="990"/>
      <c r="DV112" s="991" t="s">
        <v>446</v>
      </c>
      <c r="DW112" s="991"/>
      <c r="DX112" s="991"/>
      <c r="DY112" s="991"/>
      <c r="DZ112" s="992"/>
    </row>
    <row r="113" spans="1:130" s="226" customFormat="1" ht="26.25" customHeight="1" x14ac:dyDescent="0.15">
      <c r="A113" s="1018"/>
      <c r="B113" s="1019"/>
      <c r="C113" s="987" t="s">
        <v>447</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1141088</v>
      </c>
      <c r="AB113" s="1002"/>
      <c r="AC113" s="1002"/>
      <c r="AD113" s="1002"/>
      <c r="AE113" s="1003"/>
      <c r="AF113" s="1004">
        <v>1072618</v>
      </c>
      <c r="AG113" s="1002"/>
      <c r="AH113" s="1002"/>
      <c r="AI113" s="1002"/>
      <c r="AJ113" s="1003"/>
      <c r="AK113" s="1004">
        <v>1024223</v>
      </c>
      <c r="AL113" s="1002"/>
      <c r="AM113" s="1002"/>
      <c r="AN113" s="1002"/>
      <c r="AO113" s="1003"/>
      <c r="AP113" s="1005">
        <v>7.8</v>
      </c>
      <c r="AQ113" s="1006"/>
      <c r="AR113" s="1006"/>
      <c r="AS113" s="1006"/>
      <c r="AT113" s="1007"/>
      <c r="AU113" s="972"/>
      <c r="AV113" s="973"/>
      <c r="AW113" s="973"/>
      <c r="AX113" s="973"/>
      <c r="AY113" s="973"/>
      <c r="AZ113" s="986" t="s">
        <v>448</v>
      </c>
      <c r="BA113" s="987"/>
      <c r="BB113" s="987"/>
      <c r="BC113" s="987"/>
      <c r="BD113" s="987"/>
      <c r="BE113" s="987"/>
      <c r="BF113" s="987"/>
      <c r="BG113" s="987"/>
      <c r="BH113" s="987"/>
      <c r="BI113" s="987"/>
      <c r="BJ113" s="987"/>
      <c r="BK113" s="987"/>
      <c r="BL113" s="987"/>
      <c r="BM113" s="987"/>
      <c r="BN113" s="987"/>
      <c r="BO113" s="987"/>
      <c r="BP113" s="988"/>
      <c r="BQ113" s="989">
        <v>738208</v>
      </c>
      <c r="BR113" s="990"/>
      <c r="BS113" s="990"/>
      <c r="BT113" s="990"/>
      <c r="BU113" s="990"/>
      <c r="BV113" s="990">
        <v>781364</v>
      </c>
      <c r="BW113" s="990"/>
      <c r="BX113" s="990"/>
      <c r="BY113" s="990"/>
      <c r="BZ113" s="990"/>
      <c r="CA113" s="990">
        <v>796150</v>
      </c>
      <c r="CB113" s="990"/>
      <c r="CC113" s="990"/>
      <c r="CD113" s="990"/>
      <c r="CE113" s="990"/>
      <c r="CF113" s="984">
        <v>6</v>
      </c>
      <c r="CG113" s="985"/>
      <c r="CH113" s="985"/>
      <c r="CI113" s="985"/>
      <c r="CJ113" s="985"/>
      <c r="CK113" s="1012"/>
      <c r="CL113" s="1013"/>
      <c r="CM113" s="986" t="s">
        <v>449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129</v>
      </c>
      <c r="DH113" s="1023"/>
      <c r="DI113" s="1023"/>
      <c r="DJ113" s="1023"/>
      <c r="DK113" s="1024"/>
      <c r="DL113" s="1025" t="s">
        <v>129</v>
      </c>
      <c r="DM113" s="1023"/>
      <c r="DN113" s="1023"/>
      <c r="DO113" s="1023"/>
      <c r="DP113" s="1024"/>
      <c r="DQ113" s="1025" t="s">
        <v>129</v>
      </c>
      <c r="DR113" s="1023"/>
      <c r="DS113" s="1023"/>
      <c r="DT113" s="1023"/>
      <c r="DU113" s="1024"/>
      <c r="DV113" s="1026" t="s">
        <v>129</v>
      </c>
      <c r="DW113" s="1027"/>
      <c r="DX113" s="1027"/>
      <c r="DY113" s="1027"/>
      <c r="DZ113" s="1028"/>
    </row>
    <row r="114" spans="1:130" s="226" customFormat="1" ht="26.25" customHeight="1" x14ac:dyDescent="0.15">
      <c r="A114" s="1018"/>
      <c r="B114" s="1019"/>
      <c r="C114" s="987" t="s">
        <v>450</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110054</v>
      </c>
      <c r="AB114" s="1023"/>
      <c r="AC114" s="1023"/>
      <c r="AD114" s="1023"/>
      <c r="AE114" s="1024"/>
      <c r="AF114" s="1025">
        <v>95928</v>
      </c>
      <c r="AG114" s="1023"/>
      <c r="AH114" s="1023"/>
      <c r="AI114" s="1023"/>
      <c r="AJ114" s="1024"/>
      <c r="AK114" s="1025">
        <v>111554</v>
      </c>
      <c r="AL114" s="1023"/>
      <c r="AM114" s="1023"/>
      <c r="AN114" s="1023"/>
      <c r="AO114" s="1024"/>
      <c r="AP114" s="1026">
        <v>0.8</v>
      </c>
      <c r="AQ114" s="1027"/>
      <c r="AR114" s="1027"/>
      <c r="AS114" s="1027"/>
      <c r="AT114" s="1028"/>
      <c r="AU114" s="972"/>
      <c r="AV114" s="973"/>
      <c r="AW114" s="973"/>
      <c r="AX114" s="973"/>
      <c r="AY114" s="973"/>
      <c r="AZ114" s="986" t="s">
        <v>451</v>
      </c>
      <c r="BA114" s="987"/>
      <c r="BB114" s="987"/>
      <c r="BC114" s="987"/>
      <c r="BD114" s="987"/>
      <c r="BE114" s="987"/>
      <c r="BF114" s="987"/>
      <c r="BG114" s="987"/>
      <c r="BH114" s="987"/>
      <c r="BI114" s="987"/>
      <c r="BJ114" s="987"/>
      <c r="BK114" s="987"/>
      <c r="BL114" s="987"/>
      <c r="BM114" s="987"/>
      <c r="BN114" s="987"/>
      <c r="BO114" s="987"/>
      <c r="BP114" s="988"/>
      <c r="BQ114" s="989">
        <v>2942688</v>
      </c>
      <c r="BR114" s="990"/>
      <c r="BS114" s="990"/>
      <c r="BT114" s="990"/>
      <c r="BU114" s="990"/>
      <c r="BV114" s="990">
        <v>2931850</v>
      </c>
      <c r="BW114" s="990"/>
      <c r="BX114" s="990"/>
      <c r="BY114" s="990"/>
      <c r="BZ114" s="990"/>
      <c r="CA114" s="990">
        <v>2929269</v>
      </c>
      <c r="CB114" s="990"/>
      <c r="CC114" s="990"/>
      <c r="CD114" s="990"/>
      <c r="CE114" s="990"/>
      <c r="CF114" s="984">
        <v>22.2</v>
      </c>
      <c r="CG114" s="985"/>
      <c r="CH114" s="985"/>
      <c r="CI114" s="985"/>
      <c r="CJ114" s="985"/>
      <c r="CK114" s="1012"/>
      <c r="CL114" s="1013"/>
      <c r="CM114" s="986" t="s">
        <v>452</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129</v>
      </c>
      <c r="DH114" s="1023"/>
      <c r="DI114" s="1023"/>
      <c r="DJ114" s="1023"/>
      <c r="DK114" s="1024"/>
      <c r="DL114" s="1025" t="s">
        <v>129</v>
      </c>
      <c r="DM114" s="1023"/>
      <c r="DN114" s="1023"/>
      <c r="DO114" s="1023"/>
      <c r="DP114" s="1024"/>
      <c r="DQ114" s="1025" t="s">
        <v>129</v>
      </c>
      <c r="DR114" s="1023"/>
      <c r="DS114" s="1023"/>
      <c r="DT114" s="1023"/>
      <c r="DU114" s="1024"/>
      <c r="DV114" s="1026" t="s">
        <v>129</v>
      </c>
      <c r="DW114" s="1027"/>
      <c r="DX114" s="1027"/>
      <c r="DY114" s="1027"/>
      <c r="DZ114" s="1028"/>
    </row>
    <row r="115" spans="1:130" s="226" customFormat="1" ht="26.25" customHeight="1" x14ac:dyDescent="0.15">
      <c r="A115" s="1018"/>
      <c r="B115" s="1019"/>
      <c r="C115" s="987" t="s">
        <v>453</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85978</v>
      </c>
      <c r="AB115" s="1002"/>
      <c r="AC115" s="1002"/>
      <c r="AD115" s="1002"/>
      <c r="AE115" s="1003"/>
      <c r="AF115" s="1004">
        <v>820</v>
      </c>
      <c r="AG115" s="1002"/>
      <c r="AH115" s="1002"/>
      <c r="AI115" s="1002"/>
      <c r="AJ115" s="1003"/>
      <c r="AK115" s="1004">
        <v>750</v>
      </c>
      <c r="AL115" s="1002"/>
      <c r="AM115" s="1002"/>
      <c r="AN115" s="1002"/>
      <c r="AO115" s="1003"/>
      <c r="AP115" s="1005">
        <v>0</v>
      </c>
      <c r="AQ115" s="1006"/>
      <c r="AR115" s="1006"/>
      <c r="AS115" s="1006"/>
      <c r="AT115" s="1007"/>
      <c r="AU115" s="972"/>
      <c r="AV115" s="973"/>
      <c r="AW115" s="973"/>
      <c r="AX115" s="973"/>
      <c r="AY115" s="973"/>
      <c r="AZ115" s="986" t="s">
        <v>454</v>
      </c>
      <c r="BA115" s="987"/>
      <c r="BB115" s="987"/>
      <c r="BC115" s="987"/>
      <c r="BD115" s="987"/>
      <c r="BE115" s="987"/>
      <c r="BF115" s="987"/>
      <c r="BG115" s="987"/>
      <c r="BH115" s="987"/>
      <c r="BI115" s="987"/>
      <c r="BJ115" s="987"/>
      <c r="BK115" s="987"/>
      <c r="BL115" s="987"/>
      <c r="BM115" s="987"/>
      <c r="BN115" s="987"/>
      <c r="BO115" s="987"/>
      <c r="BP115" s="988"/>
      <c r="BQ115" s="989" t="s">
        <v>129</v>
      </c>
      <c r="BR115" s="990"/>
      <c r="BS115" s="990"/>
      <c r="BT115" s="990"/>
      <c r="BU115" s="990"/>
      <c r="BV115" s="990" t="s">
        <v>129</v>
      </c>
      <c r="BW115" s="990"/>
      <c r="BX115" s="990"/>
      <c r="BY115" s="990"/>
      <c r="BZ115" s="990"/>
      <c r="CA115" s="990" t="s">
        <v>446</v>
      </c>
      <c r="CB115" s="990"/>
      <c r="CC115" s="990"/>
      <c r="CD115" s="990"/>
      <c r="CE115" s="990"/>
      <c r="CF115" s="984" t="s">
        <v>129</v>
      </c>
      <c r="CG115" s="985"/>
      <c r="CH115" s="985"/>
      <c r="CI115" s="985"/>
      <c r="CJ115" s="985"/>
      <c r="CK115" s="1012"/>
      <c r="CL115" s="1013"/>
      <c r="CM115" s="986" t="s">
        <v>455</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129</v>
      </c>
      <c r="DH115" s="1023"/>
      <c r="DI115" s="1023"/>
      <c r="DJ115" s="1023"/>
      <c r="DK115" s="1024"/>
      <c r="DL115" s="1025" t="s">
        <v>129</v>
      </c>
      <c r="DM115" s="1023"/>
      <c r="DN115" s="1023"/>
      <c r="DO115" s="1023"/>
      <c r="DP115" s="1024"/>
      <c r="DQ115" s="1025" t="s">
        <v>129</v>
      </c>
      <c r="DR115" s="1023"/>
      <c r="DS115" s="1023"/>
      <c r="DT115" s="1023"/>
      <c r="DU115" s="1024"/>
      <c r="DV115" s="1026" t="s">
        <v>446</v>
      </c>
      <c r="DW115" s="1027"/>
      <c r="DX115" s="1027"/>
      <c r="DY115" s="1027"/>
      <c r="DZ115" s="1028"/>
    </row>
    <row r="116" spans="1:130" s="226" customFormat="1" ht="26.25" customHeight="1" x14ac:dyDescent="0.15">
      <c r="A116" s="1020"/>
      <c r="B116" s="1021"/>
      <c r="C116" s="1029" t="s">
        <v>456</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v>582</v>
      </c>
      <c r="AB116" s="1023"/>
      <c r="AC116" s="1023"/>
      <c r="AD116" s="1023"/>
      <c r="AE116" s="1024"/>
      <c r="AF116" s="1025">
        <v>531</v>
      </c>
      <c r="AG116" s="1023"/>
      <c r="AH116" s="1023"/>
      <c r="AI116" s="1023"/>
      <c r="AJ116" s="1024"/>
      <c r="AK116" s="1025">
        <v>358</v>
      </c>
      <c r="AL116" s="1023"/>
      <c r="AM116" s="1023"/>
      <c r="AN116" s="1023"/>
      <c r="AO116" s="1024"/>
      <c r="AP116" s="1026">
        <v>0</v>
      </c>
      <c r="AQ116" s="1027"/>
      <c r="AR116" s="1027"/>
      <c r="AS116" s="1027"/>
      <c r="AT116" s="1028"/>
      <c r="AU116" s="972"/>
      <c r="AV116" s="973"/>
      <c r="AW116" s="973"/>
      <c r="AX116" s="973"/>
      <c r="AY116" s="973"/>
      <c r="AZ116" s="1031" t="s">
        <v>457</v>
      </c>
      <c r="BA116" s="1032"/>
      <c r="BB116" s="1032"/>
      <c r="BC116" s="1032"/>
      <c r="BD116" s="1032"/>
      <c r="BE116" s="1032"/>
      <c r="BF116" s="1032"/>
      <c r="BG116" s="1032"/>
      <c r="BH116" s="1032"/>
      <c r="BI116" s="1032"/>
      <c r="BJ116" s="1032"/>
      <c r="BK116" s="1032"/>
      <c r="BL116" s="1032"/>
      <c r="BM116" s="1032"/>
      <c r="BN116" s="1032"/>
      <c r="BO116" s="1032"/>
      <c r="BP116" s="1033"/>
      <c r="BQ116" s="989" t="s">
        <v>129</v>
      </c>
      <c r="BR116" s="990"/>
      <c r="BS116" s="990"/>
      <c r="BT116" s="990"/>
      <c r="BU116" s="990"/>
      <c r="BV116" s="990" t="s">
        <v>129</v>
      </c>
      <c r="BW116" s="990"/>
      <c r="BX116" s="990"/>
      <c r="BY116" s="990"/>
      <c r="BZ116" s="990"/>
      <c r="CA116" s="990" t="s">
        <v>129</v>
      </c>
      <c r="CB116" s="990"/>
      <c r="CC116" s="990"/>
      <c r="CD116" s="990"/>
      <c r="CE116" s="990"/>
      <c r="CF116" s="984" t="s">
        <v>129</v>
      </c>
      <c r="CG116" s="985"/>
      <c r="CH116" s="985"/>
      <c r="CI116" s="985"/>
      <c r="CJ116" s="985"/>
      <c r="CK116" s="1012"/>
      <c r="CL116" s="1013"/>
      <c r="CM116" s="986" t="s">
        <v>458</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129</v>
      </c>
      <c r="DH116" s="1023"/>
      <c r="DI116" s="1023"/>
      <c r="DJ116" s="1023"/>
      <c r="DK116" s="1024"/>
      <c r="DL116" s="1025" t="s">
        <v>129</v>
      </c>
      <c r="DM116" s="1023"/>
      <c r="DN116" s="1023"/>
      <c r="DO116" s="1023"/>
      <c r="DP116" s="1024"/>
      <c r="DQ116" s="1025" t="s">
        <v>129</v>
      </c>
      <c r="DR116" s="1023"/>
      <c r="DS116" s="1023"/>
      <c r="DT116" s="1023"/>
      <c r="DU116" s="1024"/>
      <c r="DV116" s="1026" t="s">
        <v>129</v>
      </c>
      <c r="DW116" s="1027"/>
      <c r="DX116" s="1027"/>
      <c r="DY116" s="1027"/>
      <c r="DZ116" s="1028"/>
    </row>
    <row r="117" spans="1:130" s="226" customFormat="1" ht="26.25" customHeight="1" x14ac:dyDescent="0.15">
      <c r="A117" s="976" t="s">
        <v>189</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459</v>
      </c>
      <c r="Z117" s="958"/>
      <c r="AA117" s="1042">
        <v>2692582</v>
      </c>
      <c r="AB117" s="1043"/>
      <c r="AC117" s="1043"/>
      <c r="AD117" s="1043"/>
      <c r="AE117" s="1044"/>
      <c r="AF117" s="1045">
        <v>2635581</v>
      </c>
      <c r="AG117" s="1043"/>
      <c r="AH117" s="1043"/>
      <c r="AI117" s="1043"/>
      <c r="AJ117" s="1044"/>
      <c r="AK117" s="1045">
        <v>2821460</v>
      </c>
      <c r="AL117" s="1043"/>
      <c r="AM117" s="1043"/>
      <c r="AN117" s="1043"/>
      <c r="AO117" s="1044"/>
      <c r="AP117" s="1046"/>
      <c r="AQ117" s="1047"/>
      <c r="AR117" s="1047"/>
      <c r="AS117" s="1047"/>
      <c r="AT117" s="1048"/>
      <c r="AU117" s="972"/>
      <c r="AV117" s="973"/>
      <c r="AW117" s="973"/>
      <c r="AX117" s="973"/>
      <c r="AY117" s="973"/>
      <c r="AZ117" s="1038" t="s">
        <v>460</v>
      </c>
      <c r="BA117" s="1039"/>
      <c r="BB117" s="1039"/>
      <c r="BC117" s="1039"/>
      <c r="BD117" s="1039"/>
      <c r="BE117" s="1039"/>
      <c r="BF117" s="1039"/>
      <c r="BG117" s="1039"/>
      <c r="BH117" s="1039"/>
      <c r="BI117" s="1039"/>
      <c r="BJ117" s="1039"/>
      <c r="BK117" s="1039"/>
      <c r="BL117" s="1039"/>
      <c r="BM117" s="1039"/>
      <c r="BN117" s="1039"/>
      <c r="BO117" s="1039"/>
      <c r="BP117" s="1040"/>
      <c r="BQ117" s="989" t="s">
        <v>446</v>
      </c>
      <c r="BR117" s="990"/>
      <c r="BS117" s="990"/>
      <c r="BT117" s="990"/>
      <c r="BU117" s="990"/>
      <c r="BV117" s="990" t="s">
        <v>446</v>
      </c>
      <c r="BW117" s="990"/>
      <c r="BX117" s="990"/>
      <c r="BY117" s="990"/>
      <c r="BZ117" s="990"/>
      <c r="CA117" s="990" t="s">
        <v>129</v>
      </c>
      <c r="CB117" s="990"/>
      <c r="CC117" s="990"/>
      <c r="CD117" s="990"/>
      <c r="CE117" s="990"/>
      <c r="CF117" s="984" t="s">
        <v>129</v>
      </c>
      <c r="CG117" s="985"/>
      <c r="CH117" s="985"/>
      <c r="CI117" s="985"/>
      <c r="CJ117" s="985"/>
      <c r="CK117" s="1012"/>
      <c r="CL117" s="1013"/>
      <c r="CM117" s="986" t="s">
        <v>461</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129</v>
      </c>
      <c r="DH117" s="1023"/>
      <c r="DI117" s="1023"/>
      <c r="DJ117" s="1023"/>
      <c r="DK117" s="1024"/>
      <c r="DL117" s="1025" t="s">
        <v>129</v>
      </c>
      <c r="DM117" s="1023"/>
      <c r="DN117" s="1023"/>
      <c r="DO117" s="1023"/>
      <c r="DP117" s="1024"/>
      <c r="DQ117" s="1025" t="s">
        <v>446</v>
      </c>
      <c r="DR117" s="1023"/>
      <c r="DS117" s="1023"/>
      <c r="DT117" s="1023"/>
      <c r="DU117" s="1024"/>
      <c r="DV117" s="1026" t="s">
        <v>129</v>
      </c>
      <c r="DW117" s="1027"/>
      <c r="DX117" s="1027"/>
      <c r="DY117" s="1027"/>
      <c r="DZ117" s="1028"/>
    </row>
    <row r="118" spans="1:130" s="226" customFormat="1" ht="26.25" customHeight="1" x14ac:dyDescent="0.15">
      <c r="A118" s="976" t="s">
        <v>432</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429</v>
      </c>
      <c r="AB118" s="957"/>
      <c r="AC118" s="957"/>
      <c r="AD118" s="957"/>
      <c r="AE118" s="958"/>
      <c r="AF118" s="956" t="s">
        <v>430</v>
      </c>
      <c r="AG118" s="957"/>
      <c r="AH118" s="957"/>
      <c r="AI118" s="957"/>
      <c r="AJ118" s="958"/>
      <c r="AK118" s="956" t="s">
        <v>305</v>
      </c>
      <c r="AL118" s="957"/>
      <c r="AM118" s="957"/>
      <c r="AN118" s="957"/>
      <c r="AO118" s="958"/>
      <c r="AP118" s="1034" t="s">
        <v>431</v>
      </c>
      <c r="AQ118" s="1035"/>
      <c r="AR118" s="1035"/>
      <c r="AS118" s="1035"/>
      <c r="AT118" s="1036"/>
      <c r="AU118" s="972"/>
      <c r="AV118" s="973"/>
      <c r="AW118" s="973"/>
      <c r="AX118" s="973"/>
      <c r="AY118" s="973"/>
      <c r="AZ118" s="1037" t="s">
        <v>462</v>
      </c>
      <c r="BA118" s="1029"/>
      <c r="BB118" s="1029"/>
      <c r="BC118" s="1029"/>
      <c r="BD118" s="1029"/>
      <c r="BE118" s="1029"/>
      <c r="BF118" s="1029"/>
      <c r="BG118" s="1029"/>
      <c r="BH118" s="1029"/>
      <c r="BI118" s="1029"/>
      <c r="BJ118" s="1029"/>
      <c r="BK118" s="1029"/>
      <c r="BL118" s="1029"/>
      <c r="BM118" s="1029"/>
      <c r="BN118" s="1029"/>
      <c r="BO118" s="1029"/>
      <c r="BP118" s="1030"/>
      <c r="BQ118" s="1063" t="s">
        <v>129</v>
      </c>
      <c r="BR118" s="1064"/>
      <c r="BS118" s="1064"/>
      <c r="BT118" s="1064"/>
      <c r="BU118" s="1064"/>
      <c r="BV118" s="1064" t="s">
        <v>129</v>
      </c>
      <c r="BW118" s="1064"/>
      <c r="BX118" s="1064"/>
      <c r="BY118" s="1064"/>
      <c r="BZ118" s="1064"/>
      <c r="CA118" s="1064" t="s">
        <v>129</v>
      </c>
      <c r="CB118" s="1064"/>
      <c r="CC118" s="1064"/>
      <c r="CD118" s="1064"/>
      <c r="CE118" s="1064"/>
      <c r="CF118" s="984" t="s">
        <v>129</v>
      </c>
      <c r="CG118" s="985"/>
      <c r="CH118" s="985"/>
      <c r="CI118" s="985"/>
      <c r="CJ118" s="985"/>
      <c r="CK118" s="1012"/>
      <c r="CL118" s="1013"/>
      <c r="CM118" s="986" t="s">
        <v>463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129</v>
      </c>
      <c r="DH118" s="1023"/>
      <c r="DI118" s="1023"/>
      <c r="DJ118" s="1023"/>
      <c r="DK118" s="1024"/>
      <c r="DL118" s="1025" t="s">
        <v>441</v>
      </c>
      <c r="DM118" s="1023"/>
      <c r="DN118" s="1023"/>
      <c r="DO118" s="1023"/>
      <c r="DP118" s="1024"/>
      <c r="DQ118" s="1025" t="s">
        <v>446</v>
      </c>
      <c r="DR118" s="1023"/>
      <c r="DS118" s="1023"/>
      <c r="DT118" s="1023"/>
      <c r="DU118" s="1024"/>
      <c r="DV118" s="1026" t="s">
        <v>129</v>
      </c>
      <c r="DW118" s="1027"/>
      <c r="DX118" s="1027"/>
      <c r="DY118" s="1027"/>
      <c r="DZ118" s="1028"/>
    </row>
    <row r="119" spans="1:130" s="226" customFormat="1" ht="26.25" customHeight="1" x14ac:dyDescent="0.15">
      <c r="A119" s="1120" t="s">
        <v>435</v>
      </c>
      <c r="B119" s="1011"/>
      <c r="C119" s="993" t="s">
        <v>436</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v>85978</v>
      </c>
      <c r="AB119" s="964"/>
      <c r="AC119" s="964"/>
      <c r="AD119" s="964"/>
      <c r="AE119" s="965"/>
      <c r="AF119" s="966">
        <v>820</v>
      </c>
      <c r="AG119" s="964"/>
      <c r="AH119" s="964"/>
      <c r="AI119" s="964"/>
      <c r="AJ119" s="965"/>
      <c r="AK119" s="966">
        <v>750</v>
      </c>
      <c r="AL119" s="964"/>
      <c r="AM119" s="964"/>
      <c r="AN119" s="964"/>
      <c r="AO119" s="965"/>
      <c r="AP119" s="967">
        <v>0</v>
      </c>
      <c r="AQ119" s="968"/>
      <c r="AR119" s="968"/>
      <c r="AS119" s="968"/>
      <c r="AT119" s="969"/>
      <c r="AU119" s="974"/>
      <c r="AV119" s="975"/>
      <c r="AW119" s="975"/>
      <c r="AX119" s="975"/>
      <c r="AY119" s="975"/>
      <c r="AZ119" s="247" t="s">
        <v>189</v>
      </c>
      <c r="BA119" s="247"/>
      <c r="BB119" s="247"/>
      <c r="BC119" s="247"/>
      <c r="BD119" s="247"/>
      <c r="BE119" s="247"/>
      <c r="BF119" s="247"/>
      <c r="BG119" s="247"/>
      <c r="BH119" s="247"/>
      <c r="BI119" s="247"/>
      <c r="BJ119" s="247"/>
      <c r="BK119" s="247"/>
      <c r="BL119" s="247"/>
      <c r="BM119" s="247"/>
      <c r="BN119" s="247"/>
      <c r="BO119" s="1041" t="s">
        <v>464</v>
      </c>
      <c r="BP119" s="1069"/>
      <c r="BQ119" s="1063">
        <v>38945162</v>
      </c>
      <c r="BR119" s="1064"/>
      <c r="BS119" s="1064"/>
      <c r="BT119" s="1064"/>
      <c r="BU119" s="1064"/>
      <c r="BV119" s="1064">
        <v>38249567</v>
      </c>
      <c r="BW119" s="1064"/>
      <c r="BX119" s="1064"/>
      <c r="BY119" s="1064"/>
      <c r="BZ119" s="1064"/>
      <c r="CA119" s="1064">
        <v>36144655</v>
      </c>
      <c r="CB119" s="1064"/>
      <c r="CC119" s="1064"/>
      <c r="CD119" s="1064"/>
      <c r="CE119" s="1064"/>
      <c r="CF119" s="1065"/>
      <c r="CG119" s="1066"/>
      <c r="CH119" s="1066"/>
      <c r="CI119" s="1066"/>
      <c r="CJ119" s="1067"/>
      <c r="CK119" s="1014"/>
      <c r="CL119" s="1015"/>
      <c r="CM119" s="1037" t="s">
        <v>465</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129</v>
      </c>
      <c r="DH119" s="1050"/>
      <c r="DI119" s="1050"/>
      <c r="DJ119" s="1050"/>
      <c r="DK119" s="1051"/>
      <c r="DL119" s="1049" t="s">
        <v>446</v>
      </c>
      <c r="DM119" s="1050"/>
      <c r="DN119" s="1050"/>
      <c r="DO119" s="1050"/>
      <c r="DP119" s="1051"/>
      <c r="DQ119" s="1049" t="s">
        <v>129</v>
      </c>
      <c r="DR119" s="1050"/>
      <c r="DS119" s="1050"/>
      <c r="DT119" s="1050"/>
      <c r="DU119" s="1051"/>
      <c r="DV119" s="1052" t="s">
        <v>129</v>
      </c>
      <c r="DW119" s="1053"/>
      <c r="DX119" s="1053"/>
      <c r="DY119" s="1053"/>
      <c r="DZ119" s="1054"/>
    </row>
    <row r="120" spans="1:130" s="226" customFormat="1" ht="26.25" customHeight="1" x14ac:dyDescent="0.15">
      <c r="A120" s="1121"/>
      <c r="B120" s="1013"/>
      <c r="C120" s="986" t="s">
        <v>440</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129</v>
      </c>
      <c r="AB120" s="1023"/>
      <c r="AC120" s="1023"/>
      <c r="AD120" s="1023"/>
      <c r="AE120" s="1024"/>
      <c r="AF120" s="1025" t="s">
        <v>129</v>
      </c>
      <c r="AG120" s="1023"/>
      <c r="AH120" s="1023"/>
      <c r="AI120" s="1023"/>
      <c r="AJ120" s="1024"/>
      <c r="AK120" s="1025" t="s">
        <v>446</v>
      </c>
      <c r="AL120" s="1023"/>
      <c r="AM120" s="1023"/>
      <c r="AN120" s="1023"/>
      <c r="AO120" s="1024"/>
      <c r="AP120" s="1026" t="s">
        <v>446</v>
      </c>
      <c r="AQ120" s="1027"/>
      <c r="AR120" s="1027"/>
      <c r="AS120" s="1027"/>
      <c r="AT120" s="1028"/>
      <c r="AU120" s="1055" t="s">
        <v>466</v>
      </c>
      <c r="AV120" s="1056"/>
      <c r="AW120" s="1056"/>
      <c r="AX120" s="1056"/>
      <c r="AY120" s="1057"/>
      <c r="AZ120" s="993" t="s">
        <v>467</v>
      </c>
      <c r="BA120" s="961"/>
      <c r="BB120" s="961"/>
      <c r="BC120" s="961"/>
      <c r="BD120" s="961"/>
      <c r="BE120" s="961"/>
      <c r="BF120" s="961"/>
      <c r="BG120" s="961"/>
      <c r="BH120" s="961"/>
      <c r="BI120" s="961"/>
      <c r="BJ120" s="961"/>
      <c r="BK120" s="961"/>
      <c r="BL120" s="961"/>
      <c r="BM120" s="961"/>
      <c r="BN120" s="961"/>
      <c r="BO120" s="961"/>
      <c r="BP120" s="962"/>
      <c r="BQ120" s="994">
        <v>2736948</v>
      </c>
      <c r="BR120" s="995"/>
      <c r="BS120" s="995"/>
      <c r="BT120" s="995"/>
      <c r="BU120" s="995"/>
      <c r="BV120" s="995">
        <v>2830359</v>
      </c>
      <c r="BW120" s="995"/>
      <c r="BX120" s="995"/>
      <c r="BY120" s="995"/>
      <c r="BZ120" s="995"/>
      <c r="CA120" s="995">
        <v>3699173</v>
      </c>
      <c r="CB120" s="995"/>
      <c r="CC120" s="995"/>
      <c r="CD120" s="995"/>
      <c r="CE120" s="995"/>
      <c r="CF120" s="1008">
        <v>28.1</v>
      </c>
      <c r="CG120" s="1009"/>
      <c r="CH120" s="1009"/>
      <c r="CI120" s="1009"/>
      <c r="CJ120" s="1009"/>
      <c r="CK120" s="1070" t="s">
        <v>468</v>
      </c>
      <c r="CL120" s="1071"/>
      <c r="CM120" s="1071"/>
      <c r="CN120" s="1071"/>
      <c r="CO120" s="1072"/>
      <c r="CP120" s="1078" t="s">
        <v>408</v>
      </c>
      <c r="CQ120" s="1079"/>
      <c r="CR120" s="1079"/>
      <c r="CS120" s="1079"/>
      <c r="CT120" s="1079"/>
      <c r="CU120" s="1079"/>
      <c r="CV120" s="1079"/>
      <c r="CW120" s="1079"/>
      <c r="CX120" s="1079"/>
      <c r="CY120" s="1079"/>
      <c r="CZ120" s="1079"/>
      <c r="DA120" s="1079"/>
      <c r="DB120" s="1079"/>
      <c r="DC120" s="1079"/>
      <c r="DD120" s="1079"/>
      <c r="DE120" s="1079"/>
      <c r="DF120" s="1080"/>
      <c r="DG120" s="994">
        <v>15313080</v>
      </c>
      <c r="DH120" s="995"/>
      <c r="DI120" s="995"/>
      <c r="DJ120" s="995"/>
      <c r="DK120" s="995"/>
      <c r="DL120" s="995">
        <v>14753386</v>
      </c>
      <c r="DM120" s="995"/>
      <c r="DN120" s="995"/>
      <c r="DO120" s="995"/>
      <c r="DP120" s="995"/>
      <c r="DQ120" s="995">
        <v>13238656</v>
      </c>
      <c r="DR120" s="995"/>
      <c r="DS120" s="995"/>
      <c r="DT120" s="995"/>
      <c r="DU120" s="995"/>
      <c r="DV120" s="996">
        <v>100.4</v>
      </c>
      <c r="DW120" s="996"/>
      <c r="DX120" s="996"/>
      <c r="DY120" s="996"/>
      <c r="DZ120" s="997"/>
    </row>
    <row r="121" spans="1:130" s="226" customFormat="1" ht="26.25" customHeight="1" x14ac:dyDescent="0.15">
      <c r="A121" s="1121"/>
      <c r="B121" s="1013"/>
      <c r="C121" s="1038" t="s">
        <v>469</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129</v>
      </c>
      <c r="AB121" s="1023"/>
      <c r="AC121" s="1023"/>
      <c r="AD121" s="1023"/>
      <c r="AE121" s="1024"/>
      <c r="AF121" s="1025" t="s">
        <v>446</v>
      </c>
      <c r="AG121" s="1023"/>
      <c r="AH121" s="1023"/>
      <c r="AI121" s="1023"/>
      <c r="AJ121" s="1024"/>
      <c r="AK121" s="1025" t="s">
        <v>446</v>
      </c>
      <c r="AL121" s="1023"/>
      <c r="AM121" s="1023"/>
      <c r="AN121" s="1023"/>
      <c r="AO121" s="1024"/>
      <c r="AP121" s="1026" t="s">
        <v>446</v>
      </c>
      <c r="AQ121" s="1027"/>
      <c r="AR121" s="1027"/>
      <c r="AS121" s="1027"/>
      <c r="AT121" s="1028"/>
      <c r="AU121" s="1058"/>
      <c r="AV121" s="1059"/>
      <c r="AW121" s="1059"/>
      <c r="AX121" s="1059"/>
      <c r="AY121" s="1060"/>
      <c r="AZ121" s="986" t="s">
        <v>470</v>
      </c>
      <c r="BA121" s="987"/>
      <c r="BB121" s="987"/>
      <c r="BC121" s="987"/>
      <c r="BD121" s="987"/>
      <c r="BE121" s="987"/>
      <c r="BF121" s="987"/>
      <c r="BG121" s="987"/>
      <c r="BH121" s="987"/>
      <c r="BI121" s="987"/>
      <c r="BJ121" s="987"/>
      <c r="BK121" s="987"/>
      <c r="BL121" s="987"/>
      <c r="BM121" s="987"/>
      <c r="BN121" s="987"/>
      <c r="BO121" s="987"/>
      <c r="BP121" s="988"/>
      <c r="BQ121" s="989">
        <v>4331630</v>
      </c>
      <c r="BR121" s="990"/>
      <c r="BS121" s="990"/>
      <c r="BT121" s="990"/>
      <c r="BU121" s="990"/>
      <c r="BV121" s="990">
        <v>4352532</v>
      </c>
      <c r="BW121" s="990"/>
      <c r="BX121" s="990"/>
      <c r="BY121" s="990"/>
      <c r="BZ121" s="990"/>
      <c r="CA121" s="990">
        <v>3702420</v>
      </c>
      <c r="CB121" s="990"/>
      <c r="CC121" s="990"/>
      <c r="CD121" s="990"/>
      <c r="CE121" s="990"/>
      <c r="CF121" s="984">
        <v>28.1</v>
      </c>
      <c r="CG121" s="985"/>
      <c r="CH121" s="985"/>
      <c r="CI121" s="985"/>
      <c r="CJ121" s="985"/>
      <c r="CK121" s="1073"/>
      <c r="CL121" s="1074"/>
      <c r="CM121" s="1074"/>
      <c r="CN121" s="1074"/>
      <c r="CO121" s="1075"/>
      <c r="CP121" s="1083" t="s">
        <v>406</v>
      </c>
      <c r="CQ121" s="1084"/>
      <c r="CR121" s="1084"/>
      <c r="CS121" s="1084"/>
      <c r="CT121" s="1084"/>
      <c r="CU121" s="1084"/>
      <c r="CV121" s="1084"/>
      <c r="CW121" s="1084"/>
      <c r="CX121" s="1084"/>
      <c r="CY121" s="1084"/>
      <c r="CZ121" s="1084"/>
      <c r="DA121" s="1084"/>
      <c r="DB121" s="1084"/>
      <c r="DC121" s="1084"/>
      <c r="DD121" s="1084"/>
      <c r="DE121" s="1084"/>
      <c r="DF121" s="1085"/>
      <c r="DG121" s="989">
        <v>458138</v>
      </c>
      <c r="DH121" s="990"/>
      <c r="DI121" s="990"/>
      <c r="DJ121" s="990"/>
      <c r="DK121" s="990"/>
      <c r="DL121" s="990">
        <v>527041</v>
      </c>
      <c r="DM121" s="990"/>
      <c r="DN121" s="990"/>
      <c r="DO121" s="990"/>
      <c r="DP121" s="990"/>
      <c r="DQ121" s="990">
        <v>441361</v>
      </c>
      <c r="DR121" s="990"/>
      <c r="DS121" s="990"/>
      <c r="DT121" s="990"/>
      <c r="DU121" s="990"/>
      <c r="DV121" s="991">
        <v>3.3</v>
      </c>
      <c r="DW121" s="991"/>
      <c r="DX121" s="991"/>
      <c r="DY121" s="991"/>
      <c r="DZ121" s="992"/>
    </row>
    <row r="122" spans="1:130" s="226" customFormat="1" ht="26.25" customHeight="1" x14ac:dyDescent="0.15">
      <c r="A122" s="1121"/>
      <c r="B122" s="1013"/>
      <c r="C122" s="986" t="s">
        <v>452</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129</v>
      </c>
      <c r="AB122" s="1023"/>
      <c r="AC122" s="1023"/>
      <c r="AD122" s="1023"/>
      <c r="AE122" s="1024"/>
      <c r="AF122" s="1025" t="s">
        <v>129</v>
      </c>
      <c r="AG122" s="1023"/>
      <c r="AH122" s="1023"/>
      <c r="AI122" s="1023"/>
      <c r="AJ122" s="1024"/>
      <c r="AK122" s="1025" t="s">
        <v>446</v>
      </c>
      <c r="AL122" s="1023"/>
      <c r="AM122" s="1023"/>
      <c r="AN122" s="1023"/>
      <c r="AO122" s="1024"/>
      <c r="AP122" s="1026" t="s">
        <v>438</v>
      </c>
      <c r="AQ122" s="1027"/>
      <c r="AR122" s="1027"/>
      <c r="AS122" s="1027"/>
      <c r="AT122" s="1028"/>
      <c r="AU122" s="1058"/>
      <c r="AV122" s="1059"/>
      <c r="AW122" s="1059"/>
      <c r="AX122" s="1059"/>
      <c r="AY122" s="1060"/>
      <c r="AZ122" s="1037" t="s">
        <v>471</v>
      </c>
      <c r="BA122" s="1029"/>
      <c r="BB122" s="1029"/>
      <c r="BC122" s="1029"/>
      <c r="BD122" s="1029"/>
      <c r="BE122" s="1029"/>
      <c r="BF122" s="1029"/>
      <c r="BG122" s="1029"/>
      <c r="BH122" s="1029"/>
      <c r="BI122" s="1029"/>
      <c r="BJ122" s="1029"/>
      <c r="BK122" s="1029"/>
      <c r="BL122" s="1029"/>
      <c r="BM122" s="1029"/>
      <c r="BN122" s="1029"/>
      <c r="BO122" s="1029"/>
      <c r="BP122" s="1030"/>
      <c r="BQ122" s="1063">
        <v>22826051</v>
      </c>
      <c r="BR122" s="1064"/>
      <c r="BS122" s="1064"/>
      <c r="BT122" s="1064"/>
      <c r="BU122" s="1064"/>
      <c r="BV122" s="1064">
        <v>22123374</v>
      </c>
      <c r="BW122" s="1064"/>
      <c r="BX122" s="1064"/>
      <c r="BY122" s="1064"/>
      <c r="BZ122" s="1064"/>
      <c r="CA122" s="1064">
        <v>21497395</v>
      </c>
      <c r="CB122" s="1064"/>
      <c r="CC122" s="1064"/>
      <c r="CD122" s="1064"/>
      <c r="CE122" s="1064"/>
      <c r="CF122" s="1081">
        <v>163.1</v>
      </c>
      <c r="CG122" s="1082"/>
      <c r="CH122" s="1082"/>
      <c r="CI122" s="1082"/>
      <c r="CJ122" s="1082"/>
      <c r="CK122" s="1073"/>
      <c r="CL122" s="1074"/>
      <c r="CM122" s="1074"/>
      <c r="CN122" s="1074"/>
      <c r="CO122" s="1075"/>
      <c r="CP122" s="1083" t="s">
        <v>472</v>
      </c>
      <c r="CQ122" s="1084"/>
      <c r="CR122" s="1084"/>
      <c r="CS122" s="1084"/>
      <c r="CT122" s="1084"/>
      <c r="CU122" s="1084"/>
      <c r="CV122" s="1084"/>
      <c r="CW122" s="1084"/>
      <c r="CX122" s="1084"/>
      <c r="CY122" s="1084"/>
      <c r="CZ122" s="1084"/>
      <c r="DA122" s="1084"/>
      <c r="DB122" s="1084"/>
      <c r="DC122" s="1084"/>
      <c r="DD122" s="1084"/>
      <c r="DE122" s="1084"/>
      <c r="DF122" s="1085"/>
      <c r="DG122" s="989" t="s">
        <v>129</v>
      </c>
      <c r="DH122" s="990"/>
      <c r="DI122" s="990"/>
      <c r="DJ122" s="990"/>
      <c r="DK122" s="990"/>
      <c r="DL122" s="990" t="s">
        <v>129</v>
      </c>
      <c r="DM122" s="990"/>
      <c r="DN122" s="990"/>
      <c r="DO122" s="990"/>
      <c r="DP122" s="990"/>
      <c r="DQ122" s="990" t="s">
        <v>129</v>
      </c>
      <c r="DR122" s="990"/>
      <c r="DS122" s="990"/>
      <c r="DT122" s="990"/>
      <c r="DU122" s="990"/>
      <c r="DV122" s="991" t="s">
        <v>129</v>
      </c>
      <c r="DW122" s="991"/>
      <c r="DX122" s="991"/>
      <c r="DY122" s="991"/>
      <c r="DZ122" s="992"/>
    </row>
    <row r="123" spans="1:130" s="226" customFormat="1" ht="26.25" customHeight="1" x14ac:dyDescent="0.15">
      <c r="A123" s="1121"/>
      <c r="B123" s="1013"/>
      <c r="C123" s="986" t="s">
        <v>458</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446</v>
      </c>
      <c r="AB123" s="1023"/>
      <c r="AC123" s="1023"/>
      <c r="AD123" s="1023"/>
      <c r="AE123" s="1024"/>
      <c r="AF123" s="1025" t="s">
        <v>441</v>
      </c>
      <c r="AG123" s="1023"/>
      <c r="AH123" s="1023"/>
      <c r="AI123" s="1023"/>
      <c r="AJ123" s="1024"/>
      <c r="AK123" s="1025" t="s">
        <v>129</v>
      </c>
      <c r="AL123" s="1023"/>
      <c r="AM123" s="1023"/>
      <c r="AN123" s="1023"/>
      <c r="AO123" s="1024"/>
      <c r="AP123" s="1026" t="s">
        <v>446</v>
      </c>
      <c r="AQ123" s="1027"/>
      <c r="AR123" s="1027"/>
      <c r="AS123" s="1027"/>
      <c r="AT123" s="1028"/>
      <c r="AU123" s="1061"/>
      <c r="AV123" s="1062"/>
      <c r="AW123" s="1062"/>
      <c r="AX123" s="1062"/>
      <c r="AY123" s="1062"/>
      <c r="AZ123" s="247" t="s">
        <v>189</v>
      </c>
      <c r="BA123" s="247"/>
      <c r="BB123" s="247"/>
      <c r="BC123" s="247"/>
      <c r="BD123" s="247"/>
      <c r="BE123" s="247"/>
      <c r="BF123" s="247"/>
      <c r="BG123" s="247"/>
      <c r="BH123" s="247"/>
      <c r="BI123" s="247"/>
      <c r="BJ123" s="247"/>
      <c r="BK123" s="247"/>
      <c r="BL123" s="247"/>
      <c r="BM123" s="247"/>
      <c r="BN123" s="247"/>
      <c r="BO123" s="1041" t="s">
        <v>473</v>
      </c>
      <c r="BP123" s="1069"/>
      <c r="BQ123" s="1127">
        <v>29894629</v>
      </c>
      <c r="BR123" s="1128"/>
      <c r="BS123" s="1128"/>
      <c r="BT123" s="1128"/>
      <c r="BU123" s="1128"/>
      <c r="BV123" s="1128">
        <v>29306265</v>
      </c>
      <c r="BW123" s="1128"/>
      <c r="BX123" s="1128"/>
      <c r="BY123" s="1128"/>
      <c r="BZ123" s="1128"/>
      <c r="CA123" s="1128">
        <v>28898988</v>
      </c>
      <c r="CB123" s="1128"/>
      <c r="CC123" s="1128"/>
      <c r="CD123" s="1128"/>
      <c r="CE123" s="1128"/>
      <c r="CF123" s="1065"/>
      <c r="CG123" s="1066"/>
      <c r="CH123" s="1066"/>
      <c r="CI123" s="1066"/>
      <c r="CJ123" s="1067"/>
      <c r="CK123" s="1073"/>
      <c r="CL123" s="1074"/>
      <c r="CM123" s="1074"/>
      <c r="CN123" s="1074"/>
      <c r="CO123" s="1075"/>
      <c r="CP123" s="1083" t="s">
        <v>474</v>
      </c>
      <c r="CQ123" s="1084"/>
      <c r="CR123" s="1084"/>
      <c r="CS123" s="1084"/>
      <c r="CT123" s="1084"/>
      <c r="CU123" s="1084"/>
      <c r="CV123" s="1084"/>
      <c r="CW123" s="1084"/>
      <c r="CX123" s="1084"/>
      <c r="CY123" s="1084"/>
      <c r="CZ123" s="1084"/>
      <c r="DA123" s="1084"/>
      <c r="DB123" s="1084"/>
      <c r="DC123" s="1084"/>
      <c r="DD123" s="1084"/>
      <c r="DE123" s="1084"/>
      <c r="DF123" s="1085"/>
      <c r="DG123" s="1022" t="s">
        <v>446</v>
      </c>
      <c r="DH123" s="1023"/>
      <c r="DI123" s="1023"/>
      <c r="DJ123" s="1023"/>
      <c r="DK123" s="1024"/>
      <c r="DL123" s="1025" t="s">
        <v>129</v>
      </c>
      <c r="DM123" s="1023"/>
      <c r="DN123" s="1023"/>
      <c r="DO123" s="1023"/>
      <c r="DP123" s="1024"/>
      <c r="DQ123" s="1025" t="s">
        <v>129</v>
      </c>
      <c r="DR123" s="1023"/>
      <c r="DS123" s="1023"/>
      <c r="DT123" s="1023"/>
      <c r="DU123" s="1024"/>
      <c r="DV123" s="1026" t="s">
        <v>446</v>
      </c>
      <c r="DW123" s="1027"/>
      <c r="DX123" s="1027"/>
      <c r="DY123" s="1027"/>
      <c r="DZ123" s="1028"/>
    </row>
    <row r="124" spans="1:130" s="226" customFormat="1" ht="26.25" customHeight="1" thickBot="1" x14ac:dyDescent="0.2">
      <c r="A124" s="1121"/>
      <c r="B124" s="1013"/>
      <c r="C124" s="986" t="s">
        <v>461</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446</v>
      </c>
      <c r="AB124" s="1023"/>
      <c r="AC124" s="1023"/>
      <c r="AD124" s="1023"/>
      <c r="AE124" s="1024"/>
      <c r="AF124" s="1025" t="s">
        <v>446</v>
      </c>
      <c r="AG124" s="1023"/>
      <c r="AH124" s="1023"/>
      <c r="AI124" s="1023"/>
      <c r="AJ124" s="1024"/>
      <c r="AK124" s="1025" t="s">
        <v>446</v>
      </c>
      <c r="AL124" s="1023"/>
      <c r="AM124" s="1023"/>
      <c r="AN124" s="1023"/>
      <c r="AO124" s="1024"/>
      <c r="AP124" s="1026" t="s">
        <v>129</v>
      </c>
      <c r="AQ124" s="1027"/>
      <c r="AR124" s="1027"/>
      <c r="AS124" s="1027"/>
      <c r="AT124" s="1028"/>
      <c r="AU124" s="1123" t="s">
        <v>475</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75.8</v>
      </c>
      <c r="BR124" s="1091"/>
      <c r="BS124" s="1091"/>
      <c r="BT124" s="1091"/>
      <c r="BU124" s="1091"/>
      <c r="BV124" s="1091">
        <v>71.900000000000006</v>
      </c>
      <c r="BW124" s="1091"/>
      <c r="BX124" s="1091"/>
      <c r="BY124" s="1091"/>
      <c r="BZ124" s="1091"/>
      <c r="CA124" s="1091">
        <v>54.9</v>
      </c>
      <c r="CB124" s="1091"/>
      <c r="CC124" s="1091"/>
      <c r="CD124" s="1091"/>
      <c r="CE124" s="1091"/>
      <c r="CF124" s="1092"/>
      <c r="CG124" s="1093"/>
      <c r="CH124" s="1093"/>
      <c r="CI124" s="1093"/>
      <c r="CJ124" s="1094"/>
      <c r="CK124" s="1076"/>
      <c r="CL124" s="1076"/>
      <c r="CM124" s="1076"/>
      <c r="CN124" s="1076"/>
      <c r="CO124" s="1077"/>
      <c r="CP124" s="1083" t="s">
        <v>476</v>
      </c>
      <c r="CQ124" s="1084"/>
      <c r="CR124" s="1084"/>
      <c r="CS124" s="1084"/>
      <c r="CT124" s="1084"/>
      <c r="CU124" s="1084"/>
      <c r="CV124" s="1084"/>
      <c r="CW124" s="1084"/>
      <c r="CX124" s="1084"/>
      <c r="CY124" s="1084"/>
      <c r="CZ124" s="1084"/>
      <c r="DA124" s="1084"/>
      <c r="DB124" s="1084"/>
      <c r="DC124" s="1084"/>
      <c r="DD124" s="1084"/>
      <c r="DE124" s="1084"/>
      <c r="DF124" s="1085"/>
      <c r="DG124" s="1068">
        <v>14361</v>
      </c>
      <c r="DH124" s="1050"/>
      <c r="DI124" s="1050"/>
      <c r="DJ124" s="1050"/>
      <c r="DK124" s="1051"/>
      <c r="DL124" s="1049">
        <v>14994</v>
      </c>
      <c r="DM124" s="1050"/>
      <c r="DN124" s="1050"/>
      <c r="DO124" s="1050"/>
      <c r="DP124" s="1051"/>
      <c r="DQ124" s="1049" t="s">
        <v>129</v>
      </c>
      <c r="DR124" s="1050"/>
      <c r="DS124" s="1050"/>
      <c r="DT124" s="1050"/>
      <c r="DU124" s="1051"/>
      <c r="DV124" s="1052" t="s">
        <v>441</v>
      </c>
      <c r="DW124" s="1053"/>
      <c r="DX124" s="1053"/>
      <c r="DY124" s="1053"/>
      <c r="DZ124" s="1054"/>
    </row>
    <row r="125" spans="1:130" s="226" customFormat="1" ht="26.25" customHeight="1" x14ac:dyDescent="0.15">
      <c r="A125" s="1121"/>
      <c r="B125" s="1013"/>
      <c r="C125" s="986" t="s">
        <v>463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441</v>
      </c>
      <c r="AB125" s="1023"/>
      <c r="AC125" s="1023"/>
      <c r="AD125" s="1023"/>
      <c r="AE125" s="1024"/>
      <c r="AF125" s="1025" t="s">
        <v>129</v>
      </c>
      <c r="AG125" s="1023"/>
      <c r="AH125" s="1023"/>
      <c r="AI125" s="1023"/>
      <c r="AJ125" s="1024"/>
      <c r="AK125" s="1025" t="s">
        <v>129</v>
      </c>
      <c r="AL125" s="1023"/>
      <c r="AM125" s="1023"/>
      <c r="AN125" s="1023"/>
      <c r="AO125" s="1024"/>
      <c r="AP125" s="1026" t="s">
        <v>129</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477</v>
      </c>
      <c r="CL125" s="1071"/>
      <c r="CM125" s="1071"/>
      <c r="CN125" s="1071"/>
      <c r="CO125" s="1072"/>
      <c r="CP125" s="993" t="s">
        <v>478</v>
      </c>
      <c r="CQ125" s="961"/>
      <c r="CR125" s="961"/>
      <c r="CS125" s="961"/>
      <c r="CT125" s="961"/>
      <c r="CU125" s="961"/>
      <c r="CV125" s="961"/>
      <c r="CW125" s="961"/>
      <c r="CX125" s="961"/>
      <c r="CY125" s="961"/>
      <c r="CZ125" s="961"/>
      <c r="DA125" s="961"/>
      <c r="DB125" s="961"/>
      <c r="DC125" s="961"/>
      <c r="DD125" s="961"/>
      <c r="DE125" s="961"/>
      <c r="DF125" s="962"/>
      <c r="DG125" s="994" t="s">
        <v>129</v>
      </c>
      <c r="DH125" s="995"/>
      <c r="DI125" s="995"/>
      <c r="DJ125" s="995"/>
      <c r="DK125" s="995"/>
      <c r="DL125" s="995" t="s">
        <v>441</v>
      </c>
      <c r="DM125" s="995"/>
      <c r="DN125" s="995"/>
      <c r="DO125" s="995"/>
      <c r="DP125" s="995"/>
      <c r="DQ125" s="995" t="s">
        <v>129</v>
      </c>
      <c r="DR125" s="995"/>
      <c r="DS125" s="995"/>
      <c r="DT125" s="995"/>
      <c r="DU125" s="995"/>
      <c r="DV125" s="996" t="s">
        <v>129</v>
      </c>
      <c r="DW125" s="996"/>
      <c r="DX125" s="996"/>
      <c r="DY125" s="996"/>
      <c r="DZ125" s="997"/>
    </row>
    <row r="126" spans="1:130" s="226" customFormat="1" ht="26.25" customHeight="1" thickBot="1" x14ac:dyDescent="0.2">
      <c r="A126" s="1121"/>
      <c r="B126" s="1013"/>
      <c r="C126" s="986" t="s">
        <v>465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129</v>
      </c>
      <c r="AB126" s="1023"/>
      <c r="AC126" s="1023"/>
      <c r="AD126" s="1023"/>
      <c r="AE126" s="1024"/>
      <c r="AF126" s="1025" t="s">
        <v>129</v>
      </c>
      <c r="AG126" s="1023"/>
      <c r="AH126" s="1023"/>
      <c r="AI126" s="1023"/>
      <c r="AJ126" s="1024"/>
      <c r="AK126" s="1025" t="s">
        <v>129</v>
      </c>
      <c r="AL126" s="1023"/>
      <c r="AM126" s="1023"/>
      <c r="AN126" s="1023"/>
      <c r="AO126" s="1024"/>
      <c r="AP126" s="1026" t="s">
        <v>129</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479</v>
      </c>
      <c r="CQ126" s="987"/>
      <c r="CR126" s="987"/>
      <c r="CS126" s="987"/>
      <c r="CT126" s="987"/>
      <c r="CU126" s="987"/>
      <c r="CV126" s="987"/>
      <c r="CW126" s="987"/>
      <c r="CX126" s="987"/>
      <c r="CY126" s="987"/>
      <c r="CZ126" s="987"/>
      <c r="DA126" s="987"/>
      <c r="DB126" s="987"/>
      <c r="DC126" s="987"/>
      <c r="DD126" s="987"/>
      <c r="DE126" s="987"/>
      <c r="DF126" s="988"/>
      <c r="DG126" s="989" t="s">
        <v>441</v>
      </c>
      <c r="DH126" s="990"/>
      <c r="DI126" s="990"/>
      <c r="DJ126" s="990"/>
      <c r="DK126" s="990"/>
      <c r="DL126" s="990" t="s">
        <v>129</v>
      </c>
      <c r="DM126" s="990"/>
      <c r="DN126" s="990"/>
      <c r="DO126" s="990"/>
      <c r="DP126" s="990"/>
      <c r="DQ126" s="990" t="s">
        <v>129</v>
      </c>
      <c r="DR126" s="990"/>
      <c r="DS126" s="990"/>
      <c r="DT126" s="990"/>
      <c r="DU126" s="990"/>
      <c r="DV126" s="991" t="s">
        <v>129</v>
      </c>
      <c r="DW126" s="991"/>
      <c r="DX126" s="991"/>
      <c r="DY126" s="991"/>
      <c r="DZ126" s="992"/>
    </row>
    <row r="127" spans="1:130" s="226" customFormat="1" ht="26.25" customHeight="1" x14ac:dyDescent="0.15">
      <c r="A127" s="1122"/>
      <c r="B127" s="1015"/>
      <c r="C127" s="1037" t="s">
        <v>480</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129</v>
      </c>
      <c r="AB127" s="1023"/>
      <c r="AC127" s="1023"/>
      <c r="AD127" s="1023"/>
      <c r="AE127" s="1024"/>
      <c r="AF127" s="1025" t="s">
        <v>129</v>
      </c>
      <c r="AG127" s="1023"/>
      <c r="AH127" s="1023"/>
      <c r="AI127" s="1023"/>
      <c r="AJ127" s="1024"/>
      <c r="AK127" s="1025" t="s">
        <v>129</v>
      </c>
      <c r="AL127" s="1023"/>
      <c r="AM127" s="1023"/>
      <c r="AN127" s="1023"/>
      <c r="AO127" s="1024"/>
      <c r="AP127" s="1026" t="s">
        <v>129</v>
      </c>
      <c r="AQ127" s="1027"/>
      <c r="AR127" s="1027"/>
      <c r="AS127" s="1027"/>
      <c r="AT127" s="1028"/>
      <c r="AU127" s="228"/>
      <c r="AV127" s="228"/>
      <c r="AW127" s="228"/>
      <c r="AX127" s="1095" t="s">
        <v>481</v>
      </c>
      <c r="AY127" s="1096"/>
      <c r="AZ127" s="1096"/>
      <c r="BA127" s="1096"/>
      <c r="BB127" s="1096"/>
      <c r="BC127" s="1096"/>
      <c r="BD127" s="1096"/>
      <c r="BE127" s="1097"/>
      <c r="BF127" s="1098" t="s">
        <v>482</v>
      </c>
      <c r="BG127" s="1096"/>
      <c r="BH127" s="1096"/>
      <c r="BI127" s="1096"/>
      <c r="BJ127" s="1096"/>
      <c r="BK127" s="1096"/>
      <c r="BL127" s="1097"/>
      <c r="BM127" s="1098" t="s">
        <v>483</v>
      </c>
      <c r="BN127" s="1096"/>
      <c r="BO127" s="1096"/>
      <c r="BP127" s="1096"/>
      <c r="BQ127" s="1096"/>
      <c r="BR127" s="1096"/>
      <c r="BS127" s="1097"/>
      <c r="BT127" s="1098" t="s">
        <v>484</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485</v>
      </c>
      <c r="CQ127" s="987"/>
      <c r="CR127" s="987"/>
      <c r="CS127" s="987"/>
      <c r="CT127" s="987"/>
      <c r="CU127" s="987"/>
      <c r="CV127" s="987"/>
      <c r="CW127" s="987"/>
      <c r="CX127" s="987"/>
      <c r="CY127" s="987"/>
      <c r="CZ127" s="987"/>
      <c r="DA127" s="987"/>
      <c r="DB127" s="987"/>
      <c r="DC127" s="987"/>
      <c r="DD127" s="987"/>
      <c r="DE127" s="987"/>
      <c r="DF127" s="988"/>
      <c r="DG127" s="989" t="s">
        <v>129</v>
      </c>
      <c r="DH127" s="990"/>
      <c r="DI127" s="990"/>
      <c r="DJ127" s="990"/>
      <c r="DK127" s="990"/>
      <c r="DL127" s="990" t="s">
        <v>129</v>
      </c>
      <c r="DM127" s="990"/>
      <c r="DN127" s="990"/>
      <c r="DO127" s="990"/>
      <c r="DP127" s="990"/>
      <c r="DQ127" s="990" t="s">
        <v>129</v>
      </c>
      <c r="DR127" s="990"/>
      <c r="DS127" s="990"/>
      <c r="DT127" s="990"/>
      <c r="DU127" s="990"/>
      <c r="DV127" s="991" t="s">
        <v>129</v>
      </c>
      <c r="DW127" s="991"/>
      <c r="DX127" s="991"/>
      <c r="DY127" s="991"/>
      <c r="DZ127" s="992"/>
    </row>
    <row r="128" spans="1:130" s="226" customFormat="1" ht="26.25" customHeight="1" thickBot="1" x14ac:dyDescent="0.2">
      <c r="A128" s="1105" t="s">
        <v>486</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487</v>
      </c>
      <c r="X128" s="1107"/>
      <c r="Y128" s="1107"/>
      <c r="Z128" s="1108"/>
      <c r="AA128" s="1109">
        <v>656165</v>
      </c>
      <c r="AB128" s="1110"/>
      <c r="AC128" s="1110"/>
      <c r="AD128" s="1110"/>
      <c r="AE128" s="1111"/>
      <c r="AF128" s="1112">
        <v>678934</v>
      </c>
      <c r="AG128" s="1110"/>
      <c r="AH128" s="1110"/>
      <c r="AI128" s="1110"/>
      <c r="AJ128" s="1111"/>
      <c r="AK128" s="1112">
        <v>648834</v>
      </c>
      <c r="AL128" s="1110"/>
      <c r="AM128" s="1110"/>
      <c r="AN128" s="1110"/>
      <c r="AO128" s="1111"/>
      <c r="AP128" s="1113"/>
      <c r="AQ128" s="1114"/>
      <c r="AR128" s="1114"/>
      <c r="AS128" s="1114"/>
      <c r="AT128" s="1115"/>
      <c r="AU128" s="228"/>
      <c r="AV128" s="228"/>
      <c r="AW128" s="228"/>
      <c r="AX128" s="960" t="s">
        <v>488</v>
      </c>
      <c r="AY128" s="961"/>
      <c r="AZ128" s="961"/>
      <c r="BA128" s="961"/>
      <c r="BB128" s="961"/>
      <c r="BC128" s="961"/>
      <c r="BD128" s="961"/>
      <c r="BE128" s="962"/>
      <c r="BF128" s="1116" t="s">
        <v>129</v>
      </c>
      <c r="BG128" s="1117"/>
      <c r="BH128" s="1117"/>
      <c r="BI128" s="1117"/>
      <c r="BJ128" s="1117"/>
      <c r="BK128" s="1117"/>
      <c r="BL128" s="1118"/>
      <c r="BM128" s="1116">
        <v>12.78</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489</v>
      </c>
      <c r="CQ128" s="790"/>
      <c r="CR128" s="790"/>
      <c r="CS128" s="790"/>
      <c r="CT128" s="790"/>
      <c r="CU128" s="790"/>
      <c r="CV128" s="790"/>
      <c r="CW128" s="790"/>
      <c r="CX128" s="790"/>
      <c r="CY128" s="790"/>
      <c r="CZ128" s="790"/>
      <c r="DA128" s="790"/>
      <c r="DB128" s="790"/>
      <c r="DC128" s="790"/>
      <c r="DD128" s="790"/>
      <c r="DE128" s="790"/>
      <c r="DF128" s="1100"/>
      <c r="DG128" s="1101" t="s">
        <v>129</v>
      </c>
      <c r="DH128" s="1102"/>
      <c r="DI128" s="1102"/>
      <c r="DJ128" s="1102"/>
      <c r="DK128" s="1102"/>
      <c r="DL128" s="1102" t="s">
        <v>129</v>
      </c>
      <c r="DM128" s="1102"/>
      <c r="DN128" s="1102"/>
      <c r="DO128" s="1102"/>
      <c r="DP128" s="1102"/>
      <c r="DQ128" s="1102" t="s">
        <v>490</v>
      </c>
      <c r="DR128" s="1102"/>
      <c r="DS128" s="1102"/>
      <c r="DT128" s="1102"/>
      <c r="DU128" s="1102"/>
      <c r="DV128" s="1103" t="s">
        <v>491</v>
      </c>
      <c r="DW128" s="1103"/>
      <c r="DX128" s="1103"/>
      <c r="DY128" s="1103"/>
      <c r="DZ128" s="1104"/>
    </row>
    <row r="129" spans="1:131" s="226" customFormat="1" ht="26.25" customHeight="1" x14ac:dyDescent="0.15">
      <c r="A129" s="998" t="s">
        <v>108</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492</v>
      </c>
      <c r="X129" s="1135"/>
      <c r="Y129" s="1135"/>
      <c r="Z129" s="1136"/>
      <c r="AA129" s="1022">
        <v>13743594</v>
      </c>
      <c r="AB129" s="1023"/>
      <c r="AC129" s="1023"/>
      <c r="AD129" s="1023"/>
      <c r="AE129" s="1024"/>
      <c r="AF129" s="1025">
        <v>14233876</v>
      </c>
      <c r="AG129" s="1023"/>
      <c r="AH129" s="1023"/>
      <c r="AI129" s="1023"/>
      <c r="AJ129" s="1024"/>
      <c r="AK129" s="1025">
        <v>14981011</v>
      </c>
      <c r="AL129" s="1023"/>
      <c r="AM129" s="1023"/>
      <c r="AN129" s="1023"/>
      <c r="AO129" s="1024"/>
      <c r="AP129" s="1137"/>
      <c r="AQ129" s="1138"/>
      <c r="AR129" s="1138"/>
      <c r="AS129" s="1138"/>
      <c r="AT129" s="1139"/>
      <c r="AU129" s="229"/>
      <c r="AV129" s="229"/>
      <c r="AW129" s="229"/>
      <c r="AX129" s="1129" t="s">
        <v>493</v>
      </c>
      <c r="AY129" s="987"/>
      <c r="AZ129" s="987"/>
      <c r="BA129" s="987"/>
      <c r="BB129" s="987"/>
      <c r="BC129" s="987"/>
      <c r="BD129" s="987"/>
      <c r="BE129" s="988"/>
      <c r="BF129" s="1130" t="s">
        <v>438</v>
      </c>
      <c r="BG129" s="1131"/>
      <c r="BH129" s="1131"/>
      <c r="BI129" s="1131"/>
      <c r="BJ129" s="1131"/>
      <c r="BK129" s="1131"/>
      <c r="BL129" s="1132"/>
      <c r="BM129" s="1130">
        <v>17.78</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8" t="s">
        <v>494</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495</v>
      </c>
      <c r="X130" s="1135"/>
      <c r="Y130" s="1135"/>
      <c r="Z130" s="1136"/>
      <c r="AA130" s="1022">
        <v>1813922</v>
      </c>
      <c r="AB130" s="1023"/>
      <c r="AC130" s="1023"/>
      <c r="AD130" s="1023"/>
      <c r="AE130" s="1024"/>
      <c r="AF130" s="1025">
        <v>1801521</v>
      </c>
      <c r="AG130" s="1023"/>
      <c r="AH130" s="1023"/>
      <c r="AI130" s="1023"/>
      <c r="AJ130" s="1024"/>
      <c r="AK130" s="1025">
        <v>1799779</v>
      </c>
      <c r="AL130" s="1023"/>
      <c r="AM130" s="1023"/>
      <c r="AN130" s="1023"/>
      <c r="AO130" s="1024"/>
      <c r="AP130" s="1137"/>
      <c r="AQ130" s="1138"/>
      <c r="AR130" s="1138"/>
      <c r="AS130" s="1138"/>
      <c r="AT130" s="1139"/>
      <c r="AU130" s="229"/>
      <c r="AV130" s="229"/>
      <c r="AW130" s="229"/>
      <c r="AX130" s="1129" t="s">
        <v>496</v>
      </c>
      <c r="AY130" s="987"/>
      <c r="AZ130" s="987"/>
      <c r="BA130" s="987"/>
      <c r="BB130" s="987"/>
      <c r="BC130" s="987"/>
      <c r="BD130" s="987"/>
      <c r="BE130" s="988"/>
      <c r="BF130" s="1165">
        <v>1.9</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497</v>
      </c>
      <c r="X131" s="1172"/>
      <c r="Y131" s="1172"/>
      <c r="Z131" s="1173"/>
      <c r="AA131" s="1068">
        <v>11929672</v>
      </c>
      <c r="AB131" s="1050"/>
      <c r="AC131" s="1050"/>
      <c r="AD131" s="1050"/>
      <c r="AE131" s="1051"/>
      <c r="AF131" s="1049">
        <v>12432355</v>
      </c>
      <c r="AG131" s="1050"/>
      <c r="AH131" s="1050"/>
      <c r="AI131" s="1050"/>
      <c r="AJ131" s="1051"/>
      <c r="AK131" s="1049">
        <v>13181232</v>
      </c>
      <c r="AL131" s="1050"/>
      <c r="AM131" s="1050"/>
      <c r="AN131" s="1050"/>
      <c r="AO131" s="1051"/>
      <c r="AP131" s="1174"/>
      <c r="AQ131" s="1175"/>
      <c r="AR131" s="1175"/>
      <c r="AS131" s="1175"/>
      <c r="AT131" s="1176"/>
      <c r="AU131" s="229"/>
      <c r="AV131" s="229"/>
      <c r="AW131" s="229"/>
      <c r="AX131" s="1147" t="s">
        <v>498</v>
      </c>
      <c r="AY131" s="790"/>
      <c r="AZ131" s="790"/>
      <c r="BA131" s="790"/>
      <c r="BB131" s="790"/>
      <c r="BC131" s="790"/>
      <c r="BD131" s="790"/>
      <c r="BE131" s="1100"/>
      <c r="BF131" s="1148">
        <v>54.9</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4" t="s">
        <v>499</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500</v>
      </c>
      <c r="W132" s="1158"/>
      <c r="X132" s="1158"/>
      <c r="Y132" s="1158"/>
      <c r="Z132" s="1159"/>
      <c r="AA132" s="1160">
        <v>1.865055468</v>
      </c>
      <c r="AB132" s="1161"/>
      <c r="AC132" s="1161"/>
      <c r="AD132" s="1161"/>
      <c r="AE132" s="1162"/>
      <c r="AF132" s="1163">
        <v>1.2477603799999999</v>
      </c>
      <c r="AG132" s="1161"/>
      <c r="AH132" s="1161"/>
      <c r="AI132" s="1161"/>
      <c r="AJ132" s="1162"/>
      <c r="AK132" s="1163">
        <v>2.828620269</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501</v>
      </c>
      <c r="W133" s="1141"/>
      <c r="X133" s="1141"/>
      <c r="Y133" s="1141"/>
      <c r="Z133" s="1142"/>
      <c r="AA133" s="1143">
        <v>1.5</v>
      </c>
      <c r="AB133" s="1144"/>
      <c r="AC133" s="1144"/>
      <c r="AD133" s="1144"/>
      <c r="AE133" s="1145"/>
      <c r="AF133" s="1143">
        <v>1.3</v>
      </c>
      <c r="AG133" s="1144"/>
      <c r="AH133" s="1144"/>
      <c r="AI133" s="1144"/>
      <c r="AJ133" s="1145"/>
      <c r="AK133" s="1143">
        <v>1.9</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oM59/qlfudZfM0fcjQWNefJt/fBiXjpcbfFe42W2Errlm/OOaqzQqRYpdIbbQ6k076kAOk0WeKAEZoVjys378w==" saltValue="mbFWdhRUdoTm+7dsgWXWJ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502</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LMpO5zdEyR7FZOx0R1AYTwf0XUkivMvgfpfsYJe1pAkqO0dozRliyJq7Cw5GGVmiOTkY2jroftnJ9TzHLwSow==" saltValue="r97NpJ81JYC+4DxwUX9cN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504</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505</v>
      </c>
      <c r="AP7" s="268"/>
      <c r="AQ7" s="269" t="s">
        <v>506</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507</v>
      </c>
      <c r="AQ8" s="275" t="s">
        <v>508</v>
      </c>
      <c r="AR8" s="276" t="s">
        <v>509</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510</v>
      </c>
      <c r="AL9" s="1181"/>
      <c r="AM9" s="1181"/>
      <c r="AN9" s="1182"/>
      <c r="AO9" s="277">
        <v>4500959</v>
      </c>
      <c r="AP9" s="277">
        <v>70846</v>
      </c>
      <c r="AQ9" s="278">
        <v>65025</v>
      </c>
      <c r="AR9" s="279">
        <v>9</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511</v>
      </c>
      <c r="AL10" s="1181"/>
      <c r="AM10" s="1181"/>
      <c r="AN10" s="1182"/>
      <c r="AO10" s="280">
        <v>1037348</v>
      </c>
      <c r="AP10" s="280">
        <v>16328</v>
      </c>
      <c r="AQ10" s="281">
        <v>6119</v>
      </c>
      <c r="AR10" s="282">
        <v>166.8</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512</v>
      </c>
      <c r="AL11" s="1181"/>
      <c r="AM11" s="1181"/>
      <c r="AN11" s="1182"/>
      <c r="AO11" s="280">
        <v>94971</v>
      </c>
      <c r="AP11" s="280">
        <v>1495</v>
      </c>
      <c r="AQ11" s="281">
        <v>1220</v>
      </c>
      <c r="AR11" s="282">
        <v>22.5</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513</v>
      </c>
      <c r="AL12" s="1181"/>
      <c r="AM12" s="1181"/>
      <c r="AN12" s="1182"/>
      <c r="AO12" s="280" t="s">
        <v>514</v>
      </c>
      <c r="AP12" s="280" t="s">
        <v>514</v>
      </c>
      <c r="AQ12" s="281">
        <v>12</v>
      </c>
      <c r="AR12" s="282" t="s">
        <v>514</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515</v>
      </c>
      <c r="AL13" s="1181"/>
      <c r="AM13" s="1181"/>
      <c r="AN13" s="1182"/>
      <c r="AO13" s="280">
        <v>231248</v>
      </c>
      <c r="AP13" s="280">
        <v>3640</v>
      </c>
      <c r="AQ13" s="281">
        <v>2792</v>
      </c>
      <c r="AR13" s="282">
        <v>30.4</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516</v>
      </c>
      <c r="AL14" s="1181"/>
      <c r="AM14" s="1181"/>
      <c r="AN14" s="1182"/>
      <c r="AO14" s="280">
        <v>26504</v>
      </c>
      <c r="AP14" s="280">
        <v>417</v>
      </c>
      <c r="AQ14" s="281">
        <v>1408</v>
      </c>
      <c r="AR14" s="282">
        <v>-70.400000000000006</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517</v>
      </c>
      <c r="AL15" s="1184"/>
      <c r="AM15" s="1184"/>
      <c r="AN15" s="1185"/>
      <c r="AO15" s="280">
        <v>-177175</v>
      </c>
      <c r="AP15" s="280">
        <v>-2789</v>
      </c>
      <c r="AQ15" s="281">
        <v>-3962</v>
      </c>
      <c r="AR15" s="282">
        <v>-29.6</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189</v>
      </c>
      <c r="AL16" s="1184"/>
      <c r="AM16" s="1184"/>
      <c r="AN16" s="1185"/>
      <c r="AO16" s="280">
        <v>5713855</v>
      </c>
      <c r="AP16" s="280">
        <v>89937</v>
      </c>
      <c r="AQ16" s="281">
        <v>72615</v>
      </c>
      <c r="AR16" s="282">
        <v>23.9</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518</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519</v>
      </c>
      <c r="AP20" s="289" t="s">
        <v>520</v>
      </c>
      <c r="AQ20" s="290" t="s">
        <v>521</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522</v>
      </c>
      <c r="AL21" s="1187"/>
      <c r="AM21" s="1187"/>
      <c r="AN21" s="1188"/>
      <c r="AO21" s="293">
        <v>7.4</v>
      </c>
      <c r="AP21" s="294">
        <v>6.51</v>
      </c>
      <c r="AQ21" s="295">
        <v>0.89</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523</v>
      </c>
      <c r="AL22" s="1187"/>
      <c r="AM22" s="1187"/>
      <c r="AN22" s="1188"/>
      <c r="AO22" s="298">
        <v>96.3</v>
      </c>
      <c r="AP22" s="299">
        <v>98.4</v>
      </c>
      <c r="AQ22" s="300">
        <v>-2.1</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7" t="s">
        <v>524</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x14ac:dyDescent="0.15">
      <c r="A27" s="305"/>
      <c r="AO27" s="258"/>
      <c r="AP27" s="258"/>
      <c r="AQ27" s="258"/>
      <c r="AR27" s="258"/>
      <c r="AS27" s="258"/>
      <c r="AT27" s="258"/>
    </row>
    <row r="28" spans="1:46" ht="17.25" x14ac:dyDescent="0.15">
      <c r="A28" s="259" t="s">
        <v>525</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526</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505</v>
      </c>
      <c r="AP30" s="268"/>
      <c r="AQ30" s="269" t="s">
        <v>506</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507</v>
      </c>
      <c r="AQ31" s="275" t="s">
        <v>508</v>
      </c>
      <c r="AR31" s="276" t="s">
        <v>509</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527</v>
      </c>
      <c r="AL32" s="1195"/>
      <c r="AM32" s="1195"/>
      <c r="AN32" s="1196"/>
      <c r="AO32" s="308">
        <v>1684575</v>
      </c>
      <c r="AP32" s="308">
        <v>26515</v>
      </c>
      <c r="AQ32" s="309">
        <v>34910</v>
      </c>
      <c r="AR32" s="310">
        <v>-24</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528</v>
      </c>
      <c r="AL33" s="1195"/>
      <c r="AM33" s="1195"/>
      <c r="AN33" s="1196"/>
      <c r="AO33" s="308" t="s">
        <v>514</v>
      </c>
      <c r="AP33" s="308" t="s">
        <v>514</v>
      </c>
      <c r="AQ33" s="309" t="s">
        <v>514</v>
      </c>
      <c r="AR33" s="310" t="s">
        <v>514</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529</v>
      </c>
      <c r="AL34" s="1195"/>
      <c r="AM34" s="1195"/>
      <c r="AN34" s="1196"/>
      <c r="AO34" s="308" t="s">
        <v>514</v>
      </c>
      <c r="AP34" s="308" t="s">
        <v>514</v>
      </c>
      <c r="AQ34" s="309">
        <v>4</v>
      </c>
      <c r="AR34" s="310" t="s">
        <v>514</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530</v>
      </c>
      <c r="AL35" s="1195"/>
      <c r="AM35" s="1195"/>
      <c r="AN35" s="1196"/>
      <c r="AO35" s="308">
        <v>1024223</v>
      </c>
      <c r="AP35" s="308">
        <v>16121</v>
      </c>
      <c r="AQ35" s="309">
        <v>8517</v>
      </c>
      <c r="AR35" s="310">
        <v>89.3</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531</v>
      </c>
      <c r="AL36" s="1195"/>
      <c r="AM36" s="1195"/>
      <c r="AN36" s="1196"/>
      <c r="AO36" s="308">
        <v>111554</v>
      </c>
      <c r="AP36" s="308">
        <v>1756</v>
      </c>
      <c r="AQ36" s="309">
        <v>1600</v>
      </c>
      <c r="AR36" s="310">
        <v>9.6999999999999993</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532</v>
      </c>
      <c r="AL37" s="1195"/>
      <c r="AM37" s="1195"/>
      <c r="AN37" s="1196"/>
      <c r="AO37" s="308">
        <v>750</v>
      </c>
      <c r="AP37" s="308">
        <v>12</v>
      </c>
      <c r="AQ37" s="309">
        <v>1669</v>
      </c>
      <c r="AR37" s="310">
        <v>-99.3</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533</v>
      </c>
      <c r="AL38" s="1198"/>
      <c r="AM38" s="1198"/>
      <c r="AN38" s="1199"/>
      <c r="AO38" s="311">
        <v>358</v>
      </c>
      <c r="AP38" s="311">
        <v>6</v>
      </c>
      <c r="AQ38" s="312">
        <v>1</v>
      </c>
      <c r="AR38" s="300">
        <v>500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534</v>
      </c>
      <c r="AL39" s="1198"/>
      <c r="AM39" s="1198"/>
      <c r="AN39" s="1199"/>
      <c r="AO39" s="308">
        <v>-648834</v>
      </c>
      <c r="AP39" s="308">
        <v>-10213</v>
      </c>
      <c r="AQ39" s="309">
        <v>-6461</v>
      </c>
      <c r="AR39" s="310">
        <v>58.1</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535</v>
      </c>
      <c r="AL40" s="1195"/>
      <c r="AM40" s="1195"/>
      <c r="AN40" s="1196"/>
      <c r="AO40" s="308">
        <v>-1799779</v>
      </c>
      <c r="AP40" s="308">
        <v>-28329</v>
      </c>
      <c r="AQ40" s="309">
        <v>-28321</v>
      </c>
      <c r="AR40" s="310">
        <v>0</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298</v>
      </c>
      <c r="AL41" s="1201"/>
      <c r="AM41" s="1201"/>
      <c r="AN41" s="1202"/>
      <c r="AO41" s="308">
        <v>372847</v>
      </c>
      <c r="AP41" s="308">
        <v>5869</v>
      </c>
      <c r="AQ41" s="309">
        <v>11918</v>
      </c>
      <c r="AR41" s="310">
        <v>-50.8</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536</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538</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505</v>
      </c>
      <c r="AN49" s="1191" t="s">
        <v>539</v>
      </c>
      <c r="AO49" s="1192"/>
      <c r="AP49" s="1192"/>
      <c r="AQ49" s="1192"/>
      <c r="AR49" s="1193"/>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540</v>
      </c>
      <c r="AO50" s="325" t="s">
        <v>541</v>
      </c>
      <c r="AP50" s="326" t="s">
        <v>542</v>
      </c>
      <c r="AQ50" s="327" t="s">
        <v>543</v>
      </c>
      <c r="AR50" s="328" t="s">
        <v>544</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545</v>
      </c>
      <c r="AL51" s="321"/>
      <c r="AM51" s="329">
        <v>3186406</v>
      </c>
      <c r="AN51" s="330">
        <v>48788</v>
      </c>
      <c r="AO51" s="331">
        <v>122.9</v>
      </c>
      <c r="AP51" s="332">
        <v>47820</v>
      </c>
      <c r="AQ51" s="333">
        <v>7.5</v>
      </c>
      <c r="AR51" s="334">
        <v>115.4</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546</v>
      </c>
      <c r="AM52" s="337">
        <v>2032322</v>
      </c>
      <c r="AN52" s="338">
        <v>31118</v>
      </c>
      <c r="AO52" s="339">
        <v>121.2</v>
      </c>
      <c r="AP52" s="340">
        <v>25855</v>
      </c>
      <c r="AQ52" s="341">
        <v>-0.1</v>
      </c>
      <c r="AR52" s="342">
        <v>121.3</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547</v>
      </c>
      <c r="AL53" s="321"/>
      <c r="AM53" s="329">
        <v>788256</v>
      </c>
      <c r="AN53" s="330">
        <v>12143</v>
      </c>
      <c r="AO53" s="331">
        <v>-75.099999999999994</v>
      </c>
      <c r="AP53" s="332">
        <v>41934</v>
      </c>
      <c r="AQ53" s="333">
        <v>-12.3</v>
      </c>
      <c r="AR53" s="334">
        <v>-62.8</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546</v>
      </c>
      <c r="AM54" s="337">
        <v>670509</v>
      </c>
      <c r="AN54" s="338">
        <v>10329</v>
      </c>
      <c r="AO54" s="339">
        <v>-66.8</v>
      </c>
      <c r="AP54" s="340">
        <v>23352</v>
      </c>
      <c r="AQ54" s="341">
        <v>-9.6999999999999993</v>
      </c>
      <c r="AR54" s="342">
        <v>-57.1</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548</v>
      </c>
      <c r="AL55" s="321"/>
      <c r="AM55" s="329">
        <v>1837812</v>
      </c>
      <c r="AN55" s="330">
        <v>28489</v>
      </c>
      <c r="AO55" s="331">
        <v>134.6</v>
      </c>
      <c r="AP55" s="332">
        <v>45588</v>
      </c>
      <c r="AQ55" s="333">
        <v>8.6999999999999993</v>
      </c>
      <c r="AR55" s="334">
        <v>125.9</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546</v>
      </c>
      <c r="AM56" s="337">
        <v>944475</v>
      </c>
      <c r="AN56" s="338">
        <v>14641</v>
      </c>
      <c r="AO56" s="339">
        <v>41.7</v>
      </c>
      <c r="AP56" s="340">
        <v>24150</v>
      </c>
      <c r="AQ56" s="341">
        <v>3.4</v>
      </c>
      <c r="AR56" s="342">
        <v>38.299999999999997</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549</v>
      </c>
      <c r="AL57" s="321"/>
      <c r="AM57" s="329">
        <v>743989</v>
      </c>
      <c r="AN57" s="330">
        <v>11589</v>
      </c>
      <c r="AO57" s="331">
        <v>-59.3</v>
      </c>
      <c r="AP57" s="332">
        <v>45483</v>
      </c>
      <c r="AQ57" s="333">
        <v>-0.2</v>
      </c>
      <c r="AR57" s="334">
        <v>-59.1</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546</v>
      </c>
      <c r="AM58" s="337">
        <v>359281</v>
      </c>
      <c r="AN58" s="338">
        <v>5596</v>
      </c>
      <c r="AO58" s="339">
        <v>-61.8</v>
      </c>
      <c r="AP58" s="340">
        <v>24241</v>
      </c>
      <c r="AQ58" s="341">
        <v>0.4</v>
      </c>
      <c r="AR58" s="342">
        <v>-62.2</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550</v>
      </c>
      <c r="AL59" s="321"/>
      <c r="AM59" s="329">
        <v>328266</v>
      </c>
      <c r="AN59" s="330">
        <v>5167</v>
      </c>
      <c r="AO59" s="331">
        <v>-55.4</v>
      </c>
      <c r="AP59" s="332">
        <v>45945</v>
      </c>
      <c r="AQ59" s="333">
        <v>1</v>
      </c>
      <c r="AR59" s="334">
        <v>-56.4</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546</v>
      </c>
      <c r="AM60" s="337">
        <v>158960</v>
      </c>
      <c r="AN60" s="338">
        <v>2502</v>
      </c>
      <c r="AO60" s="339">
        <v>-55.3</v>
      </c>
      <c r="AP60" s="340">
        <v>25180</v>
      </c>
      <c r="AQ60" s="341">
        <v>3.9</v>
      </c>
      <c r="AR60" s="342">
        <v>-59.2</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551</v>
      </c>
      <c r="AL61" s="343"/>
      <c r="AM61" s="344">
        <v>1376946</v>
      </c>
      <c r="AN61" s="345">
        <v>21235</v>
      </c>
      <c r="AO61" s="346">
        <v>13.5</v>
      </c>
      <c r="AP61" s="347">
        <v>45354</v>
      </c>
      <c r="AQ61" s="348">
        <v>0.9</v>
      </c>
      <c r="AR61" s="334">
        <v>12.6</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546</v>
      </c>
      <c r="AM62" s="337">
        <v>833109</v>
      </c>
      <c r="AN62" s="338">
        <v>12837</v>
      </c>
      <c r="AO62" s="339">
        <v>-4.2</v>
      </c>
      <c r="AP62" s="340">
        <v>24556</v>
      </c>
      <c r="AQ62" s="341">
        <v>-0.4</v>
      </c>
      <c r="AR62" s="342">
        <v>-3.8</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TfNhAynVKw2MBVhAPgQF0zHeeBcWORXKkxXjOUtHuLRn9elS1O6+G9L/ai7OcH4FqJrNGQ62Vez24HGH6G+Y+w==" saltValue="IFMqcekbZ1w14KSqc0PmC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553</v>
      </c>
    </row>
    <row r="120" spans="125:125" ht="13.5" hidden="1" customHeight="1" x14ac:dyDescent="0.15"/>
    <row r="121" spans="125:125" ht="13.5" hidden="1" customHeight="1" x14ac:dyDescent="0.15">
      <c r="DU121" s="255"/>
    </row>
  </sheetData>
  <sheetProtection algorithmName="SHA-512" hashValue="t+sZDfnJk8uD7xs1wMofUPEM7JclYHH/U7nqQ2SlJ8R9TAhVYk1imKTtRf12zw5k5rmPnQYdCtUGhYZV9zAfgg==" saltValue="6PXw6KpcjBzXU9QoNcUNJ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554</v>
      </c>
    </row>
  </sheetData>
  <sheetProtection algorithmName="SHA-512" hashValue="3PCjdW1QMZ8ut/hTZ1DPWwlNp8TTtrRvoMwhS49Z/Ph5GSkivhL/vTpXIeXUEQUiZMC0CVomLXMt8dXDdrlDig==" saltValue="s0FIdsjEqOjSDfUjNU8u1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03" t="s">
        <v>3</v>
      </c>
      <c r="D47" s="1203"/>
      <c r="E47" s="1204"/>
      <c r="F47" s="11">
        <v>11.14</v>
      </c>
      <c r="G47" s="12">
        <v>11.15</v>
      </c>
      <c r="H47" s="12">
        <v>10.87</v>
      </c>
      <c r="I47" s="12">
        <v>10.57</v>
      </c>
      <c r="J47" s="13">
        <v>10.31</v>
      </c>
    </row>
    <row r="48" spans="2:10" ht="57.75" customHeight="1" x14ac:dyDescent="0.15">
      <c r="B48" s="14"/>
      <c r="C48" s="1205" t="s">
        <v>4</v>
      </c>
      <c r="D48" s="1205"/>
      <c r="E48" s="1206"/>
      <c r="F48" s="15">
        <v>0.11</v>
      </c>
      <c r="G48" s="16">
        <v>2.21</v>
      </c>
      <c r="H48" s="16">
        <v>0.12</v>
      </c>
      <c r="I48" s="16">
        <v>0.44</v>
      </c>
      <c r="J48" s="17">
        <v>2.78</v>
      </c>
    </row>
    <row r="49" spans="2:10" ht="57.75" customHeight="1" thickBot="1" x14ac:dyDescent="0.2">
      <c r="B49" s="18"/>
      <c r="C49" s="1207" t="s">
        <v>5</v>
      </c>
      <c r="D49" s="1207"/>
      <c r="E49" s="1208"/>
      <c r="F49" s="19" t="s">
        <v>560</v>
      </c>
      <c r="G49" s="20">
        <v>2.13</v>
      </c>
      <c r="H49" s="20" t="s">
        <v>561</v>
      </c>
      <c r="I49" s="20">
        <v>0.32</v>
      </c>
      <c r="J49" s="21">
        <v>2.38</v>
      </c>
    </row>
    <row r="50" spans="2:10" x14ac:dyDescent="0.15"/>
  </sheetData>
  <sheetProtection algorithmName="SHA-512" hashValue="lORZ69rVw/J8pxAcvgpZR3/xoNxh+5k+uz8YdRtaG4P5iu6qU52BGD0HIadG8iRD57FvT/Kp4zXVmPZW8RtZRw==" saltValue="YhuEz8vEKmTNNB/QE5L1q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2023-03-17T06:51:42Z</cp:lastPrinted>
  <dcterms:created xsi:type="dcterms:W3CDTF">2023-02-20T06:06:51Z</dcterms:created>
  <dcterms:modified xsi:type="dcterms:W3CDTF">2023-10-24T07:03:11Z</dcterms:modified>
  <cp:category/>
</cp:coreProperties>
</file>