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28800" windowHeight="11970" tabRatio="77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AA7"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O34" i="10"/>
  <c r="BW34" i="10"/>
  <c r="BW35" i="10" s="1"/>
  <c r="BW36" i="10" s="1"/>
  <c r="BW37" i="10" s="1"/>
  <c r="BW38" i="10" s="1"/>
  <c r="BW39" i="10" s="1"/>
  <c r="BW40" i="10" s="1"/>
  <c r="BW41" i="10" s="1"/>
  <c r="BW42" i="10" s="1"/>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alcChain>
</file>

<file path=xl/sharedStrings.xml><?xml version="1.0" encoding="utf-8"?>
<sst xmlns="http://schemas.openxmlformats.org/spreadsheetml/2006/main" count="1142" uniqueCount="610">
  <si>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</si>
  <si>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</si>
  <si>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</si>
  <si>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</si>
  <si>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</si>
  <si>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</si>
  <si>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</si>
  <si>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</si>
  <si>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</si>
  <si>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</si>
  <si>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</si>
  <si>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</si>
  <si>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</si>
  <si>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</si>
  <si>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</si>
  <si>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</si>
  <si>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</si>
  <si>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</si>
  <si>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</si>
  <si>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</si>
  <si>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</si>
  <si>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</si>
  <si>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</si>
  <si>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</si>
  <si>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</si>
  <si>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</si>
  <si>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</si>
  <si>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</si>
  <si>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</si>
  <si>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</si>
  <si>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</si>
  <si>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</si>
  <si>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</si>
  <si>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</si>
  <si>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</si>
  <si>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</si>
  <si>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</si>
  <si>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</si>
  <si>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</si>
  <si>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</si>
  <si>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</si>
  <si>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</si>
  <si>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</si>
  <si>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</si>
  <si>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</si>
  <si>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</si>
  <si>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</si>
  <si>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</si>
  <si>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</si>
  <si>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</si>
  <si>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</si>
  <si>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</si>
  <si>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</si>
  <si>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</si>
  <si>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</si>
  <si>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</si>
  <si>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</si>
  <si>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</si>
  <si>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</si>
  <si>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</si>
  <si>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</si>
  <si>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</si>
  <si>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</si>
  <si>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</si>
  <si>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</si>
  <si>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</si>
  <si>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</si>
  <si>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</si>
  <si>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</si>
  <si>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</si>
  <si>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</si>
  <si>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</si>
  <si>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</si>
  <si>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</si>
  <si>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</si>
  <si>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</si>
  <si>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</si>
  <si>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</si>
  <si>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</si>
  <si>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</si>
  <si>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</si>
  <si>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</si>
  <si>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</si>
  <si>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</si>
  <si>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</si>
  <si>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</si>
  <si>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</si>
  <si>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</si>
  <si>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</si>
  <si>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</si>
  <si>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</si>
  <si>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</si>
  <si>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</si>
  <si>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</si>
  <si>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</si>
  <si>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</si>
  <si>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</si>
  <si>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</si>
  <si>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</si>
  <si>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</si>
  <si>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</si>
  <si>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</si>
  <si>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</si>
  <si>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</si>
  <si>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</si>
  <si>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</si>
  <si>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</si>
  <si>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</si>
  <si>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</si>
  <si>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</si>
  <si>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</si>
  <si>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</si>
  <si>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</si>
  <si>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</si>
  <si>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</si>
  <si>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</si>
  <si>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</si>
  <si>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</si>
  <si>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</si>
  <si>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</si>
  <si>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</si>
  <si>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</si>
  <si>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</si>
  <si>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</si>
  <si>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</si>
  <si>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</si>
  <si>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</si>
  <si>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</si>
  <si>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</si>
  <si>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</si>
  <si>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</si>
  <si>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</si>
  <si>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</si>
  <si>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</si>
  <si>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</si>
  <si>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</si>
  <si>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</si>
  <si>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</si>
  <si>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</si>
  <si>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</si>
  <si>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</si>
  <si>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</si>
  <si>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</si>
  <si>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</si>
  <si>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</si>
  <si>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</si>
  <si>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</si>
  <si>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</si>
  <si>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</si>
  <si>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</si>
  <si>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</si>
  <si>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</si>
  <si>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</si>
  <si>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</si>
  <si>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</si>
  <si>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</si>
  <si>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</si>
  <si>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</si>
  <si>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</si>
  <si>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</si>
  <si>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</si>
  <si>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</si>
  <si>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</si>
  <si>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</si>
  <si>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</si>
  <si>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</si>
  <si>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</si>
  <si>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</si>
  <si>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</si>
  <si>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</si>
  <si>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</si>
  <si>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</si>
  <si>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</si>
  <si>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</si>
  <si>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</si>
  <si>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</si>
  <si>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</si>
  <si>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</si>
  <si>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</si>
  <si>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</si>
  <si>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</si>
  <si>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</si>
  <si>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</si>
  <si>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</si>
  <si>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</si>
  <si>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</si>
  <si>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</si>
  <si>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</si>
  <si>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</si>
  <si>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</si>
  <si>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</si>
  <si>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</si>
  <si>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</si>
  <si>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</si>
  <si>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</si>
  <si>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</si>
  <si>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</si>
  <si>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</si>
  <si>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</si>
  <si>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</si>
  <si>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</si>
  <si>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</si>
  <si>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</si>
  <si>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</si>
  <si>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</si>
  <si>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</si>
  <si>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</si>
  <si>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</si>
  <si>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</si>
  <si>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</si>
  <si>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</si>
  <si>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</si>
  <si>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</si>
  <si>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</si>
  <si>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大阪府門真市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</si>
  <si>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</si>
  <si>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</si>
  <si>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</si>
  <si>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</si>
  <si>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</si>
  <si>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</si>
  <si>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</si>
  <si>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</si>
  <si>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</si>
  <si>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</si>
  <si>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</si>
  <si>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</si>
  <si>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</si>
  <si>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</si>
  <si>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</si>
  <si>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</si>
  <si>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</si>
  <si>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</si>
  <si>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</si>
  <si>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</si>
  <si>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</si>
  <si>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</si>
  <si>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</si>
  <si>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</si>
  <si>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</si>
  <si>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</si>
  <si>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</si>
  <si>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</si>
  <si>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</si>
  <si>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</si>
  <si>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</si>
  <si>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</si>
  <si>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</si>
  <si>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</si>
  <si>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</si>
  <si>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</si>
  <si>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</si>
  <si>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</si>
  <si>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</si>
  <si>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</si>
  <si>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</si>
  <si>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</si>
  <si>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</si>
  <si>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</si>
  <si>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</si>
  <si>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</si>
  <si>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</si>
  <si>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</si>
  <si>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</si>
  <si>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</si>
  <si>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</si>
  <si>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</si>
  <si>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</si>
  <si>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</si>
  <si>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</si>
  <si>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</si>
  <si>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</si>
  <si>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</si>
  <si>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</si>
  <si>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</si>
  <si>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</si>
  <si>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</si>
  <si>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</si>
  <si>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</si>
  <si>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</si>
  <si>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</si>
  <si>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</si>
  <si>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</si>
  <si>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</si>
  <si>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</si>
  <si>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</si>
  <si>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</si>
  <si>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</si>
  <si>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</si>
  <si>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</si>
  <si>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</si>
  <si>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</si>
  <si>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</si>
  <si>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</si>
  <si>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</si>
  <si>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</si>
  <si>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</si>
  <si>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</si>
  <si>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</si>
  <si>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</si>
  <si>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</si>
  <si>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</si>
  <si>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</si>
  <si>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</si>
  <si>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</si>
  <si>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</si>
  <si>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</si>
  <si>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</si>
  <si>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</si>
  <si>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</si>
  <si>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</si>
  <si>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</si>
  <si>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</si>
  <si>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</si>
  <si>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</si>
  <si>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</si>
  <si>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</si>
  <si>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</si>
  <si>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</si>
  <si>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</si>
  <si>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</si>
  <si>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</si>
  <si>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</si>
  <si>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</si>
  <si>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</si>
  <si>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</si>
  <si>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</si>
  <si>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</si>
  <si>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</si>
  <si>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</si>
  <si>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</si>
  <si>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</si>
  <si>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</si>
  <si>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</si>
  <si>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</si>
  <si>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</si>
  <si>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</si>
  <si>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</si>
  <si>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</si>
  <si>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</si>
  <si>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</si>
  <si>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</si>
  <si>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</si>
  <si>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</si>
  <si>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</si>
  <si>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</si>
  <si>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</si>
  <si>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</si>
  <si>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</si>
  <si>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</si>
  <si>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</si>
  <si>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</si>
  <si>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</si>
  <si>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</si>
  <si>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</si>
  <si>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</si>
  <si>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</si>
  <si>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</si>
  <si>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</si>
  <si>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</si>
  <si>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</si>
  <si>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</si>
  <si>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</si>
  <si>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</si>
  <si>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</si>
  <si>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</si>
  <si>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</si>
  <si>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</si>
  <si>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大阪府門真市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</si>
  <si>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</si>
  <si>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</si>
  <si>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</si>
  <si>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</si>
  <si>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</si>
  <si>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</si>
  <si>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</si>
  <si>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</si>
  <si>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</si>
  <si>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</si>
  <si>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</si>
  <si>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</si>
  <si>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</si>
  <si>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</si>
  <si>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</si>
  <si>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</si>
  <si>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</si>
  <si>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</si>
  <si>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</si>
  <si>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</si>
  <si>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</si>
  <si>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</si>
  <si>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</si>
  <si>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</si>
  <si>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</si>
  <si>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</si>
  <si>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</si>
  <si>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</si>
  <si>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</si>
  <si>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</si>
  <si>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</si>
  <si>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</si>
  <si>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</si>
  <si>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</si>
  <si>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</si>
  <si>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</si>
  <si>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</si>
  <si>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</si>
  <si>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</si>
  <si>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</si>
  <si>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</si>
  <si>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</si>
  <si>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</si>
  <si>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</si>
  <si>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</si>
  <si>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</si>
  <si>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</si>
  <si>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</si>
  <si>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</si>
  <si>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</si>
  <si>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</si>
  <si>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</si>
  <si>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</si>
  <si>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</si>
  <si>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</si>
  <si>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</si>
  <si>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</si>
  <si>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</si>
  <si>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</si>
  <si>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</si>
  <si>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</si>
  <si>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</si>
  <si>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</si>
  <si>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</si>
  <si>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</si>
  <si>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</si>
  <si>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</si>
  <si>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</si>
  <si>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</si>
  <si>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</si>
  <si>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</si>
  <si>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</si>
  <si>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</si>
  <si>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</si>
  <si>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</si>
  <si>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</si>
  <si>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</si>
  <si>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</si>
  <si>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</si>
  <si>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</si>
  <si>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</si>
  <si>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</si>
  <si>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</si>
  <si>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</si>
  <si>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</si>
  <si>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</si>
  <si>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</si>
  <si>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</si>
  <si>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</si>
  <si>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</si>
  <si>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</si>
  <si>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</si>
  <si>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</si>
  <si>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</si>
  <si>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</si>
  <si>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</si>
  <si>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</si>
  <si>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</si>
  <si>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</si>
  <si>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</si>
  <si>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</si>
  <si>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</si>
  <si>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</si>
  <si>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</si>
  <si>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</si>
  <si>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</si>
  <si>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</si>
  <si>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</si>
  <si>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</si>
  <si>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</si>
  <si>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</si>
  <si>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</si>
  <si>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</si>
  <si>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</si>
  <si>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</si>
  <si>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</si>
  <si>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</si>
  <si>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</si>
  <si>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</si>
  <si>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</si>
  <si>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</si>
  <si>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</si>
  <si>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</si>
  <si>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</si>
  <si>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</si>
  <si>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</si>
  <si>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</si>
  <si>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</si>
  <si>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</si>
  <si>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</si>
  <si>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</si>
  <si>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</si>
  <si>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</si>
  <si>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</si>
  <si>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</si>
  <si>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</si>
  <si>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</si>
  <si>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</si>
  <si>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</si>
  <si>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</si>
  <si>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</si>
  <si>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</si>
  <si>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</si>
  <si>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</si>
  <si>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</si>
  <si>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</si>
  <si>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</si>
  <si>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</si>
  <si>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</si>
  <si>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</si>
  <si>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</si>
  <si>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</si>
  <si>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</si>
  <si>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</si>
  <si>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</si>
  <si>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</si>
  <si>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</si>
  <si>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</si>
  <si>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</si>
  <si>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</si>
  <si>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</si>
  <si>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</si>
  <si>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</si>
  <si>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</si>
  <si>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</si>
  <si>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</si>
  <si>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</si>
  <si>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</si>
  <si>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</si>
  <si>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</si>
  <si>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</si>
  <si>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</si>
  <si>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</si>
  <si>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</si>
  <si>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</si>
  <si>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</si>
  <si>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</si>
  <si>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</si>
  <si>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</si>
  <si>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</si>
  <si>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</si>
  <si>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</si>
  <si>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</si>
  <si>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</si>
  <si>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</si>
  <si>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</si>
  <si>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</si>
  <si>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</si>
  <si>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</si>
  <si>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</si>
  <si>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</si>
  <si>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</si>
  <si>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0.21</t>
  </si>
  <si>
    <t>▲ 0.73</t>
  </si>
  <si>
    <t>水道事業会計</t>
  </si>
  <si>
    <t>一般会計</t>
  </si>
  <si>
    <t>公共下水道事業会計</t>
  </si>
  <si>
    <t>国民健康保険事業特別会計</t>
  </si>
  <si>
    <t>▲ 2.82</t>
  </si>
  <si>
    <t>▲ 2.41</t>
  </si>
  <si>
    <t>▲ 1.10</t>
  </si>
  <si>
    <t>後期高齢者医療事業特別会計</t>
  </si>
  <si>
    <t>都市開発資金特別会計</t>
  </si>
  <si>
    <t>公共用地先行取得事業特別会計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</si>
  <si>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</si>
  <si>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</si>
  <si>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</si>
  <si>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</si>
  <si>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</si>
  <si>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</si>
  <si>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</si>
  <si>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</si>
  <si>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</si>
  <si>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守口市門真市消防組合</t>
    <rPh sb="0" eb="3">
      <t>モリグチシ</t>
    </rPh>
    <rPh sb="3" eb="6">
      <t>カドマシ</t>
    </rPh>
    <rPh sb="6" eb="8">
      <t>ショウボウ</t>
    </rPh>
    <rPh sb="8" eb="10">
      <t>クミアイ</t>
    </rPh>
    <phoneticPr fontId="2"/>
  </si>
  <si>
    <t>飯盛霊園組合（一般会計）</t>
    <rPh sb="0" eb="2">
      <t>イイモリ</t>
    </rPh>
    <rPh sb="2" eb="4">
      <t>レイエン</t>
    </rPh>
    <rPh sb="4" eb="6">
      <t>クミアイ</t>
    </rPh>
    <rPh sb="7" eb="11">
      <t>イッパンカイケイ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</si>
  <si>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</si>
  <si>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淀川左岸水防事務組合</t>
    <rPh sb="0" eb="2">
      <t>ヨドガワ</t>
    </rPh>
    <rPh sb="2" eb="4">
      <t>サガン</t>
    </rPh>
    <rPh sb="4" eb="6">
      <t>スイボウ</t>
    </rPh>
    <rPh sb="6" eb="8">
      <t>ジム</t>
    </rPh>
    <rPh sb="8" eb="10">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</si>
  <si>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</si>
  <si>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</si>
  <si>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</si>
  <si>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</si>
  <si>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</si>
  <si>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門真都市開発ビル</t>
    <rPh sb="0" eb="2">
      <t>カドマ</t>
    </rPh>
    <rPh sb="2" eb="4">
      <t>トシ</t>
    </rPh>
    <rPh sb="4" eb="6">
      <t>カイハツ</t>
    </rPh>
    <phoneticPr fontId="2"/>
  </si>
  <si>
    <t>まちづくり整備基金</t>
    <rPh sb="5" eb="9">
      <t>セイビキキン</t>
    </rPh>
    <phoneticPr fontId="5"/>
  </si>
  <si>
    <t>教育振興基金</t>
    <rPh sb="0" eb="6">
      <t>キョウイクシンコウキキン</t>
    </rPh>
    <phoneticPr fontId="5"/>
  </si>
  <si>
    <t>都市整備基金</t>
    <rPh sb="0" eb="6">
      <t>トシセイビキキン</t>
    </rPh>
    <phoneticPr fontId="5"/>
  </si>
  <si>
    <t>市営住宅建設基金</t>
    <rPh sb="0" eb="8">
      <t>シエイジュウタクケンセツキキン</t>
    </rPh>
    <phoneticPr fontId="5"/>
  </si>
  <si>
    <t>文化芸術振興基金</t>
    <rPh sb="0" eb="8">
      <t>ブンカゲイジュツシンコウキキン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</si>
  <si>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</si>
  <si>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</si>
  <si>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</si>
  <si>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</si>
  <si>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基金の増加等により、将来負担比率は改善しているものの、類似団体内平均値を上回っている。有形固定資産減価償却率は、昭和40年代～昭和50年代にかけて整備された資産が多く、整備から30年～50年経過して更新時期を迎えているが、令和元年度には府営住宅の移管、令和3年度には市営住宅の整備等を実施したことにより、類似団体内平均値よりも低くなっている。引き続き、公共施設等総合管理計画に基づき、機能の複合化や統廃合等による施設総量の適正化を図るとともに、計画的、効果的に修繕、更新を行う。</t>
    <rPh sb="1" eb="3">
      <t>ジュウトウ</t>
    </rPh>
    <rPh sb="3" eb="5">
      <t>カノウ</t>
    </rPh>
    <rPh sb="5" eb="7">
      <t>キキン</t>
    </rPh>
    <rPh sb="8" eb="10">
      <t>ゾウカ</t>
    </rPh>
    <rPh sb="10" eb="11">
      <t>トウ</t>
    </rPh>
    <rPh sb="22" eb="24">
      <t>カイゼン</t>
    </rPh>
    <rPh sb="32" eb="40">
      <t>ルイジダンタイナイヘイキンチ</t>
    </rPh>
    <rPh sb="41" eb="43">
      <t>ウワマワ</t>
    </rPh>
    <rPh sb="161" eb="162">
      <t>ナイ</t>
    </rPh>
    <rPh sb="162" eb="165">
      <t>ヘイキンチ</t>
    </rPh>
    <rPh sb="207" eb="208">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</si>
  <si>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</si>
  <si>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</si>
  <si>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</si>
  <si>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</si>
  <si>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</si>
  <si>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</si>
  <si>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基金の増加等により、前年度比で20.7ポイントの改善となった。今後も資産と負債のバランスを注視し、将来世代の過度な負担とならないよう、市債の発行等について、適切な行政運営を行う。実質公債費比率は類似団体内平均値と比較して低い水準であり、普通交付税額の増加等により、前年度比で0.6ポイントの改善となった。
　今後も、まちづくり及び老朽化施設の整備等にかかる市債の発行を見込んでおり、引き続き、比率の動向に注意しながら、将来的な公債費の推移を見据えた市債発行に努める。</t>
    <rPh sb="9" eb="11">
      <t>ジュウトウ</t>
    </rPh>
    <rPh sb="11" eb="13">
      <t>カノウ</t>
    </rPh>
    <rPh sb="13" eb="15">
      <t>キキン</t>
    </rPh>
    <rPh sb="16" eb="18">
      <t>ゾウカ</t>
    </rPh>
    <rPh sb="18" eb="19">
      <t>トウ</t>
    </rPh>
    <rPh sb="114" eb="115">
      <t>ナイ</t>
    </rPh>
    <rPh sb="115" eb="117">
      <t>ヘイキン</t>
    </rPh>
    <rPh sb="117" eb="118">
      <t>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</si>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</sst>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D626-4EE8-866A-AAE79FEA58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26120</c:v>
                </c:pt>
                <c:pt idx="1">
                  <c:v>28258</c:v>
                </c:pt>
                <c:pt idx="2">
                  <c:v>48548</c:v>
                </c:pt>
                <c:pt idx="3">
                  <c:v>60408</c:v>
                </c:pt>
                <c:pt idx="4">
                  <c:v>35697</c:v>
                </c:pt>
              </c:numCache>
            </c:numRef>
          </c:val>
          <c:smooth val="0"/>
          <c:extLst>
            <c:ext xmlns:c16="http://schemas.microsoft.com/office/drawing/2014/chart" uri="{C3380CC4-5D6E-409C-BE32-E72D297353CC}">
              <c16:uniqueId val="{00000001-D626-4EE8-866A-AAE79FEA58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0.01</c:v>
                </c:pt>
                <c:pt idx="1">
                  <c:v>0</c:v>
                </c:pt>
                <c:pt idx="2">
                  <c:v>0.67</c:v>
                </c:pt>
                <c:pt idx="3">
                  <c:v>1.26</c:v>
                </c:pt>
                <c:pt idx="4">
                  <c:v>1.7</c:v>
                </c:pt>
              </c:numCache>
            </c:numRef>
          </c:val>
          <c:extLst>
            <c:ext xmlns:c16="http://schemas.microsoft.com/office/drawing/2014/chart" uri="{C3380CC4-5D6E-409C-BE32-E72D297353CC}">
              <c16:uniqueId val="{00000000-CFDF-4454-B509-0FCE353BB8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6.49</c:v>
                </c:pt>
                <c:pt idx="1">
                  <c:v>5.72</c:v>
                </c:pt>
                <c:pt idx="2">
                  <c:v>5.77</c:v>
                </c:pt>
                <c:pt idx="3">
                  <c:v>6.28</c:v>
                </c:pt>
                <c:pt idx="4">
                  <c:v>7.96</c:v>
                </c:pt>
              </c:numCache>
            </c:numRef>
          </c:val>
          <c:extLst>
            <c:ext xmlns:c16="http://schemas.microsoft.com/office/drawing/2014/chart" uri="{C3380CC4-5D6E-409C-BE32-E72D297353CC}">
              <c16:uniqueId val="{00000001-CFDF-4454-B509-0FCE353BB8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-0.21</c:v>
                </c:pt>
                <c:pt idx="1">
                  <c:v>-0.73</c:v>
                </c:pt>
                <c:pt idx="2">
                  <c:v>0.7</c:v>
                </c:pt>
                <c:pt idx="3">
                  <c:v>1.27</c:v>
                </c:pt>
                <c:pt idx="4">
                  <c:v>2.38</c:v>
                </c:pt>
              </c:numCache>
            </c:numRef>
          </c:val>
          <c:smooth val="0"/>
          <c:extLst>
            <c:ext xmlns:c16="http://schemas.microsoft.com/office/drawing/2014/chart" uri="{C3380CC4-5D6E-409C-BE32-E72D297353CC}">
              <c16:uniqueId val="{00000002-CFDF-4454-B509-0FCE353BB8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42-4DF5-B0FC-D8FFEA4961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42-4DF5-B0FC-D8FFEA4961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42-4DF5-B0FC-D8FFEA496117}"/>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42-4DF5-B0FC-D8FFEA496117}"/>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842-4DF5-B0FC-D8FFEA49611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c:v>
                </c:pt>
                <c:pt idx="2">
                  <c:v>#N/A</c:v>
                </c:pt>
                <c:pt idx="3">
                  <c:v>0.31</c:v>
                </c:pt>
                <c:pt idx="4">
                  <c:v>#N/A</c:v>
                </c:pt>
                <c:pt idx="5">
                  <c:v>0.32</c:v>
                </c:pt>
                <c:pt idx="6">
                  <c:v>#N/A</c:v>
                </c:pt>
                <c:pt idx="7">
                  <c:v>0.32</c:v>
                </c:pt>
                <c:pt idx="8">
                  <c:v>#N/A</c:v>
                </c:pt>
                <c:pt idx="9">
                  <c:v>0.32</c:v>
                </c:pt>
              </c:numCache>
            </c:numRef>
          </c:val>
          <c:extLst>
            <c:ext xmlns:c16="http://schemas.microsoft.com/office/drawing/2014/chart" uri="{C3380CC4-5D6E-409C-BE32-E72D297353CC}">
              <c16:uniqueId val="{00000005-D842-4DF5-B0FC-D8FFEA49611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2.82</c:v>
                </c:pt>
                <c:pt idx="1">
                  <c:v>#N/A</c:v>
                </c:pt>
                <c:pt idx="2">
                  <c:v>2.41</c:v>
                </c:pt>
                <c:pt idx="3">
                  <c:v>#N/A</c:v>
                </c:pt>
                <c:pt idx="4">
                  <c:v>1.1000000000000001</c:v>
                </c:pt>
                <c:pt idx="5">
                  <c:v>#N/A</c:v>
                </c:pt>
                <c:pt idx="6">
                  <c:v>#N/A</c:v>
                </c:pt>
                <c:pt idx="7">
                  <c:v>0.03</c:v>
                </c:pt>
                <c:pt idx="8">
                  <c:v>#N/A</c:v>
                </c:pt>
                <c:pt idx="9">
                  <c:v>0.64</c:v>
                </c:pt>
              </c:numCache>
            </c:numRef>
          </c:val>
          <c:extLst>
            <c:ext xmlns:c16="http://schemas.microsoft.com/office/drawing/2014/chart" uri="{C3380CC4-5D6E-409C-BE32-E72D297353CC}">
              <c16:uniqueId val="{00000006-D842-4DF5-B0FC-D8FFEA496117}"/>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2.41</c:v>
                </c:pt>
                <c:pt idx="2">
                  <c:v>#N/A</c:v>
                </c:pt>
                <c:pt idx="3">
                  <c:v>1.88</c:v>
                </c:pt>
                <c:pt idx="4">
                  <c:v>#N/A</c:v>
                </c:pt>
                <c:pt idx="5">
                  <c:v>1.71</c:v>
                </c:pt>
                <c:pt idx="6">
                  <c:v>#N/A</c:v>
                </c:pt>
                <c:pt idx="7">
                  <c:v>0.68</c:v>
                </c:pt>
                <c:pt idx="8">
                  <c:v>#N/A</c:v>
                </c:pt>
                <c:pt idx="9">
                  <c:v>1.68</c:v>
                </c:pt>
              </c:numCache>
            </c:numRef>
          </c:val>
          <c:extLst>
            <c:ext xmlns:c16="http://schemas.microsoft.com/office/drawing/2014/chart" uri="{C3380CC4-5D6E-409C-BE32-E72D297353CC}">
              <c16:uniqueId val="{00000007-D842-4DF5-B0FC-D8FFEA4961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0.66</c:v>
                </c:pt>
                <c:pt idx="6">
                  <c:v>#N/A</c:v>
                </c:pt>
                <c:pt idx="7">
                  <c:v>1.25</c:v>
                </c:pt>
                <c:pt idx="8">
                  <c:v>#N/A</c:v>
                </c:pt>
                <c:pt idx="9">
                  <c:v>1.69</c:v>
                </c:pt>
              </c:numCache>
            </c:numRef>
          </c:val>
          <c:extLst>
            <c:ext xmlns:c16="http://schemas.microsoft.com/office/drawing/2014/chart" uri="{C3380CC4-5D6E-409C-BE32-E72D297353CC}">
              <c16:uniqueId val="{00000008-D842-4DF5-B0FC-D8FFEA4961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12.84</c:v>
                </c:pt>
                <c:pt idx="2">
                  <c:v>#N/A</c:v>
                </c:pt>
                <c:pt idx="3">
                  <c:v>13.41</c:v>
                </c:pt>
                <c:pt idx="4">
                  <c:v>#N/A</c:v>
                </c:pt>
                <c:pt idx="5">
                  <c:v>13.51</c:v>
                </c:pt>
                <c:pt idx="6">
                  <c:v>#N/A</c:v>
                </c:pt>
                <c:pt idx="7">
                  <c:v>13.52</c:v>
                </c:pt>
                <c:pt idx="8">
                  <c:v>#N/A</c:v>
                </c:pt>
                <c:pt idx="9">
                  <c:v>11.49</c:v>
                </c:pt>
              </c:numCache>
            </c:numRef>
          </c:val>
          <c:extLst>
            <c:ext xmlns:c16="http://schemas.microsoft.com/office/drawing/2014/chart" uri="{C3380CC4-5D6E-409C-BE32-E72D297353CC}">
              <c16:uniqueId val="{00000009-D842-4DF5-B0FC-D8FFEA4961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4679</c:v>
                </c:pt>
                <c:pt idx="5">
                  <c:v>4657</c:v>
                </c:pt>
                <c:pt idx="8">
                  <c:v>4779</c:v>
                </c:pt>
                <c:pt idx="11">
                  <c:v>4662</c:v>
                </c:pt>
                <c:pt idx="14">
                  <c:v>4921</c:v>
                </c:pt>
              </c:numCache>
            </c:numRef>
          </c:val>
          <c:extLst>
            <c:ext xmlns:c16="http://schemas.microsoft.com/office/drawing/2014/chart" uri="{C3380CC4-5D6E-409C-BE32-E72D297353CC}">
              <c16:uniqueId val="{00000000-41D2-4D68-B4D9-CCC5795AC2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D2-4D68-B4D9-CCC5795AC2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47</c:v>
                </c:pt>
                <c:pt idx="6">
                  <c:v>47</c:v>
                </c:pt>
                <c:pt idx="9">
                  <c:v>47</c:v>
                </c:pt>
                <c:pt idx="12">
                  <c:v>47</c:v>
                </c:pt>
              </c:numCache>
            </c:numRef>
          </c:val>
          <c:extLst>
            <c:ext xmlns:c16="http://schemas.microsoft.com/office/drawing/2014/chart" uri="{C3380CC4-5D6E-409C-BE32-E72D297353CC}">
              <c16:uniqueId val="{00000002-41D2-4D68-B4D9-CCC5795AC2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97</c:v>
                </c:pt>
                <c:pt idx="3">
                  <c:v>97</c:v>
                </c:pt>
                <c:pt idx="6">
                  <c:v>99</c:v>
                </c:pt>
                <c:pt idx="9">
                  <c:v>134</c:v>
                </c:pt>
                <c:pt idx="12">
                  <c:v>118</c:v>
                </c:pt>
              </c:numCache>
            </c:numRef>
          </c:val>
          <c:extLst>
            <c:ext xmlns:c16="http://schemas.microsoft.com/office/drawing/2014/chart" uri="{C3380CC4-5D6E-409C-BE32-E72D297353CC}">
              <c16:uniqueId val="{00000003-41D2-4D68-B4D9-CCC5795AC2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1516</c:v>
                </c:pt>
                <c:pt idx="3">
                  <c:v>1491</c:v>
                </c:pt>
                <c:pt idx="6">
                  <c:v>1469</c:v>
                </c:pt>
                <c:pt idx="9">
                  <c:v>1418</c:v>
                </c:pt>
                <c:pt idx="12">
                  <c:v>1406</c:v>
                </c:pt>
              </c:numCache>
            </c:numRef>
          </c:val>
          <c:extLst>
            <c:ext xmlns:c16="http://schemas.microsoft.com/office/drawing/2014/chart" uri="{C3380CC4-5D6E-409C-BE32-E72D297353CC}">
              <c16:uniqueId val="{00000004-41D2-4D68-B4D9-CCC5795AC2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D2-4D68-B4D9-CCC5795AC2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D2-4D68-B4D9-CCC5795AC2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4239</c:v>
                </c:pt>
                <c:pt idx="3">
                  <c:v>4145</c:v>
                </c:pt>
                <c:pt idx="6">
                  <c:v>4066</c:v>
                </c:pt>
                <c:pt idx="9">
                  <c:v>4155</c:v>
                </c:pt>
                <c:pt idx="12">
                  <c:v>4136</c:v>
                </c:pt>
              </c:numCache>
            </c:numRef>
          </c:val>
          <c:extLst>
            <c:ext xmlns:c16="http://schemas.microsoft.com/office/drawing/2014/chart" uri="{C3380CC4-5D6E-409C-BE32-E72D297353CC}">
              <c16:uniqueId val="{00000007-41D2-4D68-B4D9-CCC5795AC2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1220</c:v>
                </c:pt>
                <c:pt idx="2">
                  <c:v>#N/A</c:v>
                </c:pt>
                <c:pt idx="3">
                  <c:v>#N/A</c:v>
                </c:pt>
                <c:pt idx="4">
                  <c:v>1123</c:v>
                </c:pt>
                <c:pt idx="5">
                  <c:v>#N/A</c:v>
                </c:pt>
                <c:pt idx="6">
                  <c:v>#N/A</c:v>
                </c:pt>
                <c:pt idx="7">
                  <c:v>902</c:v>
                </c:pt>
                <c:pt idx="8">
                  <c:v>#N/A</c:v>
                </c:pt>
                <c:pt idx="9">
                  <c:v>#N/A</c:v>
                </c:pt>
                <c:pt idx="10">
                  <c:v>1092</c:v>
                </c:pt>
                <c:pt idx="11">
                  <c:v>#N/A</c:v>
                </c:pt>
                <c:pt idx="12">
                  <c:v>#N/A</c:v>
                </c:pt>
                <c:pt idx="13">
                  <c:v>786</c:v>
                </c:pt>
                <c:pt idx="14">
                  <c:v>#N/A</c:v>
                </c:pt>
              </c:numCache>
            </c:numRef>
          </c:val>
          <c:smooth val="0"/>
          <c:extLst>
            <c:ext xmlns:c16="http://schemas.microsoft.com/office/drawing/2014/chart" uri="{C3380CC4-5D6E-409C-BE32-E72D297353CC}">
              <c16:uniqueId val="{00000008-41D2-4D68-B4D9-CCC5795AC2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47940</c:v>
                </c:pt>
                <c:pt idx="5">
                  <c:v>47463</c:v>
                </c:pt>
                <c:pt idx="8">
                  <c:v>47406</c:v>
                </c:pt>
                <c:pt idx="11">
                  <c:v>46985</c:v>
                </c:pt>
                <c:pt idx="14">
                  <c:v>46694</c:v>
                </c:pt>
              </c:numCache>
            </c:numRef>
          </c:val>
          <c:extLst>
            <c:ext xmlns:c16="http://schemas.microsoft.com/office/drawing/2014/chart" uri="{C3380CC4-5D6E-409C-BE32-E72D297353CC}">
              <c16:uniqueId val="{00000000-2406-401E-A234-4901DB6B2C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19224</c:v>
                </c:pt>
                <c:pt idx="5">
                  <c:v>20917</c:v>
                </c:pt>
                <c:pt idx="8">
                  <c:v>22396</c:v>
                </c:pt>
                <c:pt idx="11">
                  <c:v>22956</c:v>
                </c:pt>
                <c:pt idx="14">
                  <c:v>24664</c:v>
                </c:pt>
              </c:numCache>
            </c:numRef>
          </c:val>
          <c:extLst>
            <c:ext xmlns:c16="http://schemas.microsoft.com/office/drawing/2014/chart" uri="{C3380CC4-5D6E-409C-BE32-E72D297353CC}">
              <c16:uniqueId val="{00000001-2406-401E-A234-4901DB6B2C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6122</c:v>
                </c:pt>
                <c:pt idx="5">
                  <c:v>5692</c:v>
                </c:pt>
                <c:pt idx="8">
                  <c:v>5138</c:v>
                </c:pt>
                <c:pt idx="11">
                  <c:v>5753</c:v>
                </c:pt>
                <c:pt idx="14">
                  <c:v>8327</c:v>
                </c:pt>
              </c:numCache>
            </c:numRef>
          </c:val>
          <c:extLst>
            <c:ext xmlns:c16="http://schemas.microsoft.com/office/drawing/2014/chart" uri="{C3380CC4-5D6E-409C-BE32-E72D297353CC}">
              <c16:uniqueId val="{00000002-2406-401E-A234-4901DB6B2C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6-401E-A234-4901DB6B2C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6-401E-A234-4901DB6B2C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6-401E-A234-4901DB6B2C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4720</c:v>
                </c:pt>
                <c:pt idx="3">
                  <c:v>4761</c:v>
                </c:pt>
                <c:pt idx="6">
                  <c:v>4908</c:v>
                </c:pt>
                <c:pt idx="9">
                  <c:v>4930</c:v>
                </c:pt>
                <c:pt idx="12">
                  <c:v>4881</c:v>
                </c:pt>
              </c:numCache>
            </c:numRef>
          </c:val>
          <c:extLst>
            <c:ext xmlns:c16="http://schemas.microsoft.com/office/drawing/2014/chart" uri="{C3380CC4-5D6E-409C-BE32-E72D297353CC}">
              <c16:uniqueId val="{00000006-2406-401E-A234-4901DB6B2C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687</c:v>
                </c:pt>
                <c:pt idx="3">
                  <c:v>958</c:v>
                </c:pt>
                <c:pt idx="6">
                  <c:v>1092</c:v>
                </c:pt>
                <c:pt idx="9">
                  <c:v>1417</c:v>
                </c:pt>
                <c:pt idx="12">
                  <c:v>1476</c:v>
                </c:pt>
              </c:numCache>
            </c:numRef>
          </c:val>
          <c:extLst>
            <c:ext xmlns:c16="http://schemas.microsoft.com/office/drawing/2014/chart" uri="{C3380CC4-5D6E-409C-BE32-E72D297353CC}">
              <c16:uniqueId val="{00000007-2406-401E-A234-4901DB6B2C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28610</c:v>
                </c:pt>
                <c:pt idx="3">
                  <c:v>28204</c:v>
                </c:pt>
                <c:pt idx="6">
                  <c:v>26566</c:v>
                </c:pt>
                <c:pt idx="9">
                  <c:v>25550</c:v>
                </c:pt>
                <c:pt idx="12">
                  <c:v>24758</c:v>
                </c:pt>
              </c:numCache>
            </c:numRef>
          </c:val>
          <c:extLst>
            <c:ext xmlns:c16="http://schemas.microsoft.com/office/drawing/2014/chart" uri="{C3380CC4-5D6E-409C-BE32-E72D297353CC}">
              <c16:uniqueId val="{00000008-2406-401E-A234-4901DB6B2C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569</c:v>
                </c:pt>
                <c:pt idx="3">
                  <c:v>506</c:v>
                </c:pt>
                <c:pt idx="6">
                  <c:v>443</c:v>
                </c:pt>
                <c:pt idx="9">
                  <c:v>443</c:v>
                </c:pt>
                <c:pt idx="12">
                  <c:v>317</c:v>
                </c:pt>
              </c:numCache>
            </c:numRef>
          </c:val>
          <c:extLst>
            <c:ext xmlns:c16="http://schemas.microsoft.com/office/drawing/2014/chart" uri="{C3380CC4-5D6E-409C-BE32-E72D297353CC}">
              <c16:uniqueId val="{00000009-2406-401E-A234-4901DB6B2C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50846</c:v>
                </c:pt>
                <c:pt idx="3">
                  <c:v>50190</c:v>
                </c:pt>
                <c:pt idx="6">
                  <c:v>51209</c:v>
                </c:pt>
                <c:pt idx="9">
                  <c:v>52155</c:v>
                </c:pt>
                <c:pt idx="12">
                  <c:v>52126</c:v>
                </c:pt>
              </c:numCache>
            </c:numRef>
          </c:val>
          <c:extLst>
            <c:ext xmlns:c16="http://schemas.microsoft.com/office/drawing/2014/chart" uri="{C3380CC4-5D6E-409C-BE32-E72D297353CC}">
              <c16:uniqueId val="{0000000A-2406-401E-A234-4901DB6B2C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12146</c:v>
                </c:pt>
                <c:pt idx="2">
                  <c:v>#N/A</c:v>
                </c:pt>
                <c:pt idx="3">
                  <c:v>#N/A</c:v>
                </c:pt>
                <c:pt idx="4">
                  <c:v>10546</c:v>
                </c:pt>
                <c:pt idx="5">
                  <c:v>#N/A</c:v>
                </c:pt>
                <c:pt idx="6">
                  <c:v>#N/A</c:v>
                </c:pt>
                <c:pt idx="7">
                  <c:v>9278</c:v>
                </c:pt>
                <c:pt idx="8">
                  <c:v>#N/A</c:v>
                </c:pt>
                <c:pt idx="9">
                  <c:v>#N/A</c:v>
                </c:pt>
                <c:pt idx="10">
                  <c:v>8800</c:v>
                </c:pt>
                <c:pt idx="11">
                  <c:v>#N/A</c:v>
                </c:pt>
                <c:pt idx="12">
                  <c:v>#N/A</c:v>
                </c:pt>
                <c:pt idx="13">
                  <c:v>3872</c:v>
                </c:pt>
                <c:pt idx="14">
                  <c:v>#N/A</c:v>
                </c:pt>
              </c:numCache>
            </c:numRef>
          </c:val>
          <c:smooth val="0"/>
          <c:extLst>
            <c:ext xmlns:c16="http://schemas.microsoft.com/office/drawing/2014/chart" uri="{C3380CC4-5D6E-409C-BE32-E72D297353CC}">
              <c16:uniqueId val="{0000000B-2406-401E-A234-4901DB6B2C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1565</c:v>
                </c:pt>
                <c:pt idx="1">
                  <c:v>1748</c:v>
                </c:pt>
                <c:pt idx="2">
                  <c:v>2295</c:v>
                </c:pt>
              </c:numCache>
            </c:numRef>
          </c:val>
          <c:extLst>
            <c:ext xmlns:c16="http://schemas.microsoft.com/office/drawing/2014/chart" uri="{C3380CC4-5D6E-409C-BE32-E72D297353CC}">
              <c16:uniqueId val="{00000000-32BF-41D7-AD4B-C7075FAA54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212</c:v>
                </c:pt>
                <c:pt idx="1">
                  <c:v>212</c:v>
                </c:pt>
                <c:pt idx="2">
                  <c:v>782</c:v>
                </c:pt>
              </c:numCache>
            </c:numRef>
          </c:val>
          <c:extLst>
            <c:ext xmlns:c16="http://schemas.microsoft.com/office/drawing/2014/chart" uri="{C3380CC4-5D6E-409C-BE32-E72D297353CC}">
              <c16:uniqueId val="{00000001-32BF-41D7-AD4B-C7075FAA54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3303</c:v>
                </c:pt>
                <c:pt idx="1">
                  <c:v>3734</c:v>
                </c:pt>
                <c:pt idx="2">
                  <c:v>5190</c:v>
                </c:pt>
              </c:numCache>
            </c:numRef>
          </c:val>
          <c:extLst>
            <c:ext xmlns:c16="http://schemas.microsoft.com/office/drawing/2014/chart" uri="{C3380CC4-5D6E-409C-BE32-E72D297353CC}">
              <c16:uniqueId val="{00000002-32BF-41D7-AD4B-C7075FAA54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{5B1797DC-2D5C-476F-A310-CB57DFEAA198}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74F-47BA-954D-FAAE96A5C9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{16A51846-2EA8-44E9-B46F-AAA16A13287E}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4F-47BA-954D-FAAE96A5C9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{DC7A2232-E4E4-4CD4-BACA-7AA7D99D9AC3}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4F-47BA-954D-FAAE96A5C9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{250C958B-E1C4-409F-B7FA-2738D69D4DBF}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4F-47BA-954D-FAAE96A5C9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{0C2A6213-3B02-4179-8C55-5DEF76E8512C}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4F-47BA-954D-FAAE96A5C9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{89B10ED5-8288-4E64-93E8-16F5F3E3490E}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74F-47BA-954D-FAAE96A5C9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{38E0710C-B4BC-47C3-8156-77A22035B57B}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74F-47BA-954D-FAAE96A5C9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{88A3D634-BB9A-435C-98C8-39613C592F41}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74F-47BA-954D-FAAE96A5C9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{6DC0AC84-B9AD-4232-A9A5-56C0C815B5AA}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74F-47BA-954D-FAAE96A5C9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64.7</c:v>
                </c:pt>
                <c:pt idx="16">
                  <c:v>59.5</c:v>
                </c:pt>
                <c:pt idx="24">
                  <c:v>61.2</c:v>
                </c:pt>
                <c:pt idx="32">
                  <c:v>59.3</c:v>
                </c:pt>
              </c:numCache>
            </c:numRef>
          </c:xVal>
          <c:yVal>
            <c:numRef>
              <c:f>公会計指標分析・財政指標組合せ分析表!$BP$51:$DC$51</c:f>
              <c:numCache>
                <c:formatCode>#,##0.0;"▲ "#,##0.0</c:formatCode>
                <c:ptCount val="40"/>
                <c:pt idx="0">
                  <c:v>51.2</c:v>
                </c:pt>
                <c:pt idx="8">
                  <c:v>44.2</c:v>
                </c:pt>
                <c:pt idx="16">
                  <c:v>39</c:v>
                </c:pt>
                <c:pt idx="24">
                  <c:v>35.9</c:v>
                </c:pt>
                <c:pt idx="32">
                  <c:v>15.2</c:v>
                </c:pt>
              </c:numCache>
            </c:numRef>
          </c:yVal>
          <c:smooth val="0"/>
          <c:extLst>
            <c:ext xmlns:c16="http://schemas.microsoft.com/office/drawing/2014/chart" uri="{C3380CC4-5D6E-409C-BE32-E72D297353CC}">
              <c16:uniqueId val="{00000009-174F-47BA-954D-FAAE96A5C9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{0817E8F4-ACD4-4FFD-8ECC-1CC76F5FACE4}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74F-47BA-954D-FAAE96A5C9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{0AD54CB3-6457-4093-9D69-D58E5D15588C}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4F-47BA-954D-FAAE96A5C9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{5A3DC0FC-F270-498E-8131-B744CEA9B09E}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4F-47BA-954D-FAAE96A5C9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{D02F2EC1-0D15-4BD0-93FB-491064E39AB7}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4F-47BA-954D-FAAE96A5C9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{E1896BA4-362E-4BAC-BEF7-97031400452E}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4F-47BA-954D-FAAE96A5C9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{FAA57E8C-7C64-437E-9BFE-7420FBD023F6}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74F-47BA-954D-FAAE96A5C9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{8CE29098-0E63-4BB5-81FE-08DF8B4FDB9B}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74F-47BA-954D-FAAE96A5C9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{4BEFFB24-BE50-4E51-809B-18AF8D591071}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74F-47BA-954D-FAAE96A5C9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{1A11D4DE-C249-4286-B4C2-ABDB2E6C6759}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74F-47BA-954D-FAAE96A5C9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174F-47BA-954D-FAAE96A5C945}"/>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{1B9395B2-7CC1-4028-B46C-F42B680AC2DC}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62A-4691-BCA9-DBD6EE2D4B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{EB5F5FD9-4143-47A0-B6AD-D6487C48A77D}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2A-4691-BCA9-DBD6EE2D4B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{19C3BDF4-8D7D-4D16-A370-44433100B3CB}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2A-4691-BCA9-DBD6EE2D4B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{7715EE33-113D-4830-A73D-E7FB95A0F70D}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2A-4691-BCA9-DBD6EE2D4B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{FCB65A43-4B15-4EBA-8719-9ED7D92E8FD4}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2A-4691-BCA9-DBD6EE2D4B7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{5240B9D0-FDA6-423F-98E9-F376F4B6638B}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62A-4691-BCA9-DBD6EE2D4B7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{F5D18B9D-4B9A-455C-8FEF-9166051000C8}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62A-4691-BCA9-DBD6EE2D4B7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{E73D0961-520C-46D0-BF22-4D8D47036260}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62A-4691-BCA9-DBD6EE2D4B7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{1EDC67B7-8F0B-4C00-8E46-7A774FA17E78}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62A-4691-BCA9-DBD6EE2D4B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5.2</c:v>
                </c:pt>
                <c:pt idx="16">
                  <c:v>4.5</c:v>
                </c:pt>
                <c:pt idx="24">
                  <c:v>4.3</c:v>
                </c:pt>
                <c:pt idx="32">
                  <c:v>3.7</c:v>
                </c:pt>
              </c:numCache>
            </c:numRef>
          </c:xVal>
          <c:yVal>
            <c:numRef>
              <c:f>公会計指標分析・財政指標組合せ分析表!$BP$73:$DC$73</c:f>
              <c:numCache>
                <c:formatCode>#,##0.0;"▲ "#,##0.0</c:formatCode>
                <c:ptCount val="40"/>
                <c:pt idx="0">
                  <c:v>51.2</c:v>
                </c:pt>
                <c:pt idx="8">
                  <c:v>44.2</c:v>
                </c:pt>
                <c:pt idx="16">
                  <c:v>39</c:v>
                </c:pt>
                <c:pt idx="24">
                  <c:v>35.9</c:v>
                </c:pt>
                <c:pt idx="32">
                  <c:v>15.2</c:v>
                </c:pt>
              </c:numCache>
            </c:numRef>
          </c:yVal>
          <c:smooth val="0"/>
          <c:extLst>
            <c:ext xmlns:c16="http://schemas.microsoft.com/office/drawing/2014/chart" uri="{C3380CC4-5D6E-409C-BE32-E72D297353CC}">
              <c16:uniqueId val="{00000009-862A-4691-BCA9-DBD6EE2D4B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{0E24E05A-2334-449D-A204-C6EC95102186}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62A-4691-BCA9-DBD6EE2D4B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{CE770B36-CEF1-4723-9C92-CBB4CC9A89F8}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2A-4691-BCA9-DBD6EE2D4B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{F70B612E-8339-4CB5-A966-D1F3C54EEF15}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2A-4691-BCA9-DBD6EE2D4B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{FE9B2911-ACE4-49FA-B848-B56267CDD675}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2A-4691-BCA9-DBD6EE2D4B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{D33BB2CF-BEFE-4ECF-9664-B05115610D14}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2A-4691-BCA9-DBD6EE2D4B7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{5E909FCC-76D4-40D6-8774-69512E442644}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62A-4691-BCA9-DBD6EE2D4B7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{85DA3AAA-2364-47A0-9F87-FF10F5FC1871}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62A-4691-BCA9-DBD6EE2D4B7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{47C70159-E321-4D06-9CCE-C9E01A183062}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62A-4691-BCA9-DBD6EE2D4B7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{D92735E1-6B5E-4C4F-9A6A-F099D4E354D8}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62A-4691-BCA9-DBD6EE2D4B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862A-4691-BCA9-DBD6EE2D4B7C}"/>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317CBDC-72F4-432A-A67E-B83E219D2EC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47D85CF-42EF-4521-AABD-273E9B0BA9C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普通交付税額の増加等により、算入公債費等が増加した。</a:t>
          </a:r>
        </a:p>
        <a:p>
          <a:r>
            <a:rPr kumimoji="1" lang="ja-JP" altLang="en-US" sz="1400">
              <a:latin typeface="ＭＳ ゴシック" pitchFamily="49" charset="-128"/>
              <a:ea typeface="ＭＳ ゴシック" pitchFamily="49" charset="-128"/>
            </a:rPr>
            <a:t>　引き続き、財政収支を見据えつつ、地方債の繰り上げ償還や発行抑制等により公債費負担の適正化に努める。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前年度決算剰余金及び土地売却等による一般財源を財政調整基金に約</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億円積み立てたことに加え、普通交付税のうち、臨時財政対策債償還基金費を減債基金に約</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億円積み立てたこと、寄附金や一般財源等を「まちづくり整備基金」及び「教育振興基金」等の今後事業費の増大が予想される事業の特定目的基金に積み立てたこと等により、充当可能基金が増加している。</a:t>
          </a:r>
        </a:p>
        <a:p>
          <a:r>
            <a:rPr kumimoji="1" lang="ja-JP" altLang="en-US" sz="1400">
              <a:latin typeface="ＭＳ ゴシック" pitchFamily="49" charset="-128"/>
              <a:ea typeface="ＭＳ ゴシック" pitchFamily="49" charset="-128"/>
            </a:rPr>
            <a:t>　従前は、決算における財政調整基金の繰り入れが常態化しており、年々基金残高が減少していたが、事務事業の見直しによる収支改善により一定積み立てるに至っている。</a:t>
          </a:r>
        </a:p>
        <a:p>
          <a:r>
            <a:rPr kumimoji="1" lang="ja-JP" altLang="en-US" sz="1400">
              <a:latin typeface="ＭＳ ゴシック" pitchFamily="49" charset="-128"/>
              <a:ea typeface="ＭＳ ゴシック" pitchFamily="49" charset="-128"/>
            </a:rPr>
            <a:t>　事務事業の見直しに加え、高利率の地方債の繰り上げ償還や借換え、新規発行額の抑制等により将来負担の適正化に努める。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大阪府門真市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「市営住宅建設基金」から市営住宅維持管理事業等のため約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億円を取り崩した一方、前年度決算剰余金及び土地売却等による一般財源を財政調整基金に約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億円積み立てたことに加え、普通交付税のうち、臨時財政対策債償還基金費を減債基金に約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億円積み立てたこと、寄附金や一般財源等を「まちづくり整備基金」及び「教育振興基金」等の今後事業費の増大が予想される事業の特定目的基金に積み立てたこと等により、基金全体としては約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災害等の不測の事態への備えに加え、「まちの成長」に向けた投資や公共施設の老朽化対策など、今後の財政需要に対応していけるように基金残高の確保に努める。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まちづくり整備基金：良好なまちづくりの推進並びにまちづくりの構築に必要な公共施設（市が管理する水路、道路及び公園を除く。）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の建設、修繕及び改良に要する費用に充てるため。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　　　：木材利用の促進、普及啓発等に要する費用に充てるため。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　：職員の退職手当の支払資金に充てるため。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文化芸術振興基金　：文化芸術のための公共施設の建設、修繕及び改良並びに文化芸術の振興に要する費用に充てるため。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福祉推進基金　　　：地域福祉のための公共施設の建設、修繕及び改良並びに福祉事業推進に要する費用に充てるため。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　　　：環境保全及び環境活動の推進に要する費用に充てるため。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：開発行為に係る開発区域周辺の公共施設の維持及び整備並びに市が管理する水路、道路及び公園の設置、維持及び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市営住宅建設基金　：市営住宅又はその共同施設の建設、修繕及び改良に要する費用に充てるため。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：教育の振興に要する費用に充てるため。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市営住宅建設基金、環境保全基金は基金条例にて制定している設置目的に合致する事業実施のため約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億円を取り崩した一方、寄附金や一般財源等を教育振興基金に約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億円、まちづくり整備基金に約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億円、都市整備基金に約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億円積み立てたこと等により、その他特定目的基金全体としては約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その他特定目的基金については、基金条例にて制定している設置目的に合致する事業に、必要に応じて充当していく。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前年度決算剰余金及び土地売却等による一般財源を財政調整基金に積み立てたことにより、約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災害への備え等のため、「門真市健全な財政に関する条例」及び関係規則において、財政調整基金の残高は標準財政規模の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普通交付税のうち、臨時財政対策債償還基金費を積み立てたことにより、約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市債の償還財源を確保するとともに、適正な管理を行う。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119,161
115,859
12.30
63,129,487
62,397,626
489,095
28,846,148
52,126,033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年代にかけて整備された資産が多く、整備から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年経過して更新時期を迎えているが、令和元年度には府営住宅の移管、令和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年度には市営住宅の整備等を実施したことにより、類似団体平均を下回っている。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引き続き、公共施設等総合管理計画に基づき、機能の複合化や統廃合等による施設総量の適正化を図るとともに、計画的、効果的に修繕、更新を行う。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41656</xdr:rowOff>
    </xdr:from>
    <xdr:to>
      <xdr:col>15</xdr:col>
      <xdr:colOff>187325</xdr:colOff>
      <xdr:row>29</xdr:row>
      <xdr:rowOff>143256</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17907</xdr:rowOff>
    </xdr:from>
    <xdr:to>
      <xdr:col>11</xdr:col>
      <xdr:colOff>187325</xdr:colOff>
      <xdr:row>29</xdr:row>
      <xdr:rowOff>119507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73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7112</xdr:rowOff>
    </xdr:from>
    <xdr:to>
      <xdr:col>23</xdr:col>
      <xdr:colOff>136525</xdr:colOff>
      <xdr:row>29</xdr:row>
      <xdr:rowOff>108712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29989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48133</xdr:rowOff>
    </xdr:from>
    <xdr:to>
      <xdr:col>19</xdr:col>
      <xdr:colOff>187325</xdr:colOff>
      <xdr:row>29</xdr:row>
      <xdr:rowOff>149733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57912</xdr:rowOff>
    </xdr:from>
    <xdr:to>
      <xdr:col>23</xdr:col>
      <xdr:colOff>85725</xdr:colOff>
      <xdr:row>29</xdr:row>
      <xdr:rowOff>98933</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80148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98933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805805"/>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30</xdr:row>
      <xdr:rowOff>3048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5805805"/>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95631</xdr:rowOff>
    </xdr:from>
    <xdr:to>
      <xdr:col>7</xdr:col>
      <xdr:colOff>187325</xdr:colOff>
      <xdr:row>30</xdr:row>
      <xdr:rowOff>25781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146431</xdr:rowOff>
    </xdr:from>
    <xdr:to>
      <xdr:col>11</xdr:col>
      <xdr:colOff>136525</xdr:colOff>
      <xdr:row>30</xdr:row>
      <xdr:rowOff>3048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89000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140860</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134383</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112285</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51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166260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16908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地方交付税等の経常一般財源等の増加や、基金の積立による充当可能財源の増加により、債務償還比率は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ものの、類似団体内では高い状態である。今後についても、まちづくり及び老朽化施設の整備等にかかる市債の発行を見込んでいるが、地方債残高の動向を見据えながら、市債を発行していく。また、経常的経費の削減を行うとともに、基金残高を確保し、債務償還比率の改善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31</xdr:row>
      <xdr:rowOff>97977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92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101804</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1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97977</xdr:rowOff>
    </xdr:from>
    <xdr:to>
      <xdr:col>76</xdr:col>
      <xdr:colOff>111125</xdr:colOff>
      <xdr:row>31</xdr:row>
      <xdr:rowOff>97977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18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102536</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503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79659</xdr:rowOff>
    </xdr:from>
    <xdr:to>
      <xdr:col>76</xdr:col>
      <xdr:colOff>73025</xdr:colOff>
      <xdr:row>29</xdr:row>
      <xdr:rowOff>9809</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65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35729</xdr:rowOff>
    </xdr:from>
    <xdr:to>
      <xdr:col>72</xdr:col>
      <xdr:colOff>123825</xdr:colOff>
      <xdr:row>30</xdr:row>
      <xdr:rowOff>137329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5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7045</xdr:rowOff>
    </xdr:from>
    <xdr:to>
      <xdr:col>64</xdr:col>
      <xdr:colOff>123825</xdr:colOff>
      <xdr:row>30</xdr:row>
      <xdr:rowOff>108645</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92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168934</xdr:rowOff>
    </xdr:from>
    <xdr:to>
      <xdr:col>60</xdr:col>
      <xdr:colOff>123825</xdr:colOff>
      <xdr:row>30</xdr:row>
      <xdr:rowOff>99084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91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108004</xdr:rowOff>
    </xdr:from>
    <xdr:to>
      <xdr:col>76</xdr:col>
      <xdr:colOff>73025</xdr:colOff>
      <xdr:row>31</xdr:row>
      <xdr:rowOff>38154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22931</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9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147762</xdr:rowOff>
    </xdr:from>
    <xdr:to>
      <xdr:col>72</xdr:col>
      <xdr:colOff>123825</xdr:colOff>
      <xdr:row>33</xdr:row>
      <xdr:rowOff>77912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4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158804</xdr:rowOff>
    </xdr:from>
    <xdr:to>
      <xdr:col>76</xdr:col>
      <xdr:colOff>22225</xdr:colOff>
      <xdr:row>33</xdr:row>
      <xdr:rowOff>27112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073829"/>
          <a:ext cx="711200" cy="38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159893</xdr:rowOff>
    </xdr:from>
    <xdr:to>
      <xdr:col>68</xdr:col>
      <xdr:colOff>123825</xdr:colOff>
      <xdr:row>33</xdr:row>
      <xdr:rowOff>90043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27112</xdr:rowOff>
    </xdr:from>
    <xdr:to>
      <xdr:col>72</xdr:col>
      <xdr:colOff>73025</xdr:colOff>
      <xdr:row>33</xdr:row>
      <xdr:rowOff>39243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456487"/>
          <a:ext cx="762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129189</xdr:rowOff>
    </xdr:from>
    <xdr:to>
      <xdr:col>64</xdr:col>
      <xdr:colOff>123825</xdr:colOff>
      <xdr:row>34</xdr:row>
      <xdr:rowOff>59339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5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39243</xdr:rowOff>
    </xdr:from>
    <xdr:to>
      <xdr:col>68</xdr:col>
      <xdr:colOff>73025</xdr:colOff>
      <xdr:row>34</xdr:row>
      <xdr:rowOff>8539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468618"/>
          <a:ext cx="762000" cy="1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39951</xdr:rowOff>
    </xdr:from>
    <xdr:to>
      <xdr:col>60</xdr:col>
      <xdr:colOff>123825</xdr:colOff>
      <xdr:row>33</xdr:row>
      <xdr:rowOff>141551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4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90750</xdr:rowOff>
    </xdr:from>
    <xdr:to>
      <xdr:col>64</xdr:col>
      <xdr:colOff>73025</xdr:colOff>
      <xdr:row>34</xdr:row>
      <xdr:rowOff>8539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520125"/>
          <a:ext cx="762000" cy="8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153856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72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4716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125172</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6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115611</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6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69039</xdr:rowOff>
    </xdr:from>
    <xdr:ext cx="560923"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791138" y="64984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81170</xdr:rowOff>
    </xdr:from>
    <xdr:ext cx="560923"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41838" y="6510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50466</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66512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132677</xdr:rowOff>
    </xdr:from>
    <xdr:ext cx="560923"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17838" y="65620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119,161
115,859
12.30
63,129,487
62,397,626
489,095
28,846,148
52,126,033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32385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074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37</xdr:row>
      <xdr:rowOff>163830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6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50165</xdr:rowOff>
    </xdr:from>
    <xdr:to>
      <xdr:col>10</xdr:col>
      <xdr:colOff>165100</xdr:colOff>
      <xdr:row>37</xdr:row>
      <xdr:rowOff>151765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125730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446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100965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427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168292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2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2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53442</xdr:rowOff>
    </xdr:from>
    <xdr:to>
      <xdr:col>55</xdr:col>
      <xdr:colOff>50800</xdr:colOff>
      <xdr:row>41</xdr:row>
      <xdr:rowOff>155042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139819</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54584</xdr:rowOff>
    </xdr:from>
    <xdr:to>
      <xdr:col>50</xdr:col>
      <xdr:colOff>165100</xdr:colOff>
      <xdr:row>41</xdr:row>
      <xdr:rowOff>156184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104242</xdr:rowOff>
    </xdr:from>
    <xdr:to>
      <xdr:col>55</xdr:col>
      <xdr:colOff>0</xdr:colOff>
      <xdr:row>41</xdr:row>
      <xdr:rowOff>105384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3369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55804</xdr:rowOff>
    </xdr:from>
    <xdr:to>
      <xdr:col>46</xdr:col>
      <xdr:colOff>38100</xdr:colOff>
      <xdr:row>41</xdr:row>
      <xdr:rowOff>157404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105384</xdr:rowOff>
    </xdr:from>
    <xdr:to>
      <xdr:col>50</xdr:col>
      <xdr:colOff>114300</xdr:colOff>
      <xdr:row>41</xdr:row>
      <xdr:rowOff>106604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34834"/>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56947</xdr:rowOff>
    </xdr:from>
    <xdr:to>
      <xdr:col>41</xdr:col>
      <xdr:colOff>101600</xdr:colOff>
      <xdr:row>41</xdr:row>
      <xdr:rowOff>158547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106604</xdr:rowOff>
    </xdr:from>
    <xdr:to>
      <xdr:col>45</xdr:col>
      <xdr:colOff>177800</xdr:colOff>
      <xdr:row>41</xdr:row>
      <xdr:rowOff>107747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360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58089</xdr:rowOff>
    </xdr:from>
    <xdr:to>
      <xdr:col>36</xdr:col>
      <xdr:colOff>165100</xdr:colOff>
      <xdr:row>41</xdr:row>
      <xdr:rowOff>159689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107747</xdr:rowOff>
    </xdr:from>
    <xdr:to>
      <xdr:col>41</xdr:col>
      <xdr:colOff>50800</xdr:colOff>
      <xdr:row>41</xdr:row>
      <xdr:rowOff>108889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3719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0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152595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59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164482</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59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7815</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0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147311</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1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148531</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17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149674</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17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150816</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18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53992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81915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3346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47625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30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15240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267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152400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233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66692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47642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32402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36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36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35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57024</xdr:rowOff>
    </xdr:from>
    <xdr:to>
      <xdr:col>55</xdr:col>
      <xdr:colOff>50800</xdr:colOff>
      <xdr:row>64</xdr:row>
      <xdr:rowOff>158624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10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143401</xdr:rowOff>
    </xdr:from>
    <xdr:ext cx="469744"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94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57282</xdr:rowOff>
    </xdr:from>
    <xdr:to>
      <xdr:col>50</xdr:col>
      <xdr:colOff>165100</xdr:colOff>
      <xdr:row>64</xdr:row>
      <xdr:rowOff>158882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10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107824</xdr:rowOff>
    </xdr:from>
    <xdr:to>
      <xdr:col>55</xdr:col>
      <xdr:colOff>0</xdr:colOff>
      <xdr:row>64</xdr:row>
      <xdr:rowOff>108082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80624"/>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57475</xdr:rowOff>
    </xdr:from>
    <xdr:to>
      <xdr:col>46</xdr:col>
      <xdr:colOff>38100</xdr:colOff>
      <xdr:row>64</xdr:row>
      <xdr:rowOff>159075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10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108082</xdr:rowOff>
    </xdr:from>
    <xdr:to>
      <xdr:col>50</xdr:col>
      <xdr:colOff>114300</xdr:colOff>
      <xdr:row>64</xdr:row>
      <xdr:rowOff>108275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80882"/>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57671</xdr:rowOff>
    </xdr:from>
    <xdr:to>
      <xdr:col>41</xdr:col>
      <xdr:colOff>101600</xdr:colOff>
      <xdr:row>64</xdr:row>
      <xdr:rowOff>159271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103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108275</xdr:rowOff>
    </xdr:from>
    <xdr:to>
      <xdr:col>45</xdr:col>
      <xdr:colOff>177800</xdr:colOff>
      <xdr:row>64</xdr:row>
      <xdr:rowOff>108471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8107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57847</xdr:rowOff>
    </xdr:from>
    <xdr:to>
      <xdr:col>36</xdr:col>
      <xdr:colOff>165100</xdr:colOff>
      <xdr:row>64</xdr:row>
      <xdr:rowOff>159447</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10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108471</xdr:rowOff>
    </xdr:from>
    <xdr:to>
      <xdr:col>41</xdr:col>
      <xdr:colOff>50800</xdr:colOff>
      <xdr:row>64</xdr:row>
      <xdr:rowOff>108647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81271"/>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2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1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1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1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150009</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91728" y="1112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150202</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515428" y="111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150398</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626428" y="1112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150574</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37428" y="1112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73025</xdr:rowOff>
    </xdr:from>
    <xdr:to>
      <xdr:col>24</xdr:col>
      <xdr:colOff>114300</xdr:colOff>
      <xdr:row>79</xdr:row>
      <xdr:rowOff>3175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26052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3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123825</xdr:rowOff>
    </xdr:from>
    <xdr:to>
      <xdr:col>24</xdr:col>
      <xdr:colOff>63500</xdr:colOff>
      <xdr:row>79</xdr:row>
      <xdr:rowOff>123825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34969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36830</xdr:rowOff>
    </xdr:from>
    <xdr:to>
      <xdr:col>15</xdr:col>
      <xdr:colOff>101600</xdr:colOff>
      <xdr:row>79</xdr:row>
      <xdr:rowOff>138430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87630</xdr:rowOff>
    </xdr:from>
    <xdr:to>
      <xdr:col>19</xdr:col>
      <xdr:colOff>177800</xdr:colOff>
      <xdr:row>79</xdr:row>
      <xdr:rowOff>123825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3632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87630</xdr:rowOff>
    </xdr:from>
    <xdr:to>
      <xdr:col>15</xdr:col>
      <xdr:colOff>50800</xdr:colOff>
      <xdr:row>83</xdr:row>
      <xdr:rowOff>156211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3632180"/>
          <a:ext cx="889000" cy="7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74930</xdr:rowOff>
    </xdr:from>
    <xdr:to>
      <xdr:col>6</xdr:col>
      <xdr:colOff>38100</xdr:colOff>
      <xdr:row>84</xdr:row>
      <xdr:rowOff>5080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125730</xdr:rowOff>
    </xdr:from>
    <xdr:to>
      <xdr:col>10</xdr:col>
      <xdr:colOff>114300</xdr:colOff>
      <xdr:row>83</xdr:row>
      <xdr:rowOff>156211</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356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154957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167657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316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135889</xdr:rowOff>
    </xdr:from>
    <xdr:to>
      <xdr:col>50</xdr:col>
      <xdr:colOff>165100</xdr:colOff>
      <xdr:row>83</xdr:row>
      <xdr:rowOff>66039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146749</xdr:rowOff>
    </xdr:from>
    <xdr:to>
      <xdr:col>46</xdr:col>
      <xdr:colOff>38100</xdr:colOff>
      <xdr:row>83</xdr:row>
      <xdr:rowOff>76899</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20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xdr:rowOff>
    </xdr:from>
    <xdr:to>
      <xdr:col>41</xdr:col>
      <xdr:colOff>101600</xdr:colOff>
      <xdr:row>83</xdr:row>
      <xdr:rowOff>117475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67881</xdr:rowOff>
    </xdr:from>
    <xdr:to>
      <xdr:col>55</xdr:col>
      <xdr:colOff>50800</xdr:colOff>
      <xdr:row>80</xdr:row>
      <xdr:rowOff>169481</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37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90758</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363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90170</xdr:rowOff>
    </xdr:from>
    <xdr:to>
      <xdr:col>50</xdr:col>
      <xdr:colOff>165100</xdr:colOff>
      <xdr:row>81</xdr:row>
      <xdr:rowOff>20320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118681</xdr:rowOff>
    </xdr:from>
    <xdr:to>
      <xdr:col>55</xdr:col>
      <xdr:colOff>0</xdr:colOff>
      <xdr:row>80</xdr:row>
      <xdr:rowOff>140970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3834681"/>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99313</xdr:rowOff>
    </xdr:from>
    <xdr:to>
      <xdr:col>46</xdr:col>
      <xdr:colOff>38100</xdr:colOff>
      <xdr:row>81</xdr:row>
      <xdr:rowOff>29463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140970</xdr:rowOff>
    </xdr:from>
    <xdr:to>
      <xdr:col>50</xdr:col>
      <xdr:colOff>114300</xdr:colOff>
      <xdr:row>80</xdr:row>
      <xdr:rowOff>150113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38569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47879</xdr:rowOff>
    </xdr:from>
    <xdr:to>
      <xdr:col>41</xdr:col>
      <xdr:colOff>101600</xdr:colOff>
      <xdr:row>84</xdr:row>
      <xdr:rowOff>149479</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4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150113</xdr:rowOff>
    </xdr:from>
    <xdr:to>
      <xdr:col>45</xdr:col>
      <xdr:colOff>177800</xdr:colOff>
      <xdr:row>84</xdr:row>
      <xdr:rowOff>98679</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3866113"/>
          <a:ext cx="889000" cy="6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49022</xdr:rowOff>
    </xdr:from>
    <xdr:to>
      <xdr:col>36</xdr:col>
      <xdr:colOff>165100</xdr:colOff>
      <xdr:row>84</xdr:row>
      <xdr:rowOff>150622</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98679</xdr:rowOff>
    </xdr:from>
    <xdr:to>
      <xdr:col>41</xdr:col>
      <xdr:colOff>50800</xdr:colOff>
      <xdr:row>84</xdr:row>
      <xdr:rowOff>99822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5004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57166</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68026</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2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134002</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137431</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36847</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45990</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3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140606</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54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141749</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141605</xdr:rowOff>
    </xdr:from>
    <xdr:to>
      <xdr:col>85</xdr:col>
      <xdr:colOff>177800</xdr:colOff>
      <xdr:row>35</xdr:row>
      <xdr:rowOff>71755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164482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166370</xdr:rowOff>
    </xdr:from>
    <xdr:to>
      <xdr:col>81</xdr:col>
      <xdr:colOff>101600</xdr:colOff>
      <xdr:row>34</xdr:row>
      <xdr:rowOff>96520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45720</xdr:rowOff>
    </xdr:from>
    <xdr:to>
      <xdr:col>85</xdr:col>
      <xdr:colOff>127000</xdr:colOff>
      <xdr:row>35</xdr:row>
      <xdr:rowOff>20955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5875020"/>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45720</xdr:rowOff>
    </xdr:from>
    <xdr:to>
      <xdr:col>81</xdr:col>
      <xdr:colOff>50800</xdr:colOff>
      <xdr:row>34</xdr:row>
      <xdr:rowOff>156210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4592300" y="58750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42545</xdr:rowOff>
    </xdr:from>
    <xdr:to>
      <xdr:col>72</xdr:col>
      <xdr:colOff>38100</xdr:colOff>
      <xdr:row>34</xdr:row>
      <xdr:rowOff>144145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93345</xdr:rowOff>
    </xdr:from>
    <xdr:to>
      <xdr:col>76</xdr:col>
      <xdr:colOff>114300</xdr:colOff>
      <xdr:row>34</xdr:row>
      <xdr:rowOff>156210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59226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69215</xdr:rowOff>
    </xdr:from>
    <xdr:to>
      <xdr:col>67</xdr:col>
      <xdr:colOff>101600</xdr:colOff>
      <xdr:row>34</xdr:row>
      <xdr:rowOff>170815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93345</xdr:rowOff>
    </xdr:from>
    <xdr:to>
      <xdr:col>71</xdr:col>
      <xdr:colOff>177800</xdr:colOff>
      <xdr:row>34</xdr:row>
      <xdr:rowOff>120015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2814300" y="59226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20972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113047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52087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160672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15892</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6873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90170</xdr:rowOff>
    </xdr:from>
    <xdr:to>
      <xdr:col>102</xdr:col>
      <xdr:colOff>165100</xdr:colOff>
      <xdr:row>40</xdr:row>
      <xdr:rowOff>20320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140970</xdr:rowOff>
    </xdr:from>
    <xdr:to>
      <xdr:col>107</xdr:col>
      <xdr:colOff>50800</xdr:colOff>
      <xdr:row>40</xdr:row>
      <xdr:rowOff>15240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827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97790</xdr:rowOff>
    </xdr:from>
    <xdr:to>
      <xdr:col>98</xdr:col>
      <xdr:colOff>38100</xdr:colOff>
      <xdr:row>40</xdr:row>
      <xdr:rowOff>27940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140970</xdr:rowOff>
    </xdr:from>
    <xdr:to>
      <xdr:col>102</xdr:col>
      <xdr:colOff>114300</xdr:colOff>
      <xdr:row>39</xdr:row>
      <xdr:rowOff>148590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19067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1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100-000012020000}"/>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100-000014020000}"/>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100-000016020000}"/>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2763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97790</xdr:rowOff>
    </xdr:from>
    <xdr:to>
      <xdr:col>85</xdr:col>
      <xdr:colOff>177800</xdr:colOff>
      <xdr:row>63</xdr:row>
      <xdr:rowOff>27940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6268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76217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100-000022020000}"/>
            </a:ext>
          </a:extLst>
        </xdr:cNvPr>
        <xdr:cNvSpPr txBox="1"/>
      </xdr:nvSpPr>
      <xdr:spPr>
        <a:xfrm>
          <a:off x="16357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81788</xdr:rowOff>
    </xdr:from>
    <xdr:to>
      <xdr:col>81</xdr:col>
      <xdr:colOff>101600</xdr:colOff>
      <xdr:row>63</xdr:row>
      <xdr:rowOff>11938</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5430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132588</xdr:rowOff>
    </xdr:from>
    <xdr:to>
      <xdr:col>85</xdr:col>
      <xdr:colOff>127000</xdr:colOff>
      <xdr:row>62</xdr:row>
      <xdr:rowOff>148590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5481300" y="107624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68072</xdr:rowOff>
    </xdr:from>
    <xdr:to>
      <xdr:col>76</xdr:col>
      <xdr:colOff>165100</xdr:colOff>
      <xdr:row>62</xdr:row>
      <xdr:rowOff>169672</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4541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118872</xdr:rowOff>
    </xdr:from>
    <xdr:to>
      <xdr:col>81</xdr:col>
      <xdr:colOff>50800</xdr:colOff>
      <xdr:row>62</xdr:row>
      <xdr:rowOff>132588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4592300" y="10748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38354</xdr:rowOff>
    </xdr:from>
    <xdr:to>
      <xdr:col>72</xdr:col>
      <xdr:colOff>38100</xdr:colOff>
      <xdr:row>62</xdr:row>
      <xdr:rowOff>139954</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3652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89154</xdr:rowOff>
    </xdr:from>
    <xdr:to>
      <xdr:col>76</xdr:col>
      <xdr:colOff>114300</xdr:colOff>
      <xdr:row>62</xdr:row>
      <xdr:rowOff>118872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3703300" y="107190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168656</xdr:rowOff>
    </xdr:from>
    <xdr:to>
      <xdr:col>67</xdr:col>
      <xdr:colOff>101600</xdr:colOff>
      <xdr:row>62</xdr:row>
      <xdr:rowOff>98806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2763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48006</xdr:rowOff>
    </xdr:from>
    <xdr:to>
      <xdr:col>71</xdr:col>
      <xdr:colOff>177800</xdr:colOff>
      <xdr:row>62</xdr:row>
      <xdr:rowOff>89154</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814300" y="106779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46753</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46753</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3065</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160799</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131081</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89933</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05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996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99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153851</xdr:rowOff>
    </xdr:from>
    <xdr:to>
      <xdr:col>116</xdr:col>
      <xdr:colOff>114300</xdr:colOff>
      <xdr:row>61</xdr:row>
      <xdr:rowOff>84001</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132278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41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168003</xdr:rowOff>
    </xdr:from>
    <xdr:to>
      <xdr:col>112</xdr:col>
      <xdr:colOff>38100</xdr:colOff>
      <xdr:row>61</xdr:row>
      <xdr:rowOff>98153</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33201</xdr:rowOff>
    </xdr:from>
    <xdr:to>
      <xdr:col>116</xdr:col>
      <xdr:colOff>63500</xdr:colOff>
      <xdr:row>61</xdr:row>
      <xdr:rowOff>47353</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49165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41184</xdr:rowOff>
    </xdr:from>
    <xdr:to>
      <xdr:col>107</xdr:col>
      <xdr:colOff>101600</xdr:colOff>
      <xdr:row>61</xdr:row>
      <xdr:rowOff>142784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4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47353</xdr:rowOff>
    </xdr:from>
    <xdr:to>
      <xdr:col>111</xdr:col>
      <xdr:colOff>177800</xdr:colOff>
      <xdr:row>61</xdr:row>
      <xdr:rowOff>91984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505803"/>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91984</xdr:rowOff>
    </xdr:from>
    <xdr:to>
      <xdr:col>107</xdr:col>
      <xdr:colOff>50800</xdr:colOff>
      <xdr:row>61</xdr:row>
      <xdr:rowOff>102870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5504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60778</xdr:rowOff>
    </xdr:from>
    <xdr:to>
      <xdr:col>98</xdr:col>
      <xdr:colOff>38100</xdr:colOff>
      <xdr:row>61</xdr:row>
      <xdr:rowOff>162378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5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102870</xdr:rowOff>
    </xdr:from>
    <xdr:to>
      <xdr:col>102</xdr:col>
      <xdr:colOff>114300</xdr:colOff>
      <xdr:row>61</xdr:row>
      <xdr:rowOff>111578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56132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54808</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982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140261</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9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101073</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970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89280</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133911</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59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153505</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6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1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4" name="【公民館】&#10;有形固定資産減価償却率最小値テキスト">
          <a:extLst>
            <a:ext uri="{FF2B5EF4-FFF2-40B4-BE49-F238E27FC236}">
              <a16:creationId xmlns:a16="http://schemas.microsoft.com/office/drawing/2014/main" id="{00000000-0008-0000-0100-000098020000}"/>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100-00009A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100-00009C020000}"/>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4541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3652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276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100-0000A8020000}"/>
            </a:ext>
          </a:extLst>
        </xdr:cNvPr>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38100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5481300" y="18175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4541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106</xdr:row>
      <xdr:rowOff>1905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4592300" y="18053686"/>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365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xdr:rowOff>
    </xdr:from>
    <xdr:to>
      <xdr:col>76</xdr:col>
      <xdr:colOff>114300</xdr:colOff>
      <xdr:row>105</xdr:row>
      <xdr:rowOff>51436</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3703300" y="1801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11430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814300" y="17975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100-0000B8020000}"/>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100-0000E1020000}"/>
            </a:ext>
          </a:extLst>
        </xdr:cNvPr>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33020</xdr:rowOff>
    </xdr:from>
    <xdr:to>
      <xdr:col>107</xdr:col>
      <xdr:colOff>101600</xdr:colOff>
      <xdr:row>108</xdr:row>
      <xdr:rowOff>134620</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0383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83820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0434300" y="18562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33020</xdr:rowOff>
    </xdr:from>
    <xdr:to>
      <xdr:col>102</xdr:col>
      <xdr:colOff>165100</xdr:colOff>
      <xdr:row>108</xdr:row>
      <xdr:rowOff>134620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94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83820</xdr:rowOff>
    </xdr:from>
    <xdr:to>
      <xdr:col>107</xdr:col>
      <xdr:colOff>50800</xdr:colOff>
      <xdr:row>108</xdr:row>
      <xdr:rowOff>83820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9545300" y="1860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33020</xdr:rowOff>
    </xdr:from>
    <xdr:to>
      <xdr:col>98</xdr:col>
      <xdr:colOff>38100</xdr:colOff>
      <xdr:row>108</xdr:row>
      <xdr:rowOff>134620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8605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83820</xdr:rowOff>
    </xdr:from>
    <xdr:to>
      <xdr:col>102</xdr:col>
      <xdr:colOff>114300</xdr:colOff>
      <xdr:row>108</xdr:row>
      <xdr:rowOff>83820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656300" y="1860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746" name="n_1aveValue【公民館】&#10;一人当たり面積">
          <a:extLst>
            <a:ext uri="{FF2B5EF4-FFF2-40B4-BE49-F238E27FC236}">
              <a16:creationId xmlns:a16="http://schemas.microsoft.com/office/drawing/2014/main" id="{00000000-0008-0000-0100-0000EA02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747" name="n_2aveValue【公民館】&#10;一人当たり面積">
          <a:extLst>
            <a:ext uri="{FF2B5EF4-FFF2-40B4-BE49-F238E27FC236}">
              <a16:creationId xmlns:a16="http://schemas.microsoft.com/office/drawing/2014/main" id="{00000000-0008-0000-0100-0000EB020000}"/>
            </a:ext>
          </a:extLst>
        </xdr:cNvPr>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748" name="n_3aveValue【公民館】&#10;一人当たり面積">
          <a:extLst>
            <a:ext uri="{FF2B5EF4-FFF2-40B4-BE49-F238E27FC236}">
              <a16:creationId xmlns:a16="http://schemas.microsoft.com/office/drawing/2014/main" id="{00000000-0008-0000-0100-0000EC020000}"/>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749" name="n_4aveValue【公民館】&#10;一人当たり面積">
          <a:extLst>
            <a:ext uri="{FF2B5EF4-FFF2-40B4-BE49-F238E27FC236}">
              <a16:creationId xmlns:a16="http://schemas.microsoft.com/office/drawing/2014/main" id="{00000000-0008-0000-0100-0000ED020000}"/>
            </a:ext>
          </a:extLst>
        </xdr:cNvPr>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50" name="n_1mainValue【公民館】&#10;一人当たり面積">
          <a:extLst>
            <a:ext uri="{FF2B5EF4-FFF2-40B4-BE49-F238E27FC236}">
              <a16:creationId xmlns:a16="http://schemas.microsoft.com/office/drawing/2014/main" id="{00000000-0008-0000-0100-0000EE020000}"/>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751" name="n_2mainValue【公民館】&#10;一人当たり面積">
          <a:extLst>
            <a:ext uri="{FF2B5EF4-FFF2-40B4-BE49-F238E27FC236}">
              <a16:creationId xmlns:a16="http://schemas.microsoft.com/office/drawing/2014/main" id="{00000000-0008-0000-0100-0000EF020000}"/>
            </a:ext>
          </a:extLst>
        </xdr:cNvPr>
        <xdr:cNvSpPr txBox="1"/>
      </xdr:nvSpPr>
      <xdr:spPr>
        <a:xfrm>
          <a:off x="20199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125747</xdr:rowOff>
    </xdr:from>
    <xdr:ext cx="469744" cy="259045"/>
    <xdr:sp macro="" textlink="">
      <xdr:nvSpPr>
        <xdr:cNvPr id="752" name="n_3mainValue【公民館】&#10;一人当たり面積">
          <a:extLst>
            <a:ext uri="{FF2B5EF4-FFF2-40B4-BE49-F238E27FC236}">
              <a16:creationId xmlns:a16="http://schemas.microsoft.com/office/drawing/2014/main" id="{00000000-0008-0000-0100-0000F0020000}"/>
            </a:ext>
          </a:extLst>
        </xdr:cNvPr>
        <xdr:cNvSpPr txBox="1"/>
      </xdr:nvSpPr>
      <xdr:spPr>
        <a:xfrm>
          <a:off x="19310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125747</xdr:rowOff>
    </xdr:from>
    <xdr:ext cx="469744" cy="259045"/>
    <xdr:sp macro="" textlink="">
      <xdr:nvSpPr>
        <xdr:cNvPr id="753" name="n_4mainValue【公民館】&#10;一人当たり面積">
          <a:extLst>
            <a:ext uri="{FF2B5EF4-FFF2-40B4-BE49-F238E27FC236}">
              <a16:creationId xmlns:a16="http://schemas.microsoft.com/office/drawing/2014/main" id="{00000000-0008-0000-0100-0000F1020000}"/>
            </a:ext>
          </a:extLst>
        </xdr:cNvPr>
        <xdr:cNvSpPr txBox="1"/>
      </xdr:nvSpPr>
      <xdr:spPr>
        <a:xfrm>
          <a:off x="18421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学校施設の有形固定資産減価償却率については、前年度比で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おり、類似団体内平均値と比較すると高い値になっている。令和２年度には「門真のめざす教育とこれからの学校づくり実施方針」を策定したところであり、同方針に基づいて、令和６年度には小学校の統合、令和８年度には当該小学校と中学校の統合を予定しており、その他の学校についても計画的に統合を進めていく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％で類似団体内でも低い数値となっており、前年度比で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ポイントの改善となっている。これは、令和３年度に市営住宅の整備等を実施したことによるものであり、これに伴い一人当たり面積も微増している。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119,161
115,859
12.30
63,129,487
62,397,626
489,095
28,846,148
52,126,033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27033</xdr:rowOff>
    </xdr:from>
    <xdr:to>
      <xdr:col>24</xdr:col>
      <xdr:colOff>114300</xdr:colOff>
      <xdr:row>40</xdr:row>
      <xdr:rowOff>128633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77833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015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95613</xdr:rowOff>
    </xdr:from>
    <xdr:to>
      <xdr:col>10</xdr:col>
      <xdr:colOff>165100</xdr:colOff>
      <xdr:row>40</xdr:row>
      <xdr:rowOff>25763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146413</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329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76019</xdr:rowOff>
    </xdr:from>
    <xdr:to>
      <xdr:col>6</xdr:col>
      <xdr:colOff>38100</xdr:colOff>
      <xdr:row>40</xdr:row>
      <xdr:rowOff>6169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126819</xdr:rowOff>
    </xdr:from>
    <xdr:to>
      <xdr:col>10</xdr:col>
      <xdr:colOff>114300</xdr:colOff>
      <xdr:row>39</xdr:row>
      <xdr:rowOff>146413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13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16890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168746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39007</xdr:rowOff>
    </xdr:from>
    <xdr:to>
      <xdr:col>55</xdr:col>
      <xdr:colOff>50800</xdr:colOff>
      <xdr:row>41</xdr:row>
      <xdr:rowOff>140607</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17434</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39007</xdr:rowOff>
    </xdr:from>
    <xdr:to>
      <xdr:col>50</xdr:col>
      <xdr:colOff>165100</xdr:colOff>
      <xdr:row>41</xdr:row>
      <xdr:rowOff>140607</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89807</xdr:rowOff>
    </xdr:from>
    <xdr:to>
      <xdr:col>55</xdr:col>
      <xdr:colOff>0</xdr:colOff>
      <xdr:row>41</xdr:row>
      <xdr:rowOff>89807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639300" y="711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39007</xdr:rowOff>
    </xdr:from>
    <xdr:to>
      <xdr:col>46</xdr:col>
      <xdr:colOff>38100</xdr:colOff>
      <xdr:row>41</xdr:row>
      <xdr:rowOff>140607</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89807</xdr:rowOff>
    </xdr:from>
    <xdr:to>
      <xdr:col>50</xdr:col>
      <xdr:colOff>114300</xdr:colOff>
      <xdr:row>41</xdr:row>
      <xdr:rowOff>89807</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39007</xdr:rowOff>
    </xdr:from>
    <xdr:to>
      <xdr:col>41</xdr:col>
      <xdr:colOff>101600</xdr:colOff>
      <xdr:row>41</xdr:row>
      <xdr:rowOff>140607</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89807</xdr:rowOff>
    </xdr:from>
    <xdr:to>
      <xdr:col>45</xdr:col>
      <xdr:colOff>177800</xdr:colOff>
      <xdr:row>41</xdr:row>
      <xdr:rowOff>89807</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39007</xdr:rowOff>
    </xdr:from>
    <xdr:to>
      <xdr:col>36</xdr:col>
      <xdr:colOff>165100</xdr:colOff>
      <xdr:row>41</xdr:row>
      <xdr:rowOff>140607</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89807</xdr:rowOff>
    </xdr:from>
    <xdr:to>
      <xdr:col>41</xdr:col>
      <xdr:colOff>50800</xdr:colOff>
      <xdr:row>41</xdr:row>
      <xdr:rowOff>89807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23784</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131734</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131734</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131734</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131734</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22860</xdr:rowOff>
    </xdr:from>
    <xdr:to>
      <xdr:col>24</xdr:col>
      <xdr:colOff>62865</xdr:colOff>
      <xdr:row>64</xdr:row>
      <xdr:rowOff>58783</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79551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140987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57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22860</xdr:rowOff>
    </xdr:from>
    <xdr:to>
      <xdr:col>24</xdr:col>
      <xdr:colOff>152400</xdr:colOff>
      <xdr:row>57</xdr:row>
      <xdr:rowOff>22860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79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133367</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12881</xdr:rowOff>
    </xdr:from>
    <xdr:to>
      <xdr:col>20</xdr:col>
      <xdr:colOff>38100</xdr:colOff>
      <xdr:row>61</xdr:row>
      <xdr:rowOff>114481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158206</xdr:rowOff>
    </xdr:from>
    <xdr:to>
      <xdr:col>15</xdr:col>
      <xdr:colOff>101600</xdr:colOff>
      <xdr:row>61</xdr:row>
      <xdr:rowOff>88356</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50437</xdr:rowOff>
    </xdr:from>
    <xdr:to>
      <xdr:col>24</xdr:col>
      <xdr:colOff>114300</xdr:colOff>
      <xdr:row>57</xdr:row>
      <xdr:rowOff>152037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136814</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97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40822</xdr:rowOff>
    </xdr:from>
    <xdr:to>
      <xdr:col>24</xdr:col>
      <xdr:colOff>63500</xdr:colOff>
      <xdr:row>57</xdr:row>
      <xdr:rowOff>101237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981347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101056</xdr:rowOff>
    </xdr:from>
    <xdr:to>
      <xdr:col>15</xdr:col>
      <xdr:colOff>101600</xdr:colOff>
      <xdr:row>57</xdr:row>
      <xdr:rowOff>31206</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151856</xdr:rowOff>
    </xdr:from>
    <xdr:to>
      <xdr:col>19</xdr:col>
      <xdr:colOff>177800</xdr:colOff>
      <xdr:row>57</xdr:row>
      <xdr:rowOff>40822</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908300" y="975305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142240</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91440</xdr:rowOff>
    </xdr:from>
    <xdr:to>
      <xdr:col>15</xdr:col>
      <xdr:colOff>50800</xdr:colOff>
      <xdr:row>56</xdr:row>
      <xdr:rowOff>151856</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969264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151674</xdr:rowOff>
    </xdr:from>
    <xdr:to>
      <xdr:col>6</xdr:col>
      <xdr:colOff>38100</xdr:colOff>
      <xdr:row>56</xdr:row>
      <xdr:rowOff>81824</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31024</xdr:rowOff>
    </xdr:from>
    <xdr:to>
      <xdr:col>10</xdr:col>
      <xdr:colOff>114300</xdr:colOff>
      <xdr:row>56</xdr:row>
      <xdr:rowOff>91440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30300" y="963222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105608</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47733</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158767</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98351</xdr:rowOff>
    </xdr:from>
    <xdr:ext cx="340478"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60061" y="935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41927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118110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74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118110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8750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121920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74930</xdr:rowOff>
    </xdr:from>
    <xdr:to>
      <xdr:col>36</xdr:col>
      <xdr:colOff>165100</xdr:colOff>
      <xdr:row>63</xdr:row>
      <xdr:rowOff>5080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121920</xdr:rowOff>
    </xdr:from>
    <xdr:to>
      <xdr:col>41</xdr:col>
      <xdr:colOff>50800</xdr:colOff>
      <xdr:row>62</xdr:row>
      <xdr:rowOff>125730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972300" y="1075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167657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59689</xdr:rowOff>
    </xdr:from>
    <xdr:to>
      <xdr:col>15</xdr:col>
      <xdr:colOff>101600</xdr:colOff>
      <xdr:row>80</xdr:row>
      <xdr:rowOff>161289</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110489</xdr:rowOff>
    </xdr:from>
    <xdr:to>
      <xdr:col>19</xdr:col>
      <xdr:colOff>177800</xdr:colOff>
      <xdr:row>80</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908300" y="13826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xdr:rowOff>
    </xdr:from>
    <xdr:to>
      <xdr:col>10</xdr:col>
      <xdr:colOff>165100</xdr:colOff>
      <xdr:row>80</xdr:row>
      <xdr:rowOff>117475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66675</xdr:rowOff>
    </xdr:from>
    <xdr:to>
      <xdr:col>15</xdr:col>
      <xdr:colOff>50800</xdr:colOff>
      <xdr:row>80</xdr:row>
      <xdr:rowOff>110489</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019300" y="13782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139700</xdr:rowOff>
    </xdr:from>
    <xdr:to>
      <xdr:col>6</xdr:col>
      <xdr:colOff>38100</xdr:colOff>
      <xdr:row>80</xdr:row>
      <xdr:rowOff>69850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19050</xdr:rowOff>
    </xdr:from>
    <xdr:to>
      <xdr:col>10</xdr:col>
      <xdr:colOff>114300</xdr:colOff>
      <xdr:row>80</xdr:row>
      <xdr:rowOff>66675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130300" y="137350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156227</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87647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62882</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200-00004101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6366</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200-000042010000}"/>
            </a:ext>
          </a:extLst>
        </xdr:cNvPr>
        <xdr:cNvSpPr txBox="1"/>
      </xdr:nvSpPr>
      <xdr:spPr>
        <a:xfrm>
          <a:off x="2705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134002</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200-000043010000}"/>
            </a:ext>
          </a:extLst>
        </xdr:cNvPr>
        <xdr:cNvSpPr txBox="1"/>
      </xdr:nvSpPr>
      <xdr:spPr>
        <a:xfrm>
          <a:off x="1816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86377</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200-000044010000}"/>
            </a:ext>
          </a:extLst>
        </xdr:cNvPr>
        <xdr:cNvSpPr txBox="1"/>
      </xdr:nvSpPr>
      <xdr:spPr>
        <a:xfrm>
          <a:off x="927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41729</xdr:rowOff>
    </xdr:from>
    <xdr:to>
      <xdr:col>46</xdr:col>
      <xdr:colOff>38100</xdr:colOff>
      <xdr:row>82</xdr:row>
      <xdr:rowOff>143329</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52614</xdr:rowOff>
    </xdr:from>
    <xdr:to>
      <xdr:col>41</xdr:col>
      <xdr:colOff>101600</xdr:colOff>
      <xdr:row>82</xdr:row>
      <xdr:rowOff>154214</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41729</xdr:rowOff>
    </xdr:from>
    <xdr:to>
      <xdr:col>36</xdr:col>
      <xdr:colOff>165100</xdr:colOff>
      <xdr:row>82</xdr:row>
      <xdr:rowOff>143329</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87086</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478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36286</xdr:rowOff>
    </xdr:from>
    <xdr:to>
      <xdr:col>41</xdr:col>
      <xdr:colOff>101600</xdr:colOff>
      <xdr:row>84</xdr:row>
      <xdr:rowOff>137886</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87086</xdr:rowOff>
    </xdr:from>
    <xdr:to>
      <xdr:col>45</xdr:col>
      <xdr:colOff>177800</xdr:colOff>
      <xdr:row>84</xdr:row>
      <xdr:rowOff>87086</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861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87086</xdr:rowOff>
    </xdr:from>
    <xdr:to>
      <xdr:col>41</xdr:col>
      <xdr:colOff>50800</xdr:colOff>
      <xdr:row>84</xdr:row>
      <xdr:rowOff>87086</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972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159856</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159856</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129013</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00000000-0008-0000-0200-00009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9" name="【市民会館】&#10;有形固定資産減価償却率最小値テキスト">
          <a:extLst>
            <a:ext uri="{FF2B5EF4-FFF2-40B4-BE49-F238E27FC236}">
              <a16:creationId xmlns:a16="http://schemas.microsoft.com/office/drawing/2014/main" id="{00000000-0008-0000-0200-000099010000}"/>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00000000-0008-0000-0200-00009B010000}"/>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00000000-0008-0000-0200-00009D010000}"/>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968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079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00000000-0008-0000-0200-0000A9010000}"/>
            </a:ext>
          </a:extLst>
        </xdr:cNvPr>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154939</xdr:rowOff>
    </xdr:from>
    <xdr:to>
      <xdr:col>20</xdr:col>
      <xdr:colOff>38100</xdr:colOff>
      <xdr:row>103</xdr:row>
      <xdr:rowOff>85089</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3746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34289</xdr:rowOff>
    </xdr:from>
    <xdr:to>
      <xdr:col>24</xdr:col>
      <xdr:colOff>63500</xdr:colOff>
      <xdr:row>103</xdr:row>
      <xdr:rowOff>87630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3797300" y="17693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105411</xdr:rowOff>
    </xdr:from>
    <xdr:to>
      <xdr:col>15</xdr:col>
      <xdr:colOff>101600</xdr:colOff>
      <xdr:row>103</xdr:row>
      <xdr:rowOff>35561</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2857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34289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908300" y="17644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019300" y="176441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079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91439</xdr:rowOff>
    </xdr:from>
    <xdr:to>
      <xdr:col>10</xdr:col>
      <xdr:colOff>114300</xdr:colOff>
      <xdr:row>103</xdr:row>
      <xdr:rowOff>133350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130300" y="1775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140988</xdr:rowOff>
    </xdr:from>
    <xdr:ext cx="405111" cy="259045"/>
    <xdr:sp macro="" textlink="">
      <xdr:nvSpPr>
        <xdr:cNvPr id="434" name="n_1ave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435" name="n_2ave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436" name="n_3ave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82566</xdr:rowOff>
    </xdr:from>
    <xdr:ext cx="405111" cy="259045"/>
    <xdr:sp macro="" textlink="">
      <xdr:nvSpPr>
        <xdr:cNvPr id="437" name="n_4ave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101616</xdr:rowOff>
    </xdr:from>
    <xdr:ext cx="405111" cy="259045"/>
    <xdr:sp macro="" textlink="">
      <xdr:nvSpPr>
        <xdr:cNvPr id="438" name="n_1mainValue【市民会館】&#10;有形固定資産減価償却率">
          <a:extLst>
            <a:ext uri="{FF2B5EF4-FFF2-40B4-BE49-F238E27FC236}">
              <a16:creationId xmlns:a16="http://schemas.microsoft.com/office/drawing/2014/main" id="{00000000-0008-0000-0200-0000B6010000}"/>
            </a:ext>
          </a:extLst>
        </xdr:cNvPr>
        <xdr:cNvSpPr txBox="1"/>
      </xdr:nvSpPr>
      <xdr:spPr>
        <a:xfrm>
          <a:off x="3582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52088</xdr:rowOff>
    </xdr:from>
    <xdr:ext cx="405111" cy="259045"/>
    <xdr:sp macro="" textlink="">
      <xdr:nvSpPr>
        <xdr:cNvPr id="439" name="n_2mainValue【市民会館】&#10;有形固定資産減価償却率">
          <a:extLst>
            <a:ext uri="{FF2B5EF4-FFF2-40B4-BE49-F238E27FC236}">
              <a16:creationId xmlns:a16="http://schemas.microsoft.com/office/drawing/2014/main" id="{00000000-0008-0000-0200-0000B7010000}"/>
            </a:ext>
          </a:extLst>
        </xdr:cNvPr>
        <xdr:cNvSpPr txBox="1"/>
      </xdr:nvSpPr>
      <xdr:spPr>
        <a:xfrm>
          <a:off x="2705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40" name="n_3mainValue【市民会館】&#10;有形固定資産減価償却率">
          <a:extLst>
            <a:ext uri="{FF2B5EF4-FFF2-40B4-BE49-F238E27FC236}">
              <a16:creationId xmlns:a16="http://schemas.microsoft.com/office/drawing/2014/main" id="{00000000-0008-0000-0200-0000B8010000}"/>
            </a:ext>
          </a:extLst>
        </xdr:cNvPr>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41" name="n_4mainValue【市民会館】&#10;有形固定資産減価償却率">
          <a:extLst>
            <a:ext uri="{FF2B5EF4-FFF2-40B4-BE49-F238E27FC236}">
              <a16:creationId xmlns:a16="http://schemas.microsoft.com/office/drawing/2014/main" id="{00000000-0008-0000-0200-0000B9010000}"/>
            </a:ext>
          </a:extLst>
        </xdr:cNvPr>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7113</xdr:rowOff>
    </xdr:from>
    <xdr:to>
      <xdr:col>55</xdr:col>
      <xdr:colOff>50800</xdr:colOff>
      <xdr:row>104</xdr:row>
      <xdr:rowOff>108713</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29990</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11685</xdr:rowOff>
    </xdr:from>
    <xdr:to>
      <xdr:col>50</xdr:col>
      <xdr:colOff>165100</xdr:colOff>
      <xdr:row>104</xdr:row>
      <xdr:rowOff>113285</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57913</xdr:rowOff>
    </xdr:from>
    <xdr:to>
      <xdr:col>55</xdr:col>
      <xdr:colOff>0</xdr:colOff>
      <xdr:row>104</xdr:row>
      <xdr:rowOff>62485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9639300" y="178887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62485</xdr:rowOff>
    </xdr:from>
    <xdr:to>
      <xdr:col>50</xdr:col>
      <xdr:colOff>114300</xdr:colOff>
      <xdr:row>104</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8750300" y="178932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29972</xdr:rowOff>
    </xdr:from>
    <xdr:to>
      <xdr:col>41</xdr:col>
      <xdr:colOff>101600</xdr:colOff>
      <xdr:row>104</xdr:row>
      <xdr:rowOff>131572</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80772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7861300" y="17907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80772</xdr:rowOff>
    </xdr:from>
    <xdr:to>
      <xdr:col>41</xdr:col>
      <xdr:colOff>50800</xdr:colOff>
      <xdr:row>104</xdr:row>
      <xdr:rowOff>85344</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6972300" y="1791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24401</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111269</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129812</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148099</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2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3" name="【一般廃棄物処理施設】&#10;有形固定資産減価償却率最小値テキスト">
          <a:extLst>
            <a:ext uri="{FF2B5EF4-FFF2-40B4-BE49-F238E27FC236}">
              <a16:creationId xmlns:a16="http://schemas.microsoft.com/office/drawing/2014/main" id="{00000000-0008-0000-0200-00000B020000}"/>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200-00000D020000}"/>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200-00000F020000}"/>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144599</xdr:rowOff>
    </xdr:from>
    <xdr:to>
      <xdr:col>72</xdr:col>
      <xdr:colOff>38100</xdr:colOff>
      <xdr:row>38</xdr:row>
      <xdr:rowOff>74749</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3652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62687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200-00001B020000}"/>
            </a:ext>
          </a:extLst>
        </xdr:cNvPr>
        <xdr:cNvSpPr txBox="1"/>
      </xdr:nvSpPr>
      <xdr:spPr>
        <a:xfrm>
          <a:off x="16357600"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40</xdr:row>
      <xdr:rowOff>167640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5481300" y="701747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87449</xdr:rowOff>
    </xdr:from>
    <xdr:to>
      <xdr:col>76</xdr:col>
      <xdr:colOff>165100</xdr:colOff>
      <xdr:row>41</xdr:row>
      <xdr:rowOff>17599</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4541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138249</xdr:rowOff>
    </xdr:from>
    <xdr:to>
      <xdr:col>81</xdr:col>
      <xdr:colOff>50800</xdr:colOff>
      <xdr:row>40</xdr:row>
      <xdr:rowOff>167640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4592300" y="69962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152763</xdr:rowOff>
    </xdr:from>
    <xdr:to>
      <xdr:col>72</xdr:col>
      <xdr:colOff>38100</xdr:colOff>
      <xdr:row>41</xdr:row>
      <xdr:rowOff>82913</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3652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138249</xdr:rowOff>
    </xdr:from>
    <xdr:to>
      <xdr:col>76</xdr:col>
      <xdr:colOff>114300</xdr:colOff>
      <xdr:row>41</xdr:row>
      <xdr:rowOff>32113</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3703300" y="69962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32113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814300" y="705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91276</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8726</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4389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74040</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3500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0000000-0008-0000-02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0000000-0008-0000-0200-000042020000}"/>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0000000-0008-0000-0200-000044020000}"/>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00000000-0008-0000-0200-000046020000}"/>
            </a:ext>
          </a:extLst>
        </xdr:cNvPr>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106187</xdr:rowOff>
    </xdr:from>
    <xdr:to>
      <xdr:col>116</xdr:col>
      <xdr:colOff>114300</xdr:colOff>
      <xdr:row>38</xdr:row>
      <xdr:rowOff>36337</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64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129064</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00000000-0008-0000-0200-000052020000}"/>
            </a:ext>
          </a:extLst>
        </xdr:cNvPr>
        <xdr:cNvSpPr txBox="1"/>
      </xdr:nvSpPr>
      <xdr:spPr>
        <a:xfrm>
          <a:off x="22199600" y="630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127685</xdr:rowOff>
    </xdr:from>
    <xdr:to>
      <xdr:col>112</xdr:col>
      <xdr:colOff>38100</xdr:colOff>
      <xdr:row>38</xdr:row>
      <xdr:rowOff>57835</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1272500" y="64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156987</xdr:rowOff>
    </xdr:from>
    <xdr:to>
      <xdr:col>116</xdr:col>
      <xdr:colOff>63500</xdr:colOff>
      <xdr:row>38</xdr:row>
      <xdr:rowOff>7034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1323300" y="6500637"/>
          <a:ext cx="8382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66964</xdr:rowOff>
    </xdr:from>
    <xdr:to>
      <xdr:col>107</xdr:col>
      <xdr:colOff>101600</xdr:colOff>
      <xdr:row>37</xdr:row>
      <xdr:rowOff>168564</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0383500" y="64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117764</xdr:rowOff>
    </xdr:from>
    <xdr:to>
      <xdr:col>111</xdr:col>
      <xdr:colOff>177800</xdr:colOff>
      <xdr:row>38</xdr:row>
      <xdr:rowOff>7034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0434300" y="6461414"/>
          <a:ext cx="8890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113219</xdr:rowOff>
    </xdr:from>
    <xdr:to>
      <xdr:col>102</xdr:col>
      <xdr:colOff>165100</xdr:colOff>
      <xdr:row>38</xdr:row>
      <xdr:rowOff>43369</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494500" y="64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117764</xdr:rowOff>
    </xdr:from>
    <xdr:to>
      <xdr:col>107</xdr:col>
      <xdr:colOff>50800</xdr:colOff>
      <xdr:row>37</xdr:row>
      <xdr:rowOff>164019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9545300" y="6461414"/>
          <a:ext cx="889000" cy="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127219</xdr:rowOff>
    </xdr:from>
    <xdr:to>
      <xdr:col>98</xdr:col>
      <xdr:colOff>38100</xdr:colOff>
      <xdr:row>38</xdr:row>
      <xdr:rowOff>57369</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8605500" y="64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164019</xdr:rowOff>
    </xdr:from>
    <xdr:to>
      <xdr:col>102</xdr:col>
      <xdr:colOff>114300</xdr:colOff>
      <xdr:row>38</xdr:row>
      <xdr:rowOff>6569</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8656300" y="6507669"/>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4490</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43411" y="68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67111" y="68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78111" y="68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46982</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89111" y="69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74362</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1011095" y="62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13641</xdr:rowOff>
    </xdr:from>
    <xdr:ext cx="599010"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0134795" y="618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59896</xdr:rowOff>
    </xdr:from>
    <xdr:ext cx="599010"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9245795" y="623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73896</xdr:rowOff>
    </xdr:from>
    <xdr:ext cx="599010" cy="259045"/>
    <xdr:sp macro="" textlink="">
      <xdr:nvSpPr>
        <xdr:cNvPr id="610" name="n_4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8356795" y="624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2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200-00007D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00000000-0008-0000-0200-00007F020000}"/>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200-00008102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66766</xdr:rowOff>
    </xdr:from>
    <xdr:to>
      <xdr:col>72</xdr:col>
      <xdr:colOff>38100</xdr:colOff>
      <xdr:row>59</xdr:row>
      <xdr:rowOff>168366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3652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34109</xdr:rowOff>
    </xdr:from>
    <xdr:to>
      <xdr:col>67</xdr:col>
      <xdr:colOff>101600</xdr:colOff>
      <xdr:row>59</xdr:row>
      <xdr:rowOff>135709</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763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62687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112503</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200-00008D020000}"/>
            </a:ext>
          </a:extLst>
        </xdr:cNvPr>
        <xdr:cNvSpPr txBox="1"/>
      </xdr:nvSpPr>
      <xdr:spPr>
        <a:xfrm>
          <a:off x="16357600" y="1005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140426</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5481300" y="102184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102870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4592300" y="1018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153307</xdr:rowOff>
    </xdr:from>
    <xdr:to>
      <xdr:col>72</xdr:col>
      <xdr:colOff>38100</xdr:colOff>
      <xdr:row>59</xdr:row>
      <xdr:rowOff>83457</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3652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32657</xdr:rowOff>
    </xdr:from>
    <xdr:to>
      <xdr:col>76</xdr:col>
      <xdr:colOff>114300</xdr:colOff>
      <xdr:row>59</xdr:row>
      <xdr:rowOff>70213</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3703300" y="101482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117384</xdr:rowOff>
    </xdr:from>
    <xdr:to>
      <xdr:col>67</xdr:col>
      <xdr:colOff>101600</xdr:colOff>
      <xdr:row>59</xdr:row>
      <xdr:rowOff>47534</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2763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168184</xdr:rowOff>
    </xdr:from>
    <xdr:to>
      <xdr:col>71</xdr:col>
      <xdr:colOff>177800</xdr:colOff>
      <xdr:row>59</xdr:row>
      <xdr:rowOff>32657</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814300" y="101122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159493</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126836</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99984</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3500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00000000-0008-0000-0200-0000B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00000000-0008-0000-0200-0000B8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00000000-0008-0000-0200-0000BA020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00000000-0008-0000-0200-0000BC020000}"/>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136978</xdr:rowOff>
    </xdr:from>
    <xdr:to>
      <xdr:col>116</xdr:col>
      <xdr:colOff>114300</xdr:colOff>
      <xdr:row>56</xdr:row>
      <xdr:rowOff>67128</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2110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90005</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00000000-0008-0000-0200-0000C8020000}"/>
            </a:ext>
          </a:extLst>
        </xdr:cNvPr>
        <xdr:cNvSpPr txBox="1"/>
      </xdr:nvSpPr>
      <xdr:spPr>
        <a:xfrm>
          <a:off x="22199600"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153307</xdr:rowOff>
    </xdr:from>
    <xdr:to>
      <xdr:col>112</xdr:col>
      <xdr:colOff>38100</xdr:colOff>
      <xdr:row>56</xdr:row>
      <xdr:rowOff>83457</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1272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16328</xdr:rowOff>
    </xdr:from>
    <xdr:to>
      <xdr:col>116</xdr:col>
      <xdr:colOff>63500</xdr:colOff>
      <xdr:row>56</xdr:row>
      <xdr:rowOff>32657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21323300" y="96175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169635</xdr:rowOff>
    </xdr:from>
    <xdr:to>
      <xdr:col>107</xdr:col>
      <xdr:colOff>101600</xdr:colOff>
      <xdr:row>56</xdr:row>
      <xdr:rowOff>99785</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0383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32657</xdr:rowOff>
    </xdr:from>
    <xdr:to>
      <xdr:col>111</xdr:col>
      <xdr:colOff>177800</xdr:colOff>
      <xdr:row>56</xdr:row>
      <xdr:rowOff>48985</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0434300" y="9633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169635</xdr:rowOff>
    </xdr:from>
    <xdr:to>
      <xdr:col>102</xdr:col>
      <xdr:colOff>165100</xdr:colOff>
      <xdr:row>56</xdr:row>
      <xdr:rowOff>99785</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9494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48985</xdr:rowOff>
    </xdr:from>
    <xdr:to>
      <xdr:col>107</xdr:col>
      <xdr:colOff>50800</xdr:colOff>
      <xdr:row>56</xdr:row>
      <xdr:rowOff>48985</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9545300" y="9650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14515</xdr:rowOff>
    </xdr:from>
    <xdr:to>
      <xdr:col>98</xdr:col>
      <xdr:colOff>38100</xdr:colOff>
      <xdr:row>56</xdr:row>
      <xdr:rowOff>116115</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8605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48985</xdr:rowOff>
    </xdr:from>
    <xdr:to>
      <xdr:col>102</xdr:col>
      <xdr:colOff>114300</xdr:colOff>
      <xdr:row>56</xdr:row>
      <xdr:rowOff>65315</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8656300" y="9650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123570</xdr:rowOff>
    </xdr:from>
    <xdr:ext cx="469744" cy="259045"/>
    <xdr:sp macro="" textlink="">
      <xdr:nvSpPr>
        <xdr:cNvPr id="721" name="n_1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722" name="n_2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156227</xdr:rowOff>
    </xdr:from>
    <xdr:ext cx="469744" cy="259045"/>
    <xdr:sp macro="" textlink="">
      <xdr:nvSpPr>
        <xdr:cNvPr id="723" name="n_3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4" name="n_4ave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99984</xdr:rowOff>
    </xdr:from>
    <xdr:ext cx="469744" cy="259045"/>
    <xdr:sp macro="" textlink="">
      <xdr:nvSpPr>
        <xdr:cNvPr id="725" name="n_1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1075727" y="93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116312</xdr:rowOff>
    </xdr:from>
    <xdr:ext cx="469744" cy="259045"/>
    <xdr:sp macro="" textlink="">
      <xdr:nvSpPr>
        <xdr:cNvPr id="726" name="n_2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20199427" y="9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116312</xdr:rowOff>
    </xdr:from>
    <xdr:ext cx="469744" cy="259045"/>
    <xdr:sp macro="" textlink="">
      <xdr:nvSpPr>
        <xdr:cNvPr id="727" name="n_3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9310427" y="9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132642</xdr:rowOff>
    </xdr:from>
    <xdr:ext cx="469744" cy="259045"/>
    <xdr:sp macro="" textlink="">
      <xdr:nvSpPr>
        <xdr:cNvPr id="728" name="n_4mainValue【保健センター・保健所】&#10;一人当たり面積">
          <a:extLst>
            <a:ext uri="{FF2B5EF4-FFF2-40B4-BE49-F238E27FC236}">
              <a16:creationId xmlns:a16="http://schemas.microsoft.com/office/drawing/2014/main" id="{00000000-0008-0000-0200-0000D8020000}"/>
            </a:ext>
          </a:extLst>
        </xdr:cNvPr>
        <xdr:cNvSpPr txBox="1"/>
      </xdr:nvSpPr>
      <xdr:spPr>
        <a:xfrm>
          <a:off x="184214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2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200-0000F2020000}"/>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200-0000F4020000}"/>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200-0000F6020000}"/>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63500</xdr:rowOff>
    </xdr:from>
    <xdr:to>
      <xdr:col>85</xdr:col>
      <xdr:colOff>177800</xdr:colOff>
      <xdr:row>79</xdr:row>
      <xdr:rowOff>165100</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6268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86377</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200-000002030000}"/>
            </a:ext>
          </a:extLst>
        </xdr:cNvPr>
        <xdr:cNvSpPr txBox="1"/>
      </xdr:nvSpPr>
      <xdr:spPr>
        <a:xfrm>
          <a:off x="16357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21589</xdr:rowOff>
    </xdr:from>
    <xdr:to>
      <xdr:col>81</xdr:col>
      <xdr:colOff>101600</xdr:colOff>
      <xdr:row>79</xdr:row>
      <xdr:rowOff>123189</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79</xdr:row>
      <xdr:rowOff>114300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5481300" y="13616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92075</xdr:rowOff>
    </xdr:from>
    <xdr:to>
      <xdr:col>76</xdr:col>
      <xdr:colOff>165100</xdr:colOff>
      <xdr:row>81</xdr:row>
      <xdr:rowOff>22225</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454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80</xdr:row>
      <xdr:rowOff>142875</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flipV="1">
          <a:off x="14592300" y="13616939"/>
          <a:ext cx="889000" cy="2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48261</xdr:rowOff>
    </xdr:from>
    <xdr:to>
      <xdr:col>72</xdr:col>
      <xdr:colOff>38100</xdr:colOff>
      <xdr:row>81</xdr:row>
      <xdr:rowOff>149861</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3652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142875</xdr:rowOff>
    </xdr:from>
    <xdr:to>
      <xdr:col>76</xdr:col>
      <xdr:colOff>114300</xdr:colOff>
      <xdr:row>81</xdr:row>
      <xdr:rowOff>99061</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13703300" y="13858875"/>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8255</xdr:rowOff>
    </xdr:from>
    <xdr:to>
      <xdr:col>67</xdr:col>
      <xdr:colOff>101600</xdr:colOff>
      <xdr:row>81</xdr:row>
      <xdr:rowOff>109855</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763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59055</xdr:rowOff>
    </xdr:from>
    <xdr:to>
      <xdr:col>71</xdr:col>
      <xdr:colOff>177800</xdr:colOff>
      <xdr:row>81</xdr:row>
      <xdr:rowOff>99061</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814300" y="13946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139716</xdr:rowOff>
    </xdr:from>
    <xdr:ext cx="405111" cy="259045"/>
    <xdr:sp macro="" textlink="">
      <xdr:nvSpPr>
        <xdr:cNvPr id="783" name="n_1mainValue【消防施設】&#10;有形固定資産減価償却率">
          <a:extLst>
            <a:ext uri="{FF2B5EF4-FFF2-40B4-BE49-F238E27FC236}">
              <a16:creationId xmlns:a16="http://schemas.microsoft.com/office/drawing/2014/main" id="{00000000-0008-0000-0200-00000F030000}"/>
            </a:ext>
          </a:extLst>
        </xdr:cNvPr>
        <xdr:cNvSpPr txBox="1"/>
      </xdr:nvSpPr>
      <xdr:spPr>
        <a:xfrm>
          <a:off x="15266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38752</xdr:rowOff>
    </xdr:from>
    <xdr:ext cx="405111" cy="259045"/>
    <xdr:sp macro="" textlink="">
      <xdr:nvSpPr>
        <xdr:cNvPr id="784" name="n_2mainValue【消防施設】&#10;有形固定資産減価償却率">
          <a:extLst>
            <a:ext uri="{FF2B5EF4-FFF2-40B4-BE49-F238E27FC236}">
              <a16:creationId xmlns:a16="http://schemas.microsoft.com/office/drawing/2014/main" id="{00000000-0008-0000-0200-000010030000}"/>
            </a:ext>
          </a:extLst>
        </xdr:cNvPr>
        <xdr:cNvSpPr txBox="1"/>
      </xdr:nvSpPr>
      <xdr:spPr>
        <a:xfrm>
          <a:off x="14389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166388</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200-000011030000}"/>
            </a:ext>
          </a:extLst>
        </xdr:cNvPr>
        <xdr:cNvSpPr txBox="1"/>
      </xdr:nvSpPr>
      <xdr:spPr>
        <a:xfrm>
          <a:off x="13500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126382</xdr:rowOff>
    </xdr:from>
    <xdr:ext cx="405111" cy="259045"/>
    <xdr:sp macro="" textlink="">
      <xdr:nvSpPr>
        <xdr:cNvPr id="786" name="n_4mainValue【消防施設】&#10;有形固定資産減価償却率">
          <a:extLst>
            <a:ext uri="{FF2B5EF4-FFF2-40B4-BE49-F238E27FC236}">
              <a16:creationId xmlns:a16="http://schemas.microsoft.com/office/drawing/2014/main" id="{00000000-0008-0000-0200-000012030000}"/>
            </a:ext>
          </a:extLst>
        </xdr:cNvPr>
        <xdr:cNvSpPr txBox="1"/>
      </xdr:nvSpPr>
      <xdr:spPr>
        <a:xfrm>
          <a:off x="12611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a:extLst>
            <a:ext uri="{FF2B5EF4-FFF2-40B4-BE49-F238E27FC236}">
              <a16:creationId xmlns:a16="http://schemas.microsoft.com/office/drawing/2014/main" id="{00000000-0008-0000-0200-00002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1" name="【消防施設】&#10;一人当たり面積最小値テキスト">
          <a:extLst>
            <a:ext uri="{FF2B5EF4-FFF2-40B4-BE49-F238E27FC236}">
              <a16:creationId xmlns:a16="http://schemas.microsoft.com/office/drawing/2014/main" id="{00000000-0008-0000-0200-00002B03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3" name="【消防施設】&#10;一人当たり面積最大値テキスト">
          <a:extLst>
            <a:ext uri="{FF2B5EF4-FFF2-40B4-BE49-F238E27FC236}">
              <a16:creationId xmlns:a16="http://schemas.microsoft.com/office/drawing/2014/main" id="{00000000-0008-0000-0200-00002D030000}"/>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5" name="【消防施設】&#10;一人当たり面積平均値テキスト">
          <a:extLst>
            <a:ext uri="{FF2B5EF4-FFF2-40B4-BE49-F238E27FC236}">
              <a16:creationId xmlns:a16="http://schemas.microsoft.com/office/drawing/2014/main" id="{00000000-0008-0000-0200-00002F030000}"/>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127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0383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8605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27" name="【消防施設】&#10;一人当たり面積該当値テキスト">
          <a:extLst>
            <a:ext uri="{FF2B5EF4-FFF2-40B4-BE49-F238E27FC236}">
              <a16:creationId xmlns:a16="http://schemas.microsoft.com/office/drawing/2014/main" id="{00000000-0008-0000-0200-00003B03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20434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86</xdr:row>
      <xdr:rowOff>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9545300" y="14725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836" name="n_1aveValue【消防施設】&#10;一人当たり面積">
          <a:extLst>
            <a:ext uri="{FF2B5EF4-FFF2-40B4-BE49-F238E27FC236}">
              <a16:creationId xmlns:a16="http://schemas.microsoft.com/office/drawing/2014/main" id="{00000000-0008-0000-0200-000044030000}"/>
            </a:ext>
          </a:extLst>
        </xdr:cNvPr>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837" name="n_2aveValue【消防施設】&#10;一人当たり面積">
          <a:extLst>
            <a:ext uri="{FF2B5EF4-FFF2-40B4-BE49-F238E27FC236}">
              <a16:creationId xmlns:a16="http://schemas.microsoft.com/office/drawing/2014/main" id="{00000000-0008-0000-0200-000045030000}"/>
            </a:ext>
          </a:extLst>
        </xdr:cNvPr>
        <xdr:cNvSpPr txBox="1"/>
      </xdr:nvSpPr>
      <xdr:spPr>
        <a:xfrm>
          <a:off x="20199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38" name="n_3aveValue【消防施設】&#10;一人当たり面積">
          <a:extLst>
            <a:ext uri="{FF2B5EF4-FFF2-40B4-BE49-F238E27FC236}">
              <a16:creationId xmlns:a16="http://schemas.microsoft.com/office/drawing/2014/main" id="{00000000-0008-0000-0200-00004603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839" name="n_4aveValue【消防施設】&#10;一人当たり面積">
          <a:extLst>
            <a:ext uri="{FF2B5EF4-FFF2-40B4-BE49-F238E27FC236}">
              <a16:creationId xmlns:a16="http://schemas.microsoft.com/office/drawing/2014/main" id="{00000000-0008-0000-0200-000047030000}"/>
            </a:ext>
          </a:extLst>
        </xdr:cNvPr>
        <xdr:cNvSpPr txBox="1"/>
      </xdr:nvSpPr>
      <xdr:spPr>
        <a:xfrm>
          <a:off x="18421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40" name="n_1mainValue【消防施設】&#10;一人当たり面積">
          <a:extLst>
            <a:ext uri="{FF2B5EF4-FFF2-40B4-BE49-F238E27FC236}">
              <a16:creationId xmlns:a16="http://schemas.microsoft.com/office/drawing/2014/main" id="{00000000-0008-0000-0200-00004803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41" name="n_2mainValue【消防施設】&#10;一人当たり面積">
          <a:extLst>
            <a:ext uri="{FF2B5EF4-FFF2-40B4-BE49-F238E27FC236}">
              <a16:creationId xmlns:a16="http://schemas.microsoft.com/office/drawing/2014/main" id="{00000000-0008-0000-0200-00004903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42" name="n_3mainValue【消防施設】&#10;一人当たり面積">
          <a:extLst>
            <a:ext uri="{FF2B5EF4-FFF2-40B4-BE49-F238E27FC236}">
              <a16:creationId xmlns:a16="http://schemas.microsoft.com/office/drawing/2014/main" id="{00000000-0008-0000-0200-00004A03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843" name="n_4mainValue【消防施設】&#10;一人当たり面積">
          <a:extLst>
            <a:ext uri="{FF2B5EF4-FFF2-40B4-BE49-F238E27FC236}">
              <a16:creationId xmlns:a16="http://schemas.microsoft.com/office/drawing/2014/main" id="{00000000-0008-0000-0200-00004B030000}"/>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庁舎】&#10;有形固定資産減価償却率グラフ枠">
          <a:extLst>
            <a:ext uri="{FF2B5EF4-FFF2-40B4-BE49-F238E27FC236}">
              <a16:creationId xmlns:a16="http://schemas.microsoft.com/office/drawing/2014/main" id="{00000000-0008-0000-0200-00006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庁舎】&#10;有形固定資産減価償却率最小値テキスト">
          <a:extLst>
            <a:ext uri="{FF2B5EF4-FFF2-40B4-BE49-F238E27FC236}">
              <a16:creationId xmlns:a16="http://schemas.microsoft.com/office/drawing/2014/main" id="{00000000-0008-0000-0200-000066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2" name="【庁舎】&#10;有形固定資産減価償却率最大値テキスト">
          <a:extLst>
            <a:ext uri="{FF2B5EF4-FFF2-40B4-BE49-F238E27FC236}">
              <a16:creationId xmlns:a16="http://schemas.microsoft.com/office/drawing/2014/main" id="{00000000-0008-0000-0200-000068030000}"/>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4" name="【庁舎】&#10;有形固定資産減価償却率平均値テキスト">
          <a:extLst>
            <a:ext uri="{FF2B5EF4-FFF2-40B4-BE49-F238E27FC236}">
              <a16:creationId xmlns:a16="http://schemas.microsoft.com/office/drawing/2014/main" id="{00000000-0008-0000-0200-00006A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276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61323</xdr:rowOff>
    </xdr:from>
    <xdr:to>
      <xdr:col>85</xdr:col>
      <xdr:colOff>177800</xdr:colOff>
      <xdr:row>108</xdr:row>
      <xdr:rowOff>162923</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6268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147700</xdr:rowOff>
    </xdr:from>
    <xdr:ext cx="405111" cy="259045"/>
    <xdr:sp macro="" textlink="">
      <xdr:nvSpPr>
        <xdr:cNvPr id="886" name="【庁舎】&#10;有形固定資産減価償却率該当値テキスト">
          <a:extLst>
            <a:ext uri="{FF2B5EF4-FFF2-40B4-BE49-F238E27FC236}">
              <a16:creationId xmlns:a16="http://schemas.microsoft.com/office/drawing/2014/main" id="{00000000-0008-0000-0200-000076030000}"/>
            </a:ext>
          </a:extLst>
        </xdr:cNvPr>
        <xdr:cNvSpPr txBox="1"/>
      </xdr:nvSpPr>
      <xdr:spPr>
        <a:xfrm>
          <a:off x="16357600" y="1849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28666</xdr:rowOff>
    </xdr:from>
    <xdr:to>
      <xdr:col>81</xdr:col>
      <xdr:colOff>101600</xdr:colOff>
      <xdr:row>108</xdr:row>
      <xdr:rowOff>130266</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5430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79466</xdr:rowOff>
    </xdr:from>
    <xdr:to>
      <xdr:col>85</xdr:col>
      <xdr:colOff>127000</xdr:colOff>
      <xdr:row>108</xdr:row>
      <xdr:rowOff>112123</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5481300" y="185960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4541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79466</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4592300" y="1856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134801</xdr:rowOff>
    </xdr:from>
    <xdr:to>
      <xdr:col>72</xdr:col>
      <xdr:colOff>38100</xdr:colOff>
      <xdr:row>108</xdr:row>
      <xdr:rowOff>64951</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365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xdr:rowOff>
    </xdr:from>
    <xdr:to>
      <xdr:col>76</xdr:col>
      <xdr:colOff>114300</xdr:colOff>
      <xdr:row>108</xdr:row>
      <xdr:rowOff>46808</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3703300" y="18530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102144</xdr:rowOff>
    </xdr:from>
    <xdr:to>
      <xdr:col>67</xdr:col>
      <xdr:colOff>101600</xdr:colOff>
      <xdr:row>108</xdr:row>
      <xdr:rowOff>32294</xdr:rowOff>
    </xdr:to>
    <xdr:sp macro="" textlink="">
      <xdr:nvSpPr>
        <xdr:cNvPr id="893" name="楕円 892">
          <a:extLst>
            <a:ext uri="{FF2B5EF4-FFF2-40B4-BE49-F238E27FC236}">
              <a16:creationId xmlns:a16="http://schemas.microsoft.com/office/drawing/2014/main" id="{00000000-0008-0000-0200-00007D030000}"/>
            </a:ext>
          </a:extLst>
        </xdr:cNvPr>
        <xdr:cNvSpPr/>
      </xdr:nvSpPr>
      <xdr:spPr>
        <a:xfrm>
          <a:off x="1276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152944</xdr:rowOff>
    </xdr:from>
    <xdr:to>
      <xdr:col>71</xdr:col>
      <xdr:colOff>177800</xdr:colOff>
      <xdr:row>108</xdr:row>
      <xdr:rowOff>14151</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2814300" y="18498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153325</xdr:rowOff>
    </xdr:from>
    <xdr:ext cx="405111" cy="259045"/>
    <xdr:sp macro="" textlink="">
      <xdr:nvSpPr>
        <xdr:cNvPr id="895" name="n_1aveValue【庁舎】&#10;有形固定資産減価償却率">
          <a:extLst>
            <a:ext uri="{FF2B5EF4-FFF2-40B4-BE49-F238E27FC236}">
              <a16:creationId xmlns:a16="http://schemas.microsoft.com/office/drawing/2014/main" id="{00000000-0008-0000-0200-00007F030000}"/>
            </a:ext>
          </a:extLst>
        </xdr:cNvPr>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896" name="n_2aveValue【庁舎】&#10;有形固定資産減価償却率">
          <a:extLst>
            <a:ext uri="{FF2B5EF4-FFF2-40B4-BE49-F238E27FC236}">
              <a16:creationId xmlns:a16="http://schemas.microsoft.com/office/drawing/2014/main" id="{00000000-0008-0000-0200-000080030000}"/>
            </a:ext>
          </a:extLst>
        </xdr:cNvPr>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897" name="n_3aveValue【庁舎】&#10;有形固定資産減価償却率">
          <a:extLst>
            <a:ext uri="{FF2B5EF4-FFF2-40B4-BE49-F238E27FC236}">
              <a16:creationId xmlns:a16="http://schemas.microsoft.com/office/drawing/2014/main" id="{00000000-0008-0000-0200-00008103000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898" name="n_4aveValue【庁舎】&#10;有形固定資産減価償却率">
          <a:extLst>
            <a:ext uri="{FF2B5EF4-FFF2-40B4-BE49-F238E27FC236}">
              <a16:creationId xmlns:a16="http://schemas.microsoft.com/office/drawing/2014/main" id="{00000000-0008-0000-0200-000082030000}"/>
            </a:ext>
          </a:extLst>
        </xdr:cNvPr>
        <xdr:cNvSpPr txBox="1"/>
      </xdr:nvSpPr>
      <xdr:spPr>
        <a:xfrm>
          <a:off x="12611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121393</xdr:rowOff>
    </xdr:from>
    <xdr:ext cx="405111" cy="259045"/>
    <xdr:sp macro="" textlink="">
      <xdr:nvSpPr>
        <xdr:cNvPr id="899" name="n_1mainValue【庁舎】&#10;有形固定資産減価償却率">
          <a:extLst>
            <a:ext uri="{FF2B5EF4-FFF2-40B4-BE49-F238E27FC236}">
              <a16:creationId xmlns:a16="http://schemas.microsoft.com/office/drawing/2014/main" id="{00000000-0008-0000-0200-000083030000}"/>
            </a:ext>
          </a:extLst>
        </xdr:cNvPr>
        <xdr:cNvSpPr txBox="1"/>
      </xdr:nvSpPr>
      <xdr:spPr>
        <a:xfrm>
          <a:off x="152660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900" name="n_2mainValue【庁舎】&#10;有形固定資産減価償却率">
          <a:extLst>
            <a:ext uri="{FF2B5EF4-FFF2-40B4-BE49-F238E27FC236}">
              <a16:creationId xmlns:a16="http://schemas.microsoft.com/office/drawing/2014/main" id="{00000000-0008-0000-0200-000084030000}"/>
            </a:ext>
          </a:extLst>
        </xdr:cNvPr>
        <xdr:cNvSpPr txBox="1"/>
      </xdr:nvSpPr>
      <xdr:spPr>
        <a:xfrm>
          <a:off x="14389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56078</xdr:rowOff>
    </xdr:from>
    <xdr:ext cx="405111" cy="259045"/>
    <xdr:sp macro="" textlink="">
      <xdr:nvSpPr>
        <xdr:cNvPr id="901" name="n_3mainValue【庁舎】&#10;有形固定資産減価償却率">
          <a:extLst>
            <a:ext uri="{FF2B5EF4-FFF2-40B4-BE49-F238E27FC236}">
              <a16:creationId xmlns:a16="http://schemas.microsoft.com/office/drawing/2014/main" id="{00000000-0008-0000-0200-000085030000}"/>
            </a:ext>
          </a:extLst>
        </xdr:cNvPr>
        <xdr:cNvSpPr txBox="1"/>
      </xdr:nvSpPr>
      <xdr:spPr>
        <a:xfrm>
          <a:off x="13500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23421</xdr:rowOff>
    </xdr:from>
    <xdr:ext cx="405111" cy="259045"/>
    <xdr:sp macro="" textlink="">
      <xdr:nvSpPr>
        <xdr:cNvPr id="902" name="n_4mainValue【庁舎】&#10;有形固定資産減価償却率">
          <a:extLst>
            <a:ext uri="{FF2B5EF4-FFF2-40B4-BE49-F238E27FC236}">
              <a16:creationId xmlns:a16="http://schemas.microsoft.com/office/drawing/2014/main" id="{00000000-0008-0000-0200-000086030000}"/>
            </a:ext>
          </a:extLst>
        </xdr:cNvPr>
        <xdr:cNvSpPr txBox="1"/>
      </xdr:nvSpPr>
      <xdr:spPr>
        <a:xfrm>
          <a:off x="12611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00000000-0008-0000-0200-00009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7" name="【庁舎】&#10;一人当たり面積最小値テキスト">
          <a:extLst>
            <a:ext uri="{FF2B5EF4-FFF2-40B4-BE49-F238E27FC236}">
              <a16:creationId xmlns:a16="http://schemas.microsoft.com/office/drawing/2014/main" id="{00000000-0008-0000-0200-00009F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9" name="【庁舎】&#10;一人当たり面積最大値テキスト">
          <a:extLst>
            <a:ext uri="{FF2B5EF4-FFF2-40B4-BE49-F238E27FC236}">
              <a16:creationId xmlns:a16="http://schemas.microsoft.com/office/drawing/2014/main" id="{00000000-0008-0000-0200-0000A103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931" name="【庁舎】&#10;一人当たり面積平均値テキスト">
          <a:extLst>
            <a:ext uri="{FF2B5EF4-FFF2-40B4-BE49-F238E27FC236}">
              <a16:creationId xmlns:a16="http://schemas.microsoft.com/office/drawing/2014/main" id="{00000000-0008-0000-0200-0000A3030000}"/>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1272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20383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18605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943" name="【庁舎】&#10;一人当たり面積該当値テキスト">
          <a:extLst>
            <a:ext uri="{FF2B5EF4-FFF2-40B4-BE49-F238E27FC236}">
              <a16:creationId xmlns:a16="http://schemas.microsoft.com/office/drawing/2014/main" id="{00000000-0008-0000-0200-0000AF030000}"/>
            </a:ext>
          </a:extLst>
        </xdr:cNvPr>
        <xdr:cNvSpPr txBox="1"/>
      </xdr:nvSpPr>
      <xdr:spPr>
        <a:xfrm>
          <a:off x="22199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118111</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21323300" y="182841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2038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118111</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a:off x="20434300" y="1829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118111</xdr:rowOff>
    </xdr:from>
    <xdr:to>
      <xdr:col>107</xdr:col>
      <xdr:colOff>50800</xdr:colOff>
      <xdr:row>106</xdr:row>
      <xdr:rowOff>121920</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9545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74930</xdr:rowOff>
    </xdr:from>
    <xdr:to>
      <xdr:col>98</xdr:col>
      <xdr:colOff>38100</xdr:colOff>
      <xdr:row>107</xdr:row>
      <xdr:rowOff>5080</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18605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125730</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flipV="1">
          <a:off x="18656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139716</xdr:rowOff>
    </xdr:from>
    <xdr:ext cx="469744" cy="259045"/>
    <xdr:sp macro="" textlink="">
      <xdr:nvSpPr>
        <xdr:cNvPr id="952" name="n_1aveValue【庁舎】&#10;一人当たり面積">
          <a:extLst>
            <a:ext uri="{FF2B5EF4-FFF2-40B4-BE49-F238E27FC236}">
              <a16:creationId xmlns:a16="http://schemas.microsoft.com/office/drawing/2014/main" id="{00000000-0008-0000-0200-0000B8030000}"/>
            </a:ext>
          </a:extLst>
        </xdr:cNvPr>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101616</xdr:rowOff>
    </xdr:from>
    <xdr:ext cx="469744" cy="259045"/>
    <xdr:sp macro="" textlink="">
      <xdr:nvSpPr>
        <xdr:cNvPr id="953" name="n_2aveValue【庁舎】&#10;一人当たり面積">
          <a:extLst>
            <a:ext uri="{FF2B5EF4-FFF2-40B4-BE49-F238E27FC236}">
              <a16:creationId xmlns:a16="http://schemas.microsoft.com/office/drawing/2014/main" id="{00000000-0008-0000-0200-0000B9030000}"/>
            </a:ext>
          </a:extLst>
        </xdr:cNvPr>
        <xdr:cNvSpPr txBox="1"/>
      </xdr:nvSpPr>
      <xdr:spPr>
        <a:xfrm>
          <a:off x="20199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954" name="n_3aveValue【庁舎】&#10;一人当たり面積">
          <a:extLst>
            <a:ext uri="{FF2B5EF4-FFF2-40B4-BE49-F238E27FC236}">
              <a16:creationId xmlns:a16="http://schemas.microsoft.com/office/drawing/2014/main" id="{00000000-0008-0000-0200-0000BA030000}"/>
            </a:ext>
          </a:extLst>
        </xdr:cNvPr>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67327</xdr:rowOff>
    </xdr:from>
    <xdr:ext cx="469744" cy="259045"/>
    <xdr:sp macro="" textlink="">
      <xdr:nvSpPr>
        <xdr:cNvPr id="955" name="n_4aveValue【庁舎】&#10;一人当たり面積">
          <a:extLst>
            <a:ext uri="{FF2B5EF4-FFF2-40B4-BE49-F238E27FC236}">
              <a16:creationId xmlns:a16="http://schemas.microsoft.com/office/drawing/2014/main" id="{00000000-0008-0000-0200-0000BB030000}"/>
            </a:ext>
          </a:extLst>
        </xdr:cNvPr>
        <xdr:cNvSpPr txBox="1"/>
      </xdr:nvSpPr>
      <xdr:spPr>
        <a:xfrm>
          <a:off x="18421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956" name="n_1mainValue【庁舎】&#10;一人当たり面積">
          <a:extLst>
            <a:ext uri="{FF2B5EF4-FFF2-40B4-BE49-F238E27FC236}">
              <a16:creationId xmlns:a16="http://schemas.microsoft.com/office/drawing/2014/main" id="{00000000-0008-0000-0200-0000BC030000}"/>
            </a:ext>
          </a:extLst>
        </xdr:cNvPr>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957" name="n_2mainValue【庁舎】&#10;一人当たり面積">
          <a:extLst>
            <a:ext uri="{FF2B5EF4-FFF2-40B4-BE49-F238E27FC236}">
              <a16:creationId xmlns:a16="http://schemas.microsoft.com/office/drawing/2014/main" id="{00000000-0008-0000-0200-0000BD030000}"/>
            </a:ext>
          </a:extLst>
        </xdr:cNvPr>
        <xdr:cNvSpPr txBox="1"/>
      </xdr:nvSpPr>
      <xdr:spPr>
        <a:xfrm>
          <a:off x="201994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958" name="n_3mainValue【庁舎】&#10;一人当たり面積">
          <a:extLst>
            <a:ext uri="{FF2B5EF4-FFF2-40B4-BE49-F238E27FC236}">
              <a16:creationId xmlns:a16="http://schemas.microsoft.com/office/drawing/2014/main" id="{00000000-0008-0000-0200-0000BE030000}"/>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959" name="n_4mainValue【庁舎】&#10;一人当たり面積">
          <a:extLst>
            <a:ext uri="{FF2B5EF4-FFF2-40B4-BE49-F238E27FC236}">
              <a16:creationId xmlns:a16="http://schemas.microsoft.com/office/drawing/2014/main" id="{00000000-0008-0000-0200-0000BF030000}"/>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00000000-0008-0000-0200-0000C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高い値となっているが、公共施設等総合管理計画に基づき、図書館施設機能を併せ持った複合施設の整備を進めており、施設の集約化と老朽化対策に取り組んでいく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も高い値となっているが、老朽化している設備の更新や延命化工事を予定しており、今後においては値の改善が見込まれる。また、将来的にはごみ処理の広域化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一般廃棄物処理施設の一人当たり有形固定資産（償却資産）額については、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144,830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円で類似団体内平均値より高い値となっており、本市は単独で一般廃棄物処理施設を運営しているためと考えられる。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庁舎の有形固定資産減価償却率については、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％で類似団体内平均値と比較しても非常に高い値となっているが、建て替えに向け、廃校になった学校を転用し仮庁舎として使用しているためである。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119,161
115,859
12.30
63,129,487
62,397,626
489,095
28,846,148
52,126,033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概ね例年と同水準の値となっているが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産業構造の変動に伴い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定員管理の適正化（令和６年度までに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減）や、徹底的な事業見直しによる財政整基金を繰り入れない収支均衡の予算編成等を継続させつつ、まちづくりなどの人口減少対策に資する施策の推進に積極的に取り組むことで、「まちの成長」と「財政の健全化」の両立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扶助費及び公債費の増加により類似団体平均を上回っている。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扶助費については、資格審査等の適正化を図っているものの、依然として高い水準にあり、今後も増加が見込まれる。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定員管理の適正化や、高利率の地方債の繰り上げ償還や借換え、新規発行額の抑制等により義務的経費の圧縮に努める。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81026</xdr:rowOff>
    </xdr:from>
    <xdr:to>
      <xdr:col>23</xdr:col>
      <xdr:colOff>133350</xdr:colOff>
      <xdr:row>64</xdr:row>
      <xdr:rowOff>39370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96576"/>
          <a:ext cx="0" cy="815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11447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98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39370</xdr:rowOff>
    </xdr:from>
    <xdr:to>
      <xdr:col>24</xdr:col>
      <xdr:colOff>12700</xdr:colOff>
      <xdr:row>64</xdr:row>
      <xdr:rowOff>39370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1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167403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81026</xdr:rowOff>
    </xdr:from>
    <xdr:to>
      <xdr:col>24</xdr:col>
      <xdr:colOff>12700</xdr:colOff>
      <xdr:row>59</xdr:row>
      <xdr:rowOff>81026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65</xdr:row>
      <xdr:rowOff>12700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81868"/>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41673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155194</xdr:rowOff>
    </xdr:from>
    <xdr:to>
      <xdr:col>19</xdr:col>
      <xdr:colOff>133350</xdr:colOff>
      <xdr:row>65</xdr:row>
      <xdr:rowOff>12700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279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12954</xdr:rowOff>
    </xdr:from>
    <xdr:to>
      <xdr:col>19</xdr:col>
      <xdr:colOff>184150</xdr:colOff>
      <xdr:row>62</xdr:row>
      <xdr:rowOff>114554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279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145542</xdr:rowOff>
    </xdr:from>
    <xdr:to>
      <xdr:col>11</xdr:col>
      <xdr:colOff>31750</xdr:colOff>
      <xdr:row>65</xdr:row>
      <xdr:rowOff>51308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183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人当たりの金額は、例年、類似団体平均を下回っていたが、産業構造の変動に伴い概ね類似団体平均と同水準となった。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新型コロナウイルスワクチン接種に係る事業費の影響等により増加したものであるが、定員管理の適正化（令和６年度までに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人減）や、ごみ処理事業の広域化などの検討を進め、コストの低減を図っていく方針である。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42907</xdr:rowOff>
    </xdr:from>
    <xdr:to>
      <xdr:col>23</xdr:col>
      <xdr:colOff>133350</xdr:colOff>
      <xdr:row>85</xdr:row>
      <xdr:rowOff>29992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44707"/>
          <a:ext cx="838200" cy="1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149541</xdr:rowOff>
    </xdr:from>
    <xdr:to>
      <xdr:col>19</xdr:col>
      <xdr:colOff>133350</xdr:colOff>
      <xdr:row>84</xdr:row>
      <xdr:rowOff>42907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8441"/>
          <a:ext cx="889000" cy="2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87710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83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73220</xdr:rowOff>
    </xdr:from>
    <xdr:to>
      <xdr:col>15</xdr:col>
      <xdr:colOff>82550</xdr:colOff>
      <xdr:row>82</xdr:row>
      <xdr:rowOff>149541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2120"/>
          <a:ext cx="8890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37389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61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65241</xdr:rowOff>
    </xdr:from>
    <xdr:to>
      <xdr:col>11</xdr:col>
      <xdr:colOff>31750</xdr:colOff>
      <xdr:row>82</xdr:row>
      <xdr:rowOff>73220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4141"/>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118558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150642</xdr:rowOff>
    </xdr:from>
    <xdr:to>
      <xdr:col>23</xdr:col>
      <xdr:colOff>184150</xdr:colOff>
      <xdr:row>85</xdr:row>
      <xdr:rowOff>80792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122719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2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163557</xdr:rowOff>
    </xdr:from>
    <xdr:to>
      <xdr:col>19</xdr:col>
      <xdr:colOff>184150</xdr:colOff>
      <xdr:row>84</xdr:row>
      <xdr:rowOff>93707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9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103884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6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98741</xdr:rowOff>
    </xdr:from>
    <xdr:to>
      <xdr:col>15</xdr:col>
      <xdr:colOff>133350</xdr:colOff>
      <xdr:row>83</xdr:row>
      <xdr:rowOff>28891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39068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2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22420</xdr:rowOff>
    </xdr:from>
    <xdr:to>
      <xdr:col>11</xdr:col>
      <xdr:colOff>82550</xdr:colOff>
      <xdr:row>82</xdr:row>
      <xdr:rowOff>124020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134197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5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14441</xdr:rowOff>
    </xdr:from>
    <xdr:to>
      <xdr:col>7</xdr:col>
      <xdr:colOff>31750</xdr:colOff>
      <xdr:row>82</xdr:row>
      <xdr:rowOff>116041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126218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職員の採用及び退職、年齢構成などに変動するものであるが、今後も、国家公務員の給与改定やそれに対応する各地方公共団体の動向に注視しながら、人件費の適正化に努める。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48079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637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65314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498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産業構造の変動に伴い概ね類似団体平均と同水準となった。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委託化による職員数の削減や、退職者の補充の抑制などを行ってきているが、引き続き、定員管理の適正化（令和６年度までに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人減）を進め、より適切な定員管理に努める。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9737</xdr:rowOff>
    </xdr:from>
    <xdr:to>
      <xdr:col>81</xdr:col>
      <xdr:colOff>44450</xdr:colOff>
      <xdr:row>63</xdr:row>
      <xdr:rowOff>23813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1108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171132</xdr:rowOff>
    </xdr:from>
    <xdr:to>
      <xdr:col>77</xdr:col>
      <xdr:colOff>44450</xdr:colOff>
      <xdr:row>63</xdr:row>
      <xdr:rowOff>9737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0103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97066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171132</xdr:rowOff>
    </xdr:from>
    <xdr:to>
      <xdr:col>72</xdr:col>
      <xdr:colOff>203200</xdr:colOff>
      <xdr:row>63</xdr:row>
      <xdr:rowOff>5715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010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99077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5715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950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91033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76958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144463</xdr:rowOff>
    </xdr:from>
    <xdr:to>
      <xdr:col>81</xdr:col>
      <xdr:colOff>95250</xdr:colOff>
      <xdr:row>63</xdr:row>
      <xdr:rowOff>74613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116540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130387</xdr:rowOff>
    </xdr:from>
    <xdr:to>
      <xdr:col>77</xdr:col>
      <xdr:colOff>95250</xdr:colOff>
      <xdr:row>63</xdr:row>
      <xdr:rowOff>60537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70714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120332</xdr:rowOff>
    </xdr:from>
    <xdr:to>
      <xdr:col>73</xdr:col>
      <xdr:colOff>44450</xdr:colOff>
      <xdr:row>63</xdr:row>
      <xdr:rowOff>50482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60659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普通交付税額の増加により改善している。引き続き、財政収支を見据えつつ、地方債の繰り上げ償還や発行抑制等により公債費負担の適正化に努める。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25929</xdr:rowOff>
    </xdr:from>
    <xdr:to>
      <xdr:col>81</xdr:col>
      <xdr:colOff>44450</xdr:colOff>
      <xdr:row>41</xdr:row>
      <xdr:rowOff>86254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5537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41</xdr:row>
      <xdr:rowOff>106363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11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70502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106363</xdr:rowOff>
    </xdr:from>
    <xdr:to>
      <xdr:col>72</xdr:col>
      <xdr:colOff>203200</xdr:colOff>
      <xdr:row>42</xdr:row>
      <xdr:rowOff>5292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135813"/>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24342</xdr:rowOff>
    </xdr:from>
    <xdr:to>
      <xdr:col>73</xdr:col>
      <xdr:colOff>44450</xdr:colOff>
      <xdr:row>43</xdr:row>
      <xdr:rowOff>125942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5292</xdr:rowOff>
    </xdr:from>
    <xdr:to>
      <xdr:col>68</xdr:col>
      <xdr:colOff>152400</xdr:colOff>
      <xdr:row>42</xdr:row>
      <xdr:rowOff>95779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20619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146579</xdr:rowOff>
    </xdr:from>
    <xdr:to>
      <xdr:col>81</xdr:col>
      <xdr:colOff>95250</xdr:colOff>
      <xdr:row>41</xdr:row>
      <xdr:rowOff>76729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163106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4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35454</xdr:rowOff>
    </xdr:from>
    <xdr:to>
      <xdr:col>77</xdr:col>
      <xdr:colOff>95250</xdr:colOff>
      <xdr:row>41</xdr:row>
      <xdr:rowOff>137054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147231</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83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55563</xdr:rowOff>
    </xdr:from>
    <xdr:to>
      <xdr:col>73</xdr:col>
      <xdr:colOff>44450</xdr:colOff>
      <xdr:row>41</xdr:row>
      <xdr:rowOff>157163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167340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125942</xdr:rowOff>
    </xdr:from>
    <xdr:to>
      <xdr:col>68</xdr:col>
      <xdr:colOff>203200</xdr:colOff>
      <xdr:row>42</xdr:row>
      <xdr:rowOff>56092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66269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44979</xdr:rowOff>
    </xdr:from>
    <xdr:to>
      <xdr:col>64</xdr:col>
      <xdr:colOff>152400</xdr:colOff>
      <xdr:row>42</xdr:row>
      <xdr:rowOff>146579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156756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充当可能基金の増加により全国平均水準にまで改善したものの、産業構造の変動に伴い類似団体平均を上回ることとなった。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従前は、決算における財政調整基金の繰り入れが常態化しており、年々基金残高が減少していたが、事務事業の見直しによる収支改善により一定積み立てるに至っている。事務事業の見直しに加え、高利率の地方債の繰り上げ償還や借換え、新規発行額の抑制等により将来負担の適正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3447</xdr:rowOff>
    </xdr:from>
    <xdr:to>
      <xdr:col>81</xdr:col>
      <xdr:colOff>44450</xdr:colOff>
      <xdr:row>17</xdr:row>
      <xdr:rowOff>17326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2575197"/>
          <a:ext cx="838200" cy="3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17326</xdr:rowOff>
    </xdr:from>
    <xdr:to>
      <xdr:col>77</xdr:col>
      <xdr:colOff>44450</xdr:colOff>
      <xdr:row>17</xdr:row>
      <xdr:rowOff>70757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931976"/>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71046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15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70757</xdr:rowOff>
    </xdr:from>
    <xdr:to>
      <xdr:col>72</xdr:col>
      <xdr:colOff>203200</xdr:colOff>
      <xdr:row>17</xdr:row>
      <xdr:rowOff>160383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98540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29482</xdr:rowOff>
    </xdr:from>
    <xdr:to>
      <xdr:col>73</xdr:col>
      <xdr:colOff>44450</xdr:colOff>
      <xdr:row>18</xdr:row>
      <xdr:rowOff>131082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115859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160383</xdr:rowOff>
    </xdr:from>
    <xdr:to>
      <xdr:col>68</xdr:col>
      <xdr:colOff>152400</xdr:colOff>
      <xdr:row>18</xdr:row>
      <xdr:rowOff>109583</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0750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76217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170560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9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124097</xdr:rowOff>
    </xdr:from>
    <xdr:to>
      <xdr:col>81</xdr:col>
      <xdr:colOff>95250</xdr:colOff>
      <xdr:row>15</xdr:row>
      <xdr:rowOff>54247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5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96174</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4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137976</xdr:rowOff>
    </xdr:from>
    <xdr:to>
      <xdr:col>77</xdr:col>
      <xdr:colOff>95250</xdr:colOff>
      <xdr:row>17</xdr:row>
      <xdr:rowOff>68126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8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78303</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65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19957</xdr:rowOff>
    </xdr:from>
    <xdr:to>
      <xdr:col>73</xdr:col>
      <xdr:colOff>44450</xdr:colOff>
      <xdr:row>17</xdr:row>
      <xdr:rowOff>121557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131734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7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109583</xdr:rowOff>
    </xdr:from>
    <xdr:to>
      <xdr:col>68</xdr:col>
      <xdr:colOff>203200</xdr:colOff>
      <xdr:row>18</xdr:row>
      <xdr:rowOff>39733</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49910</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7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145160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81" name="テキスト ボックス 480">
          <a:extLst>
            <a:ext uri="{FF2B5EF4-FFF2-40B4-BE49-F238E27FC236}">
              <a16:creationId xmlns:a16="http://schemas.microsoft.com/office/drawing/2014/main" id="{5AB3BBEE-9E9D-4248-85D4-B8515756E82D}"/>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119,161
115,859
12.30
63,129,487
62,397,626
489,095
28,846,148
52,126,033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引き続き、定員管理の適正化（令和６年度までに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人減）や、ごみ処理事業の広域化などの検討を進め、より適切な定員管理に努める。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7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7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6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14241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8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事務事業の見直しによる収支改善により減少傾向にある。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今後は、リサイクル事業の委託化により、減少が想定される。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78014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23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132443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135363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154214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資格審査等の適正化を図っているものの、類似団体平均と比べると、扶助費に係る経常収支比率が依然として高い水準にある。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近年では、障がい者自立支援給付費の増加も経常収支比率を押し上げる要因となっている。診療報酬明細書点検等充実事業や後発医薬品の利用促進などの取組みにより、引き続き、扶助費の適正化に努める。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39370</xdr:rowOff>
    </xdr:from>
    <xdr:to>
      <xdr:col>24</xdr:col>
      <xdr:colOff>25400</xdr:colOff>
      <xdr:row>59</xdr:row>
      <xdr:rowOff>77470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5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77470</xdr:rowOff>
    </xdr:from>
    <xdr:to>
      <xdr:col>19</xdr:col>
      <xdr:colOff>187325</xdr:colOff>
      <xdr:row>60</xdr:row>
      <xdr:rowOff>27940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9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27940</xdr:rowOff>
    </xdr:from>
    <xdr:to>
      <xdr:col>15</xdr:col>
      <xdr:colOff>98425</xdr:colOff>
      <xdr:row>60</xdr:row>
      <xdr:rowOff>43180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1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20320</xdr:rowOff>
    </xdr:from>
    <xdr:to>
      <xdr:col>11</xdr:col>
      <xdr:colOff>9525</xdr:colOff>
      <xdr:row>60</xdr:row>
      <xdr:rowOff>43180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0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157497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160020</xdr:rowOff>
    </xdr:from>
    <xdr:to>
      <xdr:col>24</xdr:col>
      <xdr:colOff>76200</xdr:colOff>
      <xdr:row>59</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132097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26670</xdr:rowOff>
    </xdr:from>
    <xdr:to>
      <xdr:col>20</xdr:col>
      <xdr:colOff>38100</xdr:colOff>
      <xdr:row>59</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148590</xdr:rowOff>
    </xdr:from>
    <xdr:to>
      <xdr:col>15</xdr:col>
      <xdr:colOff>149225</xdr:colOff>
      <xdr:row>60</xdr:row>
      <xdr:rowOff>78740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63517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163830</xdr:rowOff>
    </xdr:from>
    <xdr:to>
      <xdr:col>11</xdr:col>
      <xdr:colOff>60325</xdr:colOff>
      <xdr:row>60</xdr:row>
      <xdr:rowOff>93980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78757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140970</xdr:rowOff>
    </xdr:from>
    <xdr:to>
      <xdr:col>6</xdr:col>
      <xdr:colOff>171450</xdr:colOff>
      <xdr:row>60</xdr:row>
      <xdr:rowOff>71120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55897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年度より公共下水道事業を公営企業会計適用したことに伴い、前年度まで繰出金で計上していたものが補助費等に分類されたことにより、類似団体水準までの急激な改善となった。</a:t>
          </a:r>
        </a:p>
        <a:p>
          <a:r>
            <a:rPr kumimoji="1" lang="ja-JP" altLang="en-US" sz="1200">
              <a:latin typeface="ＭＳ Ｐゴシック" panose="020B0600070205080204" pitchFamily="50" charset="-128"/>
              <a:ea typeface="ＭＳ Ｐゴシック" panose="020B0600070205080204" pitchFamily="50" charset="-128"/>
            </a:rPr>
            <a:t>　その他に係る経常収支比率の中では、繰出金が多くの割合を占めている。今後、広域連合の解散に伴い、特別会計で介護保険事業を実施するが、各事業の必要性等、様々な面から検証・検討を行い、廃止を含めた見直しにより、整理合理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57</xdr:row>
      <xdr:rowOff>167822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207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53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80735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年度より公共下水道事業を公営企業会計適用したことに伴い、前年度まで繰出金で計上していたものが補助費等に分類されたことにより、類似団体平均を超える急激な悪化となった。</a:t>
          </a:r>
        </a:p>
        <a:p>
          <a:r>
            <a:rPr kumimoji="1" lang="ja-JP" altLang="en-US" sz="1300">
              <a:latin typeface="ＭＳ Ｐゴシック" panose="020B0600070205080204" pitchFamily="50" charset="-128"/>
              <a:ea typeface="ＭＳ Ｐゴシック" panose="020B0600070205080204" pitchFamily="50" charset="-128"/>
            </a:rPr>
            <a:t>　今後は、補助金等の事業内容、市民ニーズ、また、公益性の度合いなど、様々な面から検証・検討を行い、廃止を含めた見直しにより、整理合理化を推進する。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154432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780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669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39</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603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145288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6329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まちづくりへの投資により、地方債現在高が増加している傾向にある。引き続き、大規模な建設事業が控えているため、財政収支を見据えつつ、地方債の繰り上げ償還や発行抑制等により公債費負担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77470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800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48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密集市街地の解消に向けたまちづくりや、資格審査等の適正化を図っているものの、扶助費に係る経常収支比率が依然として高い水準にある。</a:t>
          </a:r>
        </a:p>
        <a:p>
          <a:r>
            <a:rPr kumimoji="1" lang="ja-JP" altLang="en-US" sz="1300">
              <a:latin typeface="ＭＳ Ｐゴシック" panose="020B0600070205080204" pitchFamily="50" charset="-128"/>
              <a:ea typeface="ＭＳ Ｐゴシック" panose="020B0600070205080204" pitchFamily="50" charset="-128"/>
            </a:rPr>
            <a:t>　引き続き、様々な面から事務事業の見直し等を行い、適正な水準となるよう努める。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37261"/>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122428</xdr:rowOff>
    </xdr:from>
    <xdr:to>
      <xdr:col>78</xdr:col>
      <xdr:colOff>69850</xdr:colOff>
      <xdr:row>80</xdr:row>
      <xdr:rowOff>131572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838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131572</xdr:rowOff>
    </xdr:from>
    <xdr:to>
      <xdr:col>73</xdr:col>
      <xdr:colOff>180975</xdr:colOff>
      <xdr:row>81</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847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94996</xdr:rowOff>
    </xdr:from>
    <xdr:to>
      <xdr:col>69</xdr:col>
      <xdr:colOff>92075</xdr:colOff>
      <xdr:row>81</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8109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71628</xdr:rowOff>
    </xdr:from>
    <xdr:to>
      <xdr:col>78</xdr:col>
      <xdr:colOff>120650</xdr:colOff>
      <xdr:row>81</xdr:row>
      <xdr:rowOff>1778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158005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80772</xdr:rowOff>
    </xdr:from>
    <xdr:to>
      <xdr:col>74</xdr:col>
      <xdr:colOff>31750</xdr:colOff>
      <xdr:row>81</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126492</xdr:rowOff>
    </xdr:from>
    <xdr:to>
      <xdr:col>69</xdr:col>
      <xdr:colOff>142875</xdr:colOff>
      <xdr:row>81</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44196</xdr:rowOff>
    </xdr:from>
    <xdr:to>
      <xdr:col>65</xdr:col>
      <xdr:colOff>53975</xdr:colOff>
      <xdr:row>80</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130573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70783</xdr:rowOff>
    </xdr:from>
    <xdr:to>
      <xdr:col>29</xdr:col>
      <xdr:colOff>127000</xdr:colOff>
      <xdr:row>15</xdr:row>
      <xdr:rowOff>118161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90158"/>
          <a:ext cx="647700" cy="4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118161</xdr:rowOff>
    </xdr:from>
    <xdr:to>
      <xdr:col>26</xdr:col>
      <xdr:colOff>50800</xdr:colOff>
      <xdr:row>15</xdr:row>
      <xdr:rowOff>142907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37536"/>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56322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33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142907</xdr:rowOff>
    </xdr:from>
    <xdr:to>
      <xdr:col>22</xdr:col>
      <xdr:colOff>114300</xdr:colOff>
      <xdr:row>15</xdr:row>
      <xdr:rowOff>167424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62282"/>
          <a:ext cx="698500" cy="2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75982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167424</xdr:rowOff>
    </xdr:from>
    <xdr:to>
      <xdr:col>18</xdr:col>
      <xdr:colOff>177800</xdr:colOff>
      <xdr:row>16</xdr:row>
      <xdr:rowOff>28721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86799"/>
          <a:ext cx="698500" cy="3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121102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3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148477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2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19983</xdr:rowOff>
    </xdr:from>
    <xdr:to>
      <xdr:col>29</xdr:col>
      <xdr:colOff>177800</xdr:colOff>
      <xdr:row>15</xdr:row>
      <xdr:rowOff>121583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3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36510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8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67361</xdr:rowOff>
    </xdr:from>
    <xdr:to>
      <xdr:col>26</xdr:col>
      <xdr:colOff>101600</xdr:colOff>
      <xdr:row>15</xdr:row>
      <xdr:rowOff>168961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86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153738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7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92107</xdr:rowOff>
    </xdr:from>
    <xdr:to>
      <xdr:col>22</xdr:col>
      <xdr:colOff>165100</xdr:colOff>
      <xdr:row>16</xdr:row>
      <xdr:rowOff>22257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1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9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116624</xdr:rowOff>
    </xdr:from>
    <xdr:to>
      <xdr:col>19</xdr:col>
      <xdr:colOff>38100</xdr:colOff>
      <xdr:row>16</xdr:row>
      <xdr:rowOff>46774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35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31551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2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149371</xdr:rowOff>
    </xdr:from>
    <xdr:to>
      <xdr:col>15</xdr:col>
      <xdr:colOff>101600</xdr:colOff>
      <xdr:row>16</xdr:row>
      <xdr:rowOff>79521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6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64298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5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219926</xdr:rowOff>
    </xdr:from>
    <xdr:to>
      <xdr:col>29</xdr:col>
      <xdr:colOff>127000</xdr:colOff>
      <xdr:row>35</xdr:row>
      <xdr:rowOff>314033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30276"/>
          <a:ext cx="647700" cy="9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219926</xdr:rowOff>
    </xdr:from>
    <xdr:to>
      <xdr:col>26</xdr:col>
      <xdr:colOff>50800</xdr:colOff>
      <xdr:row>35</xdr:row>
      <xdr:rowOff>282334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30276"/>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216459</xdr:rowOff>
    </xdr:from>
    <xdr:to>
      <xdr:col>22</xdr:col>
      <xdr:colOff>114300</xdr:colOff>
      <xdr:row>35</xdr:row>
      <xdr:rowOff>282334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26809"/>
          <a:ext cx="698500" cy="6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189294</xdr:rowOff>
    </xdr:from>
    <xdr:to>
      <xdr:col>18</xdr:col>
      <xdr:colOff>177800</xdr:colOff>
      <xdr:row>35</xdr:row>
      <xdr:rowOff>216459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99644"/>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16984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337558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2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263233</xdr:rowOff>
    </xdr:from>
    <xdr:to>
      <xdr:col>29</xdr:col>
      <xdr:colOff>177800</xdr:colOff>
      <xdr:row>36</xdr:row>
      <xdr:rowOff>21933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7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235310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4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169126</xdr:rowOff>
    </xdr:from>
    <xdr:to>
      <xdr:col>26</xdr:col>
      <xdr:colOff>101600</xdr:colOff>
      <xdr:row>35</xdr:row>
      <xdr:rowOff>270726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7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255503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86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231534</xdr:rowOff>
    </xdr:from>
    <xdr:to>
      <xdr:col>22</xdr:col>
      <xdr:colOff>165100</xdr:colOff>
      <xdr:row>35</xdr:row>
      <xdr:rowOff>333134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317911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165659</xdr:rowOff>
    </xdr:from>
    <xdr:to>
      <xdr:col>19</xdr:col>
      <xdr:colOff>38100</xdr:colOff>
      <xdr:row>35</xdr:row>
      <xdr:rowOff>267259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7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252036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6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138494</xdr:rowOff>
    </xdr:from>
    <xdr:to>
      <xdr:col>15</xdr:col>
      <xdr:colOff>101600</xdr:colOff>
      <xdr:row>35</xdr:row>
      <xdr:rowOff>240094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4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224871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83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119,161
115,859
12.30
63,129,487
62,397,626
489,095
28,846,148
52,126,033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152067</xdr:rowOff>
    </xdr:from>
    <xdr:to>
      <xdr:col>24</xdr:col>
      <xdr:colOff>63500</xdr:colOff>
      <xdr:row>36</xdr:row>
      <xdr:rowOff>32646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52817"/>
          <a:ext cx="8382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32646</xdr:rowOff>
    </xdr:from>
    <xdr:to>
      <xdr:col>19</xdr:col>
      <xdr:colOff>177800</xdr:colOff>
      <xdr:row>36</xdr:row>
      <xdr:rowOff>113617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04846"/>
          <a:ext cx="889000" cy="8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54596</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101524</xdr:rowOff>
    </xdr:from>
    <xdr:to>
      <xdr:col>15</xdr:col>
      <xdr:colOff>50800</xdr:colOff>
      <xdr:row>36</xdr:row>
      <xdr:rowOff>113617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73724"/>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4945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101524</xdr:rowOff>
    </xdr:from>
    <xdr:to>
      <xdr:col>10</xdr:col>
      <xdr:colOff>114300</xdr:colOff>
      <xdr:row>36</xdr:row>
      <xdr:rowOff>155473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7372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16398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47258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101267</xdr:rowOff>
    </xdr:from>
    <xdr:to>
      <xdr:col>24</xdr:col>
      <xdr:colOff>114300</xdr:colOff>
      <xdr:row>36</xdr:row>
      <xdr:rowOff>31417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0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79694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153296</xdr:rowOff>
    </xdr:from>
    <xdr:to>
      <xdr:col>20</xdr:col>
      <xdr:colOff>38100</xdr:colOff>
      <xdr:row>36</xdr:row>
      <xdr:rowOff>83446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74573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62817</xdr:rowOff>
    </xdr:from>
    <xdr:to>
      <xdr:col>15</xdr:col>
      <xdr:colOff>101600</xdr:colOff>
      <xdr:row>36</xdr:row>
      <xdr:rowOff>164417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155544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50724</xdr:rowOff>
    </xdr:from>
    <xdr:to>
      <xdr:col>10</xdr:col>
      <xdr:colOff>165100</xdr:colOff>
      <xdr:row>36</xdr:row>
      <xdr:rowOff>152324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143451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104673</xdr:rowOff>
    </xdr:from>
    <xdr:to>
      <xdr:col>6</xdr:col>
      <xdr:colOff>38100</xdr:colOff>
      <xdr:row>37</xdr:row>
      <xdr:rowOff>34823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25950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7741</xdr:rowOff>
    </xdr:from>
    <xdr:to>
      <xdr:col>24</xdr:col>
      <xdr:colOff>63500</xdr:colOff>
      <xdr:row>57</xdr:row>
      <xdr:rowOff>1378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08941"/>
          <a:ext cx="838200" cy="1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1378</xdr:rowOff>
    </xdr:from>
    <xdr:to>
      <xdr:col>19</xdr:col>
      <xdr:colOff>177800</xdr:colOff>
      <xdr:row>58</xdr:row>
      <xdr:rowOff>36773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74028"/>
          <a:ext cx="8890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96632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36773</xdr:rowOff>
    </xdr:from>
    <xdr:to>
      <xdr:col>15</xdr:col>
      <xdr:colOff>50800</xdr:colOff>
      <xdr:row>58</xdr:row>
      <xdr:rowOff>102171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80873"/>
          <a:ext cx="889000" cy="6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23213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5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89827</xdr:rowOff>
    </xdr:from>
    <xdr:to>
      <xdr:col>10</xdr:col>
      <xdr:colOff>114300</xdr:colOff>
      <xdr:row>58</xdr:row>
      <xdr:rowOff>102171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3392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91012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100080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128391</xdr:rowOff>
    </xdr:from>
    <xdr:to>
      <xdr:col>24</xdr:col>
      <xdr:colOff>114300</xdr:colOff>
      <xdr:row>56</xdr:row>
      <xdr:rowOff>58541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151268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122028</xdr:rowOff>
    </xdr:from>
    <xdr:to>
      <xdr:col>20</xdr:col>
      <xdr:colOff>38100</xdr:colOff>
      <xdr:row>57</xdr:row>
      <xdr:rowOff>52178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43305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157423</xdr:rowOff>
    </xdr:from>
    <xdr:to>
      <xdr:col>15</xdr:col>
      <xdr:colOff>101600</xdr:colOff>
      <xdr:row>58</xdr:row>
      <xdr:rowOff>87573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78700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51371</xdr:rowOff>
    </xdr:from>
    <xdr:to>
      <xdr:col>10</xdr:col>
      <xdr:colOff>165100</xdr:colOff>
      <xdr:row>58</xdr:row>
      <xdr:rowOff>152971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144098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39027</xdr:rowOff>
    </xdr:from>
    <xdr:to>
      <xdr:col>6</xdr:col>
      <xdr:colOff>38100</xdr:colOff>
      <xdr:row>58</xdr:row>
      <xdr:rowOff>140627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82035</xdr:rowOff>
    </xdr:from>
    <xdr:to>
      <xdr:col>24</xdr:col>
      <xdr:colOff>63500</xdr:colOff>
      <xdr:row>77</xdr:row>
      <xdr:rowOff>110096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83685"/>
          <a:ext cx="8382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65348</xdr:rowOff>
    </xdr:from>
    <xdr:to>
      <xdr:col>19</xdr:col>
      <xdr:colOff>177800</xdr:colOff>
      <xdr:row>77</xdr:row>
      <xdr:rowOff>82035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66998"/>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65348</xdr:rowOff>
    </xdr:from>
    <xdr:to>
      <xdr:col>15</xdr:col>
      <xdr:colOff>50800</xdr:colOff>
      <xdr:row>77</xdr:row>
      <xdr:rowOff>89866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66998"/>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146620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89866</xdr:rowOff>
    </xdr:from>
    <xdr:to>
      <xdr:col>10</xdr:col>
      <xdr:colOff>114300</xdr:colOff>
      <xdr:row>77</xdr:row>
      <xdr:rowOff>108268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9151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107243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59296</xdr:rowOff>
    </xdr:from>
    <xdr:to>
      <xdr:col>24</xdr:col>
      <xdr:colOff>114300</xdr:colOff>
      <xdr:row>77</xdr:row>
      <xdr:rowOff>160896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145673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31235</xdr:rowOff>
    </xdr:from>
    <xdr:to>
      <xdr:col>20</xdr:col>
      <xdr:colOff>38100</xdr:colOff>
      <xdr:row>77</xdr:row>
      <xdr:rowOff>132835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123962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14548</xdr:rowOff>
    </xdr:from>
    <xdr:to>
      <xdr:col>15</xdr:col>
      <xdr:colOff>101600</xdr:colOff>
      <xdr:row>77</xdr:row>
      <xdr:rowOff>116148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107275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39066</xdr:rowOff>
    </xdr:from>
    <xdr:to>
      <xdr:col>10</xdr:col>
      <xdr:colOff>165100</xdr:colOff>
      <xdr:row>77</xdr:row>
      <xdr:rowOff>140666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131793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57468</xdr:rowOff>
    </xdr:from>
    <xdr:to>
      <xdr:col>6</xdr:col>
      <xdr:colOff>38100</xdr:colOff>
      <xdr:row>77</xdr:row>
      <xdr:rowOff>159068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150195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5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27347</xdr:rowOff>
    </xdr:from>
    <xdr:to>
      <xdr:col>24</xdr:col>
      <xdr:colOff>63500</xdr:colOff>
      <xdr:row>94</xdr:row>
      <xdr:rowOff>139836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143647"/>
          <a:ext cx="838200" cy="11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139836</xdr:rowOff>
    </xdr:from>
    <xdr:to>
      <xdr:col>19</xdr:col>
      <xdr:colOff>177800</xdr:colOff>
      <xdr:row>94</xdr:row>
      <xdr:rowOff>157759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256136"/>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130658</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76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157759</xdr:rowOff>
    </xdr:from>
    <xdr:to>
      <xdr:col>15</xdr:col>
      <xdr:colOff>50800</xdr:colOff>
      <xdr:row>95</xdr:row>
      <xdr:rowOff>30256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274059"/>
          <a:ext cx="8890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103842</xdr:rowOff>
    </xdr:from>
    <xdr:to>
      <xdr:col>15</xdr:col>
      <xdr:colOff>101600</xdr:colOff>
      <xdr:row>98</xdr:row>
      <xdr:rowOff>33992</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73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25119</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8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21596</xdr:rowOff>
    </xdr:from>
    <xdr:to>
      <xdr:col>10</xdr:col>
      <xdr:colOff>114300</xdr:colOff>
      <xdr:row>95</xdr:row>
      <xdr:rowOff>30256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1130300" y="16309346"/>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156776</xdr:rowOff>
    </xdr:from>
    <xdr:to>
      <xdr:col>10</xdr:col>
      <xdr:colOff>165100</xdr:colOff>
      <xdr:row>98</xdr:row>
      <xdr:rowOff>86926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7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78053</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88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xdr:rowOff>
    </xdr:from>
    <xdr:to>
      <xdr:col>6</xdr:col>
      <xdr:colOff>38100</xdr:colOff>
      <xdr:row>98</xdr:row>
      <xdr:rowOff>102370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0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93497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8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147997</xdr:rowOff>
    </xdr:from>
    <xdr:to>
      <xdr:col>24</xdr:col>
      <xdr:colOff>114300</xdr:colOff>
      <xdr:row>94</xdr:row>
      <xdr:rowOff>78147</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0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170874</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594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89036</xdr:rowOff>
    </xdr:from>
    <xdr:to>
      <xdr:col>20</xdr:col>
      <xdr:colOff>38100</xdr:colOff>
      <xdr:row>95</xdr:row>
      <xdr:rowOff>19186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2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35713</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598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106959</xdr:rowOff>
    </xdr:from>
    <xdr:to>
      <xdr:col>15</xdr:col>
      <xdr:colOff>101600</xdr:colOff>
      <xdr:row>95</xdr:row>
      <xdr:rowOff>37109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2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53636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599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150906</xdr:rowOff>
    </xdr:from>
    <xdr:to>
      <xdr:col>10</xdr:col>
      <xdr:colOff>165100</xdr:colOff>
      <xdr:row>95</xdr:row>
      <xdr:rowOff>81056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62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97583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04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142246</xdr:rowOff>
    </xdr:from>
    <xdr:to>
      <xdr:col>6</xdr:col>
      <xdr:colOff>38100</xdr:colOff>
      <xdr:row>95</xdr:row>
      <xdr:rowOff>72396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88923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0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119278</xdr:rowOff>
    </xdr:from>
    <xdr:to>
      <xdr:col>55</xdr:col>
      <xdr:colOff>0</xdr:colOff>
      <xdr:row>36</xdr:row>
      <xdr:rowOff>63309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434228"/>
          <a:ext cx="838200" cy="80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154052</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2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119278</xdr:rowOff>
    </xdr:from>
    <xdr:to>
      <xdr:col>50</xdr:col>
      <xdr:colOff>114300</xdr:colOff>
      <xdr:row>37</xdr:row>
      <xdr:rowOff>52699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434228"/>
          <a:ext cx="889000" cy="96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52699</xdr:rowOff>
    </xdr:from>
    <xdr:to>
      <xdr:col>45</xdr:col>
      <xdr:colOff>177800</xdr:colOff>
      <xdr:row>37</xdr:row>
      <xdr:rowOff>111611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96349"/>
          <a:ext cx="889000" cy="5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112294</xdr:rowOff>
    </xdr:from>
    <xdr:to>
      <xdr:col>46</xdr:col>
      <xdr:colOff>38100</xdr:colOff>
      <xdr:row>37</xdr:row>
      <xdr:rowOff>42444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58971</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111611</xdr:rowOff>
    </xdr:from>
    <xdr:to>
      <xdr:col>41</xdr:col>
      <xdr:colOff>50800</xdr:colOff>
      <xdr:row>37</xdr:row>
      <xdr:rowOff>121250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55261"/>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141192</xdr:rowOff>
    </xdr:from>
    <xdr:to>
      <xdr:col>41</xdr:col>
      <xdr:colOff>101600</xdr:colOff>
      <xdr:row>37</xdr:row>
      <xdr:rowOff>71342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87869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150498</xdr:rowOff>
    </xdr:from>
    <xdr:to>
      <xdr:col>36</xdr:col>
      <xdr:colOff>165100</xdr:colOff>
      <xdr:row>37</xdr:row>
      <xdr:rowOff>80648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97175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12509</xdr:rowOff>
    </xdr:from>
    <xdr:to>
      <xdr:col>55</xdr:col>
      <xdr:colOff>50800</xdr:colOff>
      <xdr:row>36</xdr:row>
      <xdr:rowOff>114109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35386</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0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68478</xdr:rowOff>
    </xdr:from>
    <xdr:to>
      <xdr:col>50</xdr:col>
      <xdr:colOff>165100</xdr:colOff>
      <xdr:row>31</xdr:row>
      <xdr:rowOff>170078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3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161205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47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1899</xdr:rowOff>
    </xdr:from>
    <xdr:to>
      <xdr:col>46</xdr:col>
      <xdr:colOff>38100</xdr:colOff>
      <xdr:row>37</xdr:row>
      <xdr:rowOff>103499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94626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60811</xdr:rowOff>
    </xdr:from>
    <xdr:to>
      <xdr:col>41</xdr:col>
      <xdr:colOff>101600</xdr:colOff>
      <xdr:row>37</xdr:row>
      <xdr:rowOff>162410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04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153538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70450</xdr:rowOff>
    </xdr:from>
    <xdr:to>
      <xdr:col>36</xdr:col>
      <xdr:colOff>165100</xdr:colOff>
      <xdr:row>38</xdr:row>
      <xdr:rowOff>600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1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163177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98491</xdr:rowOff>
    </xdr:from>
    <xdr:to>
      <xdr:col>55</xdr:col>
      <xdr:colOff>0</xdr:colOff>
      <xdr:row>57</xdr:row>
      <xdr:rowOff>115339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99691"/>
          <a:ext cx="838200" cy="18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98491</xdr:rowOff>
    </xdr:from>
    <xdr:to>
      <xdr:col>50</xdr:col>
      <xdr:colOff>114300</xdr:colOff>
      <xdr:row>57</xdr:row>
      <xdr:rowOff>17414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99691"/>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71726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17414</xdr:rowOff>
    </xdr:from>
    <xdr:to>
      <xdr:col>45</xdr:col>
      <xdr:colOff>177800</xdr:colOff>
      <xdr:row>58</xdr:row>
      <xdr:rowOff>574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90064"/>
          <a:ext cx="889000" cy="1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77098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574</xdr:rowOff>
    </xdr:from>
    <xdr:to>
      <xdr:col>41</xdr:col>
      <xdr:colOff>50800</xdr:colOff>
      <xdr:row>58</xdr:row>
      <xdr:rowOff>16866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44674"/>
          <a:ext cx="8890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116631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7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102976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64539</xdr:rowOff>
    </xdr:from>
    <xdr:to>
      <xdr:col>55</xdr:col>
      <xdr:colOff>50800</xdr:colOff>
      <xdr:row>57</xdr:row>
      <xdr:rowOff>166139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42966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47691</xdr:rowOff>
    </xdr:from>
    <xdr:to>
      <xdr:col>50</xdr:col>
      <xdr:colOff>165100</xdr:colOff>
      <xdr:row>56</xdr:row>
      <xdr:rowOff>149291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140418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138064</xdr:rowOff>
    </xdr:from>
    <xdr:to>
      <xdr:col>46</xdr:col>
      <xdr:colOff>38100</xdr:colOff>
      <xdr:row>57</xdr:row>
      <xdr:rowOff>68214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59341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121224</xdr:rowOff>
    </xdr:from>
    <xdr:to>
      <xdr:col>41</xdr:col>
      <xdr:colOff>101600</xdr:colOff>
      <xdr:row>58</xdr:row>
      <xdr:rowOff>51374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42501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137516</xdr:rowOff>
    </xdr:from>
    <xdr:to>
      <xdr:col>36</xdr:col>
      <xdr:colOff>165100</xdr:colOff>
      <xdr:row>58</xdr:row>
      <xdr:rowOff>67666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58793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112013</xdr:rowOff>
    </xdr:from>
    <xdr:to>
      <xdr:col>55</xdr:col>
      <xdr:colOff>0</xdr:colOff>
      <xdr:row>78</xdr:row>
      <xdr:rowOff>5372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142213"/>
          <a:ext cx="838200" cy="2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112013</xdr:rowOff>
    </xdr:from>
    <xdr:to>
      <xdr:col>50</xdr:col>
      <xdr:colOff>114300</xdr:colOff>
      <xdr:row>78</xdr:row>
      <xdr:rowOff>57125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142213"/>
          <a:ext cx="889000" cy="2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13022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57125</xdr:rowOff>
    </xdr:from>
    <xdr:to>
      <xdr:col>45</xdr:col>
      <xdr:colOff>177800</xdr:colOff>
      <xdr:row>79</xdr:row>
      <xdr:rowOff>30556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30225"/>
          <a:ext cx="889000" cy="1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98975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18822</xdr:rowOff>
    </xdr:from>
    <xdr:to>
      <xdr:col>41</xdr:col>
      <xdr:colOff>50800</xdr:colOff>
      <xdr:row>79</xdr:row>
      <xdr:rowOff>30556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63372"/>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129036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126022</xdr:rowOff>
    </xdr:from>
    <xdr:to>
      <xdr:col>55</xdr:col>
      <xdr:colOff>50800</xdr:colOff>
      <xdr:row>78</xdr:row>
      <xdr:rowOff>56172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148899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7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61213</xdr:rowOff>
    </xdr:from>
    <xdr:to>
      <xdr:col>50</xdr:col>
      <xdr:colOff>165100</xdr:colOff>
      <xdr:row>76</xdr:row>
      <xdr:rowOff>162813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0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7891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8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6325</xdr:rowOff>
    </xdr:from>
    <xdr:to>
      <xdr:col>46</xdr:col>
      <xdr:colOff>38100</xdr:colOff>
      <xdr:row>78</xdr:row>
      <xdr:rowOff>107925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99052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151206</xdr:rowOff>
    </xdr:from>
    <xdr:to>
      <xdr:col>41</xdr:col>
      <xdr:colOff>101600</xdr:colOff>
      <xdr:row>79</xdr:row>
      <xdr:rowOff>81356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72483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1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139472</xdr:rowOff>
    </xdr:from>
    <xdr:to>
      <xdr:col>36</xdr:col>
      <xdr:colOff>165100</xdr:colOff>
      <xdr:row>79</xdr:row>
      <xdr:rowOff>69622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60749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60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58066</xdr:rowOff>
    </xdr:from>
    <xdr:to>
      <xdr:col>55</xdr:col>
      <xdr:colOff>0</xdr:colOff>
      <xdr:row>97</xdr:row>
      <xdr:rowOff>125527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88716"/>
          <a:ext cx="838200" cy="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70732</xdr:rowOff>
    </xdr:from>
    <xdr:to>
      <xdr:col>50</xdr:col>
      <xdr:colOff>114300</xdr:colOff>
      <xdr:row>97</xdr:row>
      <xdr:rowOff>58066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358482"/>
          <a:ext cx="889000" cy="3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70732</xdr:rowOff>
    </xdr:from>
    <xdr:to>
      <xdr:col>45</xdr:col>
      <xdr:colOff>177800</xdr:colOff>
      <xdr:row>97</xdr:row>
      <xdr:rowOff>96403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358482"/>
          <a:ext cx="889000" cy="3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144546</xdr:rowOff>
    </xdr:from>
    <xdr:to>
      <xdr:col>41</xdr:col>
      <xdr:colOff>50800</xdr:colOff>
      <xdr:row>97</xdr:row>
      <xdr:rowOff>96403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03746"/>
          <a:ext cx="889000" cy="1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74727</xdr:rowOff>
    </xdr:from>
    <xdr:to>
      <xdr:col>55</xdr:col>
      <xdr:colOff>50800</xdr:colOff>
      <xdr:row>98</xdr:row>
      <xdr:rowOff>4877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161104</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7266</xdr:rowOff>
    </xdr:from>
    <xdr:to>
      <xdr:col>50</xdr:col>
      <xdr:colOff>165100</xdr:colOff>
      <xdr:row>97</xdr:row>
      <xdr:rowOff>108866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99993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7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19932</xdr:rowOff>
    </xdr:from>
    <xdr:to>
      <xdr:col>46</xdr:col>
      <xdr:colOff>38100</xdr:colOff>
      <xdr:row>95</xdr:row>
      <xdr:rowOff>121532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112659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45603</xdr:rowOff>
    </xdr:from>
    <xdr:to>
      <xdr:col>41</xdr:col>
      <xdr:colOff>101600</xdr:colOff>
      <xdr:row>97</xdr:row>
      <xdr:rowOff>147203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138330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76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93746</xdr:rowOff>
    </xdr:from>
    <xdr:to>
      <xdr:col>36</xdr:col>
      <xdr:colOff>165100</xdr:colOff>
      <xdr:row>97</xdr:row>
      <xdr:rowOff>23896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15023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42545</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9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25781</xdr:rowOff>
    </xdr:from>
    <xdr:to>
      <xdr:col>81</xdr:col>
      <xdr:colOff>50800</xdr:colOff>
      <xdr:row>39</xdr:row>
      <xdr:rowOff>42545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12573</xdr:rowOff>
    </xdr:from>
    <xdr:to>
      <xdr:col>76</xdr:col>
      <xdr:colOff>114300</xdr:colOff>
      <xdr:row>39</xdr:row>
      <xdr:rowOff>25781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99123"/>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12573</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99123"/>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163195</xdr:rowOff>
    </xdr:from>
    <xdr:to>
      <xdr:col>81</xdr:col>
      <xdr:colOff>101600</xdr:colOff>
      <xdr:row>39</xdr:row>
      <xdr:rowOff>93345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84472</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146431</xdr:rowOff>
    </xdr:from>
    <xdr:to>
      <xdr:col>76</xdr:col>
      <xdr:colOff>165100</xdr:colOff>
      <xdr:row>39</xdr:row>
      <xdr:rowOff>76581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67708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5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133223</xdr:rowOff>
    </xdr:from>
    <xdr:to>
      <xdr:col>72</xdr:col>
      <xdr:colOff>38100</xdr:colOff>
      <xdr:row>39</xdr:row>
      <xdr:rowOff>63373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54500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61461</xdr:rowOff>
    </xdr:from>
    <xdr:to>
      <xdr:col>85</xdr:col>
      <xdr:colOff>127000</xdr:colOff>
      <xdr:row>75</xdr:row>
      <xdr:rowOff>64415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920211"/>
          <a:ext cx="8382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61461</xdr:rowOff>
    </xdr:from>
    <xdr:to>
      <xdr:col>81</xdr:col>
      <xdr:colOff>50800</xdr:colOff>
      <xdr:row>75</xdr:row>
      <xdr:rowOff>74073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20211"/>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74073</xdr:rowOff>
    </xdr:from>
    <xdr:to>
      <xdr:col>76</xdr:col>
      <xdr:colOff>114300</xdr:colOff>
      <xdr:row>75</xdr:row>
      <xdr:rowOff>86551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932823"/>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96518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77083</xdr:rowOff>
    </xdr:from>
    <xdr:to>
      <xdr:col>71</xdr:col>
      <xdr:colOff>177800</xdr:colOff>
      <xdr:row>75</xdr:row>
      <xdr:rowOff>86551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935833"/>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79716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100823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4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13615</xdr:rowOff>
    </xdr:from>
    <xdr:to>
      <xdr:col>85</xdr:col>
      <xdr:colOff>177800</xdr:colOff>
      <xdr:row>75</xdr:row>
      <xdr:rowOff>115215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36492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10661</xdr:rowOff>
    </xdr:from>
    <xdr:to>
      <xdr:col>81</xdr:col>
      <xdr:colOff>101600</xdr:colOff>
      <xdr:row>75</xdr:row>
      <xdr:rowOff>112261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103388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23273</xdr:rowOff>
    </xdr:from>
    <xdr:to>
      <xdr:col>76</xdr:col>
      <xdr:colOff>165100</xdr:colOff>
      <xdr:row>75</xdr:row>
      <xdr:rowOff>124873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116000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35751</xdr:rowOff>
    </xdr:from>
    <xdr:to>
      <xdr:col>72</xdr:col>
      <xdr:colOff>38100</xdr:colOff>
      <xdr:row>75</xdr:row>
      <xdr:rowOff>137351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128477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26283</xdr:rowOff>
    </xdr:from>
    <xdr:to>
      <xdr:col>67</xdr:col>
      <xdr:colOff>101600</xdr:colOff>
      <xdr:row>75</xdr:row>
      <xdr:rowOff>127883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119009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82004</xdr:rowOff>
    </xdr:from>
    <xdr:to>
      <xdr:col>85</xdr:col>
      <xdr:colOff>127000</xdr:colOff>
      <xdr:row>98</xdr:row>
      <xdr:rowOff>122822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12654"/>
          <a:ext cx="838200" cy="2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122822</xdr:rowOff>
    </xdr:from>
    <xdr:to>
      <xdr:col>81</xdr:col>
      <xdr:colOff>50800</xdr:colOff>
      <xdr:row>99</xdr:row>
      <xdr:rowOff>26212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24922"/>
          <a:ext cx="889000" cy="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80332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26212</xdr:rowOff>
    </xdr:from>
    <xdr:to>
      <xdr:col>76</xdr:col>
      <xdr:colOff>114300</xdr:colOff>
      <xdr:row>99</xdr:row>
      <xdr:rowOff>42711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99762"/>
          <a:ext cx="8890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137889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19710</xdr:rowOff>
    </xdr:from>
    <xdr:to>
      <xdr:col>71</xdr:col>
      <xdr:colOff>177800</xdr:colOff>
      <xdr:row>99</xdr:row>
      <xdr:rowOff>42711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93260"/>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109490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6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114533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31204</xdr:rowOff>
    </xdr:from>
    <xdr:to>
      <xdr:col>85</xdr:col>
      <xdr:colOff>177800</xdr:colOff>
      <xdr:row>97</xdr:row>
      <xdr:rowOff>132804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54081</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72022</xdr:rowOff>
    </xdr:from>
    <xdr:to>
      <xdr:col>81</xdr:col>
      <xdr:colOff>101600</xdr:colOff>
      <xdr:row>99</xdr:row>
      <xdr:rowOff>2172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164749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6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146862</xdr:rowOff>
    </xdr:from>
    <xdr:to>
      <xdr:col>76</xdr:col>
      <xdr:colOff>165100</xdr:colOff>
      <xdr:row>99</xdr:row>
      <xdr:rowOff>77012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68139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4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163361</xdr:rowOff>
    </xdr:from>
    <xdr:to>
      <xdr:col>72</xdr:col>
      <xdr:colOff>38100</xdr:colOff>
      <xdr:row>99</xdr:row>
      <xdr:rowOff>93511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84638</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7058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140360</xdr:rowOff>
    </xdr:from>
    <xdr:to>
      <xdr:col>67</xdr:col>
      <xdr:colOff>101600</xdr:colOff>
      <xdr:row>99</xdr:row>
      <xdr:rowOff>70510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61637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157226</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00876"/>
          <a:ext cx="8890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159783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119316</xdr:rowOff>
    </xdr:from>
    <xdr:to>
      <xdr:col>102</xdr:col>
      <xdr:colOff>114300</xdr:colOff>
      <xdr:row>37</xdr:row>
      <xdr:rowOff>157226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462966"/>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165498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155020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106426</xdr:rowOff>
    </xdr:from>
    <xdr:to>
      <xdr:col>102</xdr:col>
      <xdr:colOff>165100</xdr:colOff>
      <xdr:row>38</xdr:row>
      <xdr:rowOff>36576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27703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68516</xdr:rowOff>
    </xdr:from>
    <xdr:to>
      <xdr:col>98</xdr:col>
      <xdr:colOff>38100</xdr:colOff>
      <xdr:row>37</xdr:row>
      <xdr:rowOff>170117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1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161244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43650</xdr:rowOff>
    </xdr:from>
    <xdr:to>
      <xdr:col>116</xdr:col>
      <xdr:colOff>63500</xdr:colOff>
      <xdr:row>59</xdr:row>
      <xdr:rowOff>43669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59200"/>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43669</xdr:rowOff>
    </xdr:from>
    <xdr:to>
      <xdr:col>111</xdr:col>
      <xdr:colOff>177800</xdr:colOff>
      <xdr:row>59</xdr:row>
      <xdr:rowOff>43669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43669</xdr:rowOff>
    </xdr:from>
    <xdr:to>
      <xdr:col>107</xdr:col>
      <xdr:colOff>50800</xdr:colOff>
      <xdr:row>59</xdr:row>
      <xdr:rowOff>43669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92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43059</xdr:rowOff>
    </xdr:from>
    <xdr:to>
      <xdr:col>102</xdr:col>
      <xdr:colOff>114300</xdr:colOff>
      <xdr:row>59</xdr:row>
      <xdr:rowOff>43669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8609"/>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161745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164300</xdr:rowOff>
    </xdr:from>
    <xdr:to>
      <xdr:col>116</xdr:col>
      <xdr:colOff>114300</xdr:colOff>
      <xdr:row>59</xdr:row>
      <xdr:rowOff>94450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79227</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164319</xdr:rowOff>
    </xdr:from>
    <xdr:to>
      <xdr:col>112</xdr:col>
      <xdr:colOff>38100</xdr:colOff>
      <xdr:row>59</xdr:row>
      <xdr:rowOff>94469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85596</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164319</xdr:rowOff>
    </xdr:from>
    <xdr:to>
      <xdr:col>107</xdr:col>
      <xdr:colOff>101600</xdr:colOff>
      <xdr:row>59</xdr:row>
      <xdr:rowOff>94469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85596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164319</xdr:rowOff>
    </xdr:from>
    <xdr:to>
      <xdr:col>102</xdr:col>
      <xdr:colOff>165100</xdr:colOff>
      <xdr:row>59</xdr:row>
      <xdr:rowOff>94469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85596</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163709</xdr:rowOff>
    </xdr:from>
    <xdr:to>
      <xdr:col>98</xdr:col>
      <xdr:colOff>38100</xdr:colOff>
      <xdr:row>59</xdr:row>
      <xdr:rowOff>93859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84986</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00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36982</xdr:rowOff>
    </xdr:from>
    <xdr:to>
      <xdr:col>116</xdr:col>
      <xdr:colOff>63500</xdr:colOff>
      <xdr:row>73</xdr:row>
      <xdr:rowOff>86664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552832"/>
          <a:ext cx="8382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86664</xdr:rowOff>
    </xdr:from>
    <xdr:to>
      <xdr:col>111</xdr:col>
      <xdr:colOff>177800</xdr:colOff>
      <xdr:row>73</xdr:row>
      <xdr:rowOff>88951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0251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143794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88951</xdr:rowOff>
    </xdr:from>
    <xdr:to>
      <xdr:col>107</xdr:col>
      <xdr:colOff>50800</xdr:colOff>
      <xdr:row>74</xdr:row>
      <xdr:rowOff>9169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04801"/>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89425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9169</xdr:rowOff>
    </xdr:from>
    <xdr:to>
      <xdr:col>102</xdr:col>
      <xdr:colOff>114300</xdr:colOff>
      <xdr:row>74</xdr:row>
      <xdr:rowOff>52794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96469"/>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124934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157632</xdr:rowOff>
    </xdr:from>
    <xdr:to>
      <xdr:col>116</xdr:col>
      <xdr:colOff>114300</xdr:colOff>
      <xdr:row>73</xdr:row>
      <xdr:rowOff>87782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9059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35864</xdr:rowOff>
    </xdr:from>
    <xdr:to>
      <xdr:col>112</xdr:col>
      <xdr:colOff>38100</xdr:colOff>
      <xdr:row>73</xdr:row>
      <xdr:rowOff>137464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153991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38151</xdr:rowOff>
    </xdr:from>
    <xdr:to>
      <xdr:col>107</xdr:col>
      <xdr:colOff>101600</xdr:colOff>
      <xdr:row>73</xdr:row>
      <xdr:rowOff>139751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156278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129819</xdr:rowOff>
    </xdr:from>
    <xdr:to>
      <xdr:col>102</xdr:col>
      <xdr:colOff>165100</xdr:colOff>
      <xdr:row>74</xdr:row>
      <xdr:rowOff>59969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76496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1994</xdr:rowOff>
    </xdr:from>
    <xdr:to>
      <xdr:col>98</xdr:col>
      <xdr:colOff>38100</xdr:colOff>
      <xdr:row>74</xdr:row>
      <xdr:rowOff>103594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94721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523,641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187,287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高い水準にある。生活保護費については、資格審査等の適正化を図っているものの、近年では、障がい者自立支援給付費の増加もあって、全体として増加傾向にある。資格審査等の適正化に加え、診療報酬明細書点検等充実事業や後発医薬品の利用促進などの取組みにより、引き続き、扶助費の適正化に努め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35,697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円となっており、類似団体と比較して一人当たりコストは低い状況となっているが、今後、大規模なまちづくり事業等により、類似団体平均を上回ることも想定される。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24,043</a:t>
          </a:r>
          <a:r>
            <a:rPr kumimoji="1" lang="ja-JP" altLang="en-US" sz="1300">
              <a:latin typeface="ＭＳ Ｐゴシック" panose="020B0600070205080204" pitchFamily="50" charset="-128"/>
              <a:ea typeface="ＭＳ Ｐゴシック" panose="020B0600070205080204" pitchFamily="50" charset="-128"/>
            </a:rPr>
            <a:t>円となっており、類似団体を上回る値を示すに至った。ふるさと納税の一部や前年度決算剰余金を積み立てたことにより増加したものであるが、災害等の不測の事態に備えるため、また、健全で持続可能な財政状況を継続していくためにも、引き続き、基金残高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119,161
115,859
12.30
63,129,487
62,397,626
489,095
28,846,148
52,126,033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163475</xdr:rowOff>
    </xdr:from>
    <xdr:to>
      <xdr:col>24</xdr:col>
      <xdr:colOff>63500</xdr:colOff>
      <xdr:row>33</xdr:row>
      <xdr:rowOff>105410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49875"/>
          <a:ext cx="8382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3912</xdr:rowOff>
    </xdr:from>
    <xdr:to>
      <xdr:col>19</xdr:col>
      <xdr:colOff>177800</xdr:colOff>
      <xdr:row>33</xdr:row>
      <xdr:rowOff>105410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61762"/>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36695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61976</xdr:rowOff>
    </xdr:from>
    <xdr:to>
      <xdr:col>15</xdr:col>
      <xdr:colOff>50800</xdr:colOff>
      <xdr:row>33</xdr:row>
      <xdr:rowOff>3912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48376"/>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23063</xdr:rowOff>
    </xdr:from>
    <xdr:to>
      <xdr:col>15</xdr:col>
      <xdr:colOff>101600</xdr:colOff>
      <xdr:row>34</xdr:row>
      <xdr:rowOff>124663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115790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56490</xdr:rowOff>
    </xdr:from>
    <xdr:to>
      <xdr:col>10</xdr:col>
      <xdr:colOff>114300</xdr:colOff>
      <xdr:row>32</xdr:row>
      <xdr:rowOff>61976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4289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40437</xdr:rowOff>
    </xdr:from>
    <xdr:to>
      <xdr:col>10</xdr:col>
      <xdr:colOff>165100</xdr:colOff>
      <xdr:row>34</xdr:row>
      <xdr:rowOff>142037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133164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23978</xdr:rowOff>
    </xdr:from>
    <xdr:to>
      <xdr:col>6</xdr:col>
      <xdr:colOff>38100</xdr:colOff>
      <xdr:row>34</xdr:row>
      <xdr:rowOff>125578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116705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112675</xdr:rowOff>
    </xdr:from>
    <xdr:to>
      <xdr:col>24</xdr:col>
      <xdr:colOff>114300</xdr:colOff>
      <xdr:row>33</xdr:row>
      <xdr:rowOff>42825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135552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54610</xdr:rowOff>
    </xdr:from>
    <xdr:to>
      <xdr:col>20</xdr:col>
      <xdr:colOff>38100</xdr:colOff>
      <xdr:row>33</xdr:row>
      <xdr:rowOff>156210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124562</xdr:rowOff>
    </xdr:from>
    <xdr:to>
      <xdr:col>15</xdr:col>
      <xdr:colOff>101600</xdr:colOff>
      <xdr:row>33</xdr:row>
      <xdr:rowOff>54712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71239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11176</xdr:rowOff>
    </xdr:from>
    <xdr:to>
      <xdr:col>10</xdr:col>
      <xdr:colOff>165100</xdr:colOff>
      <xdr:row>32</xdr:row>
      <xdr:rowOff>112776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129303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5690</xdr:rowOff>
    </xdr:from>
    <xdr:to>
      <xdr:col>6</xdr:col>
      <xdr:colOff>38100</xdr:colOff>
      <xdr:row>32</xdr:row>
      <xdr:rowOff>107290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123817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33465</xdr:rowOff>
    </xdr:from>
    <xdr:to>
      <xdr:col>24</xdr:col>
      <xdr:colOff>63500</xdr:colOff>
      <xdr:row>57</xdr:row>
      <xdr:rowOff>94483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63215"/>
          <a:ext cx="838200" cy="40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33465</xdr:rowOff>
    </xdr:from>
    <xdr:to>
      <xdr:col>19</xdr:col>
      <xdr:colOff>177800</xdr:colOff>
      <xdr:row>57</xdr:row>
      <xdr:rowOff>111994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63215"/>
          <a:ext cx="889000" cy="42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138712</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111994</xdr:rowOff>
    </xdr:from>
    <xdr:to>
      <xdr:col>15</xdr:col>
      <xdr:colOff>50800</xdr:colOff>
      <xdr:row>58</xdr:row>
      <xdr:rowOff>10436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84644"/>
          <a:ext cx="889000" cy="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104967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10436</xdr:rowOff>
    </xdr:from>
    <xdr:to>
      <xdr:col>10</xdr:col>
      <xdr:colOff>114300</xdr:colOff>
      <xdr:row>58</xdr:row>
      <xdr:rowOff>13422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54536"/>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116026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114956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43683</xdr:rowOff>
    </xdr:from>
    <xdr:to>
      <xdr:col>24</xdr:col>
      <xdr:colOff>114300</xdr:colOff>
      <xdr:row>57</xdr:row>
      <xdr:rowOff>145283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154115</xdr:rowOff>
    </xdr:from>
    <xdr:to>
      <xdr:col>20</xdr:col>
      <xdr:colOff>38100</xdr:colOff>
      <xdr:row>55</xdr:row>
      <xdr:rowOff>84265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4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75392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0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61194</xdr:rowOff>
    </xdr:from>
    <xdr:to>
      <xdr:col>15</xdr:col>
      <xdr:colOff>101600</xdr:colOff>
      <xdr:row>57</xdr:row>
      <xdr:rowOff>162794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153921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131086</xdr:rowOff>
    </xdr:from>
    <xdr:to>
      <xdr:col>10</xdr:col>
      <xdr:colOff>165100</xdr:colOff>
      <xdr:row>58</xdr:row>
      <xdr:rowOff>61236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52363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134072</xdr:rowOff>
    </xdr:from>
    <xdr:to>
      <xdr:col>6</xdr:col>
      <xdr:colOff>38100</xdr:colOff>
      <xdr:row>58</xdr:row>
      <xdr:rowOff>64222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9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55349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107117</xdr:rowOff>
    </xdr:from>
    <xdr:to>
      <xdr:col>24</xdr:col>
      <xdr:colOff>63500</xdr:colOff>
      <xdr:row>74</xdr:row>
      <xdr:rowOff>170485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622967"/>
          <a:ext cx="838200" cy="23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170485</xdr:rowOff>
    </xdr:from>
    <xdr:to>
      <xdr:col>19</xdr:col>
      <xdr:colOff>177800</xdr:colOff>
      <xdr:row>75</xdr:row>
      <xdr:rowOff>11890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57785"/>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127015</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11890</xdr:rowOff>
    </xdr:from>
    <xdr:to>
      <xdr:col>15</xdr:col>
      <xdr:colOff>50800</xdr:colOff>
      <xdr:row>75</xdr:row>
      <xdr:rowOff>25682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870640"/>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113551</xdr:rowOff>
    </xdr:from>
    <xdr:to>
      <xdr:col>15</xdr:col>
      <xdr:colOff>101600</xdr:colOff>
      <xdr:row>78</xdr:row>
      <xdr:rowOff>43701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1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34828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0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25682</xdr:rowOff>
    </xdr:from>
    <xdr:to>
      <xdr:col>10</xdr:col>
      <xdr:colOff>114300</xdr:colOff>
      <xdr:row>75</xdr:row>
      <xdr:rowOff>45242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884432"/>
          <a:ext cx="889000" cy="1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163576</xdr:rowOff>
    </xdr:from>
    <xdr:to>
      <xdr:col>10</xdr:col>
      <xdr:colOff>165100</xdr:colOff>
      <xdr:row>78</xdr:row>
      <xdr:rowOff>93726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3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84853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45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950</xdr:rowOff>
    </xdr:from>
    <xdr:to>
      <xdr:col>6</xdr:col>
      <xdr:colOff>38100</xdr:colOff>
      <xdr:row>78</xdr:row>
      <xdr:rowOff>102550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3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93677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46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56317</xdr:rowOff>
    </xdr:from>
    <xdr:to>
      <xdr:col>24</xdr:col>
      <xdr:colOff>114300</xdr:colOff>
      <xdr:row>73</xdr:row>
      <xdr:rowOff>157917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5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79194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4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119685</xdr:rowOff>
    </xdr:from>
    <xdr:to>
      <xdr:col>20</xdr:col>
      <xdr:colOff>38100</xdr:colOff>
      <xdr:row>75</xdr:row>
      <xdr:rowOff>49835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66362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132540</xdr:rowOff>
    </xdr:from>
    <xdr:to>
      <xdr:col>15</xdr:col>
      <xdr:colOff>101600</xdr:colOff>
      <xdr:row>75</xdr:row>
      <xdr:rowOff>62690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79217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59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146332</xdr:rowOff>
    </xdr:from>
    <xdr:to>
      <xdr:col>10</xdr:col>
      <xdr:colOff>165100</xdr:colOff>
      <xdr:row>75</xdr:row>
      <xdr:rowOff>76482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8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93009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60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165892</xdr:rowOff>
    </xdr:from>
    <xdr:to>
      <xdr:col>6</xdr:col>
      <xdr:colOff>38100</xdr:colOff>
      <xdr:row>75</xdr:row>
      <xdr:rowOff>96042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8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112569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62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16348</xdr:rowOff>
    </xdr:from>
    <xdr:to>
      <xdr:col>24</xdr:col>
      <xdr:colOff>63500</xdr:colOff>
      <xdr:row>97</xdr:row>
      <xdr:rowOff>42842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475548"/>
          <a:ext cx="838200" cy="19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42842</xdr:rowOff>
    </xdr:from>
    <xdr:to>
      <xdr:col>19</xdr:col>
      <xdr:colOff>177800</xdr:colOff>
      <xdr:row>97</xdr:row>
      <xdr:rowOff>46408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67349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46408</xdr:rowOff>
    </xdr:from>
    <xdr:to>
      <xdr:col>15</xdr:col>
      <xdr:colOff>50800</xdr:colOff>
      <xdr:row>97</xdr:row>
      <xdr:rowOff>94712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677058"/>
          <a:ext cx="889000" cy="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94712</xdr:rowOff>
    </xdr:from>
    <xdr:to>
      <xdr:col>10</xdr:col>
      <xdr:colOff>114300</xdr:colOff>
      <xdr:row>97</xdr:row>
      <xdr:rowOff>158834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725362"/>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167983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31577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136998</xdr:rowOff>
    </xdr:from>
    <xdr:to>
      <xdr:col>24</xdr:col>
      <xdr:colOff>114300</xdr:colOff>
      <xdr:row>96</xdr:row>
      <xdr:rowOff>67148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115425</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4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163492</xdr:rowOff>
    </xdr:from>
    <xdr:to>
      <xdr:col>20</xdr:col>
      <xdr:colOff>38100</xdr:colOff>
      <xdr:row>97</xdr:row>
      <xdr:rowOff>93642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84769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7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167058</xdr:rowOff>
    </xdr:from>
    <xdr:to>
      <xdr:col>15</xdr:col>
      <xdr:colOff>101600</xdr:colOff>
      <xdr:row>97</xdr:row>
      <xdr:rowOff>97208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88335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7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43912</xdr:rowOff>
    </xdr:from>
    <xdr:to>
      <xdr:col>10</xdr:col>
      <xdr:colOff>165100</xdr:colOff>
      <xdr:row>97</xdr:row>
      <xdr:rowOff>145512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136639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108034</xdr:rowOff>
    </xdr:from>
    <xdr:to>
      <xdr:col>6</xdr:col>
      <xdr:colOff>38100</xdr:colOff>
      <xdr:row>98</xdr:row>
      <xdr:rowOff>38184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7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29311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8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60147</xdr:rowOff>
    </xdr:from>
    <xdr:to>
      <xdr:col>55</xdr:col>
      <xdr:colOff>0</xdr:colOff>
      <xdr:row>34</xdr:row>
      <xdr:rowOff>98552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588944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60147</xdr:rowOff>
    </xdr:from>
    <xdr:to>
      <xdr:col>50</xdr:col>
      <xdr:colOff>114300</xdr:colOff>
      <xdr:row>34</xdr:row>
      <xdr:rowOff>165303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8750300" y="588944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67784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0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165303</xdr:rowOff>
    </xdr:from>
    <xdr:to>
      <xdr:col>45</xdr:col>
      <xdr:colOff>177800</xdr:colOff>
      <xdr:row>35</xdr:row>
      <xdr:rowOff>4826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599460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4826</xdr:rowOff>
    </xdr:from>
    <xdr:to>
      <xdr:col>41</xdr:col>
      <xdr:colOff>50800</xdr:colOff>
      <xdr:row>35</xdr:row>
      <xdr:rowOff>16256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0055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47752</xdr:rowOff>
    </xdr:from>
    <xdr:to>
      <xdr:col>55</xdr:col>
      <xdr:colOff>50800</xdr:colOff>
      <xdr:row>34</xdr:row>
      <xdr:rowOff>149352</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70629</xdr:rowOff>
    </xdr:from>
    <xdr:ext cx="469744"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9347</xdr:rowOff>
    </xdr:from>
    <xdr:to>
      <xdr:col>50</xdr:col>
      <xdr:colOff>165100</xdr:colOff>
      <xdr:row>34</xdr:row>
      <xdr:rowOff>110947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5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127474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428" y="561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114503</xdr:rowOff>
    </xdr:from>
    <xdr:to>
      <xdr:col>46</xdr:col>
      <xdr:colOff>38100</xdr:colOff>
      <xdr:row>35</xdr:row>
      <xdr:rowOff>44653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59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35780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8" y="60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125476</xdr:rowOff>
    </xdr:from>
    <xdr:to>
      <xdr:col>41</xdr:col>
      <xdr:colOff>101600</xdr:colOff>
      <xdr:row>35</xdr:row>
      <xdr:rowOff>55626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46753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136906</xdr:rowOff>
    </xdr:from>
    <xdr:to>
      <xdr:col>36</xdr:col>
      <xdr:colOff>165100</xdr:colOff>
      <xdr:row>35</xdr:row>
      <xdr:rowOff>67056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58183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130373</xdr:rowOff>
    </xdr:from>
    <xdr:to>
      <xdr:col>55</xdr:col>
      <xdr:colOff>0</xdr:colOff>
      <xdr:row>58</xdr:row>
      <xdr:rowOff>130830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1007447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129550</xdr:rowOff>
    </xdr:from>
    <xdr:to>
      <xdr:col>50</xdr:col>
      <xdr:colOff>114300</xdr:colOff>
      <xdr:row>58</xdr:row>
      <xdr:rowOff>130830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1007365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129322</xdr:rowOff>
    </xdr:from>
    <xdr:to>
      <xdr:col>45</xdr:col>
      <xdr:colOff>177800</xdr:colOff>
      <xdr:row>58</xdr:row>
      <xdr:rowOff>129550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1007342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129322</xdr:rowOff>
    </xdr:from>
    <xdr:to>
      <xdr:col>41</xdr:col>
      <xdr:colOff>50800</xdr:colOff>
      <xdr:row>58</xdr:row>
      <xdr:rowOff>129642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10073422"/>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159021</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5111" y="89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79573</xdr:rowOff>
    </xdr:from>
    <xdr:to>
      <xdr:col>55</xdr:col>
      <xdr:colOff>50800</xdr:colOff>
      <xdr:row>59</xdr:row>
      <xdr:rowOff>9723</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100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165950</xdr:rowOff>
    </xdr:from>
    <xdr:ext cx="378565"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938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80030</xdr:rowOff>
    </xdr:from>
    <xdr:to>
      <xdr:col>50</xdr:col>
      <xdr:colOff>165100</xdr:colOff>
      <xdr:row>59</xdr:row>
      <xdr:rowOff>10180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100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1307</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50017" y="10116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78750</xdr:rowOff>
    </xdr:from>
    <xdr:to>
      <xdr:col>46</xdr:col>
      <xdr:colOff>38100</xdr:colOff>
      <xdr:row>59</xdr:row>
      <xdr:rowOff>8900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27</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61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78522</xdr:rowOff>
    </xdr:from>
    <xdr:to>
      <xdr:col>41</xdr:col>
      <xdr:colOff>101600</xdr:colOff>
      <xdr:row>59</xdr:row>
      <xdr:rowOff>8672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171249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2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78842</xdr:rowOff>
    </xdr:from>
    <xdr:to>
      <xdr:col>36</xdr:col>
      <xdr:colOff>165100</xdr:colOff>
      <xdr:row>59</xdr:row>
      <xdr:rowOff>8992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119</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3017" y="1011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43067</xdr:rowOff>
    </xdr:from>
    <xdr:to>
      <xdr:col>55</xdr:col>
      <xdr:colOff>0</xdr:colOff>
      <xdr:row>79</xdr:row>
      <xdr:rowOff>49256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587617"/>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43067</xdr:rowOff>
    </xdr:from>
    <xdr:to>
      <xdr:col>50</xdr:col>
      <xdr:colOff>114300</xdr:colOff>
      <xdr:row>79</xdr:row>
      <xdr:rowOff>60001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587617"/>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113023</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60001</xdr:rowOff>
    </xdr:from>
    <xdr:to>
      <xdr:col>45</xdr:col>
      <xdr:colOff>177800</xdr:colOff>
      <xdr:row>79</xdr:row>
      <xdr:rowOff>79448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604551"/>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92237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78761</xdr:rowOff>
    </xdr:from>
    <xdr:to>
      <xdr:col>41</xdr:col>
      <xdr:colOff>50800</xdr:colOff>
      <xdr:row>79</xdr:row>
      <xdr:rowOff>79448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62331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128650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125302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169906</xdr:rowOff>
    </xdr:from>
    <xdr:to>
      <xdr:col>55</xdr:col>
      <xdr:colOff>50800</xdr:colOff>
      <xdr:row>79</xdr:row>
      <xdr:rowOff>100056</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5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84833</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4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163717</xdr:rowOff>
    </xdr:from>
    <xdr:to>
      <xdr:col>50</xdr:col>
      <xdr:colOff>165100</xdr:colOff>
      <xdr:row>79</xdr:row>
      <xdr:rowOff>93867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84994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6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9201</xdr:rowOff>
    </xdr:from>
    <xdr:to>
      <xdr:col>46</xdr:col>
      <xdr:colOff>38100</xdr:colOff>
      <xdr:row>79</xdr:row>
      <xdr:rowOff>110801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5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101928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28648</xdr:rowOff>
    </xdr:from>
    <xdr:to>
      <xdr:col>41</xdr:col>
      <xdr:colOff>101600</xdr:colOff>
      <xdr:row>79</xdr:row>
      <xdr:rowOff>130248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121375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6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27961</xdr:rowOff>
    </xdr:from>
    <xdr:to>
      <xdr:col>36</xdr:col>
      <xdr:colOff>165100</xdr:colOff>
      <xdr:row>79</xdr:row>
      <xdr:rowOff>129561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5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120688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6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153073</xdr:rowOff>
    </xdr:from>
    <xdr:to>
      <xdr:col>55</xdr:col>
      <xdr:colOff>0</xdr:colOff>
      <xdr:row>96</xdr:row>
      <xdr:rowOff>87281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440823"/>
          <a:ext cx="838200" cy="10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153073</xdr:rowOff>
    </xdr:from>
    <xdr:to>
      <xdr:col>50</xdr:col>
      <xdr:colOff>114300</xdr:colOff>
      <xdr:row>97</xdr:row>
      <xdr:rowOff>5862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440823"/>
          <a:ext cx="889000" cy="19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69659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7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5862</xdr:rowOff>
    </xdr:from>
    <xdr:to>
      <xdr:col>45</xdr:col>
      <xdr:colOff>177800</xdr:colOff>
      <xdr:row>97</xdr:row>
      <xdr:rowOff>113221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36512"/>
          <a:ext cx="889000" cy="10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84503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7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105220</xdr:rowOff>
    </xdr:from>
    <xdr:to>
      <xdr:col>41</xdr:col>
      <xdr:colOff>50800</xdr:colOff>
      <xdr:row>97</xdr:row>
      <xdr:rowOff>113221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3587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3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3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36481</xdr:rowOff>
    </xdr:from>
    <xdr:to>
      <xdr:col>55</xdr:col>
      <xdr:colOff>50800</xdr:colOff>
      <xdr:row>96</xdr:row>
      <xdr:rowOff>138081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59358</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3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102273</xdr:rowOff>
    </xdr:from>
    <xdr:to>
      <xdr:col>50</xdr:col>
      <xdr:colOff>165100</xdr:colOff>
      <xdr:row>96</xdr:row>
      <xdr:rowOff>32423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3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48950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1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126512</xdr:rowOff>
    </xdr:from>
    <xdr:to>
      <xdr:col>46</xdr:col>
      <xdr:colOff>38100</xdr:colOff>
      <xdr:row>97</xdr:row>
      <xdr:rowOff>56662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73189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62421</xdr:rowOff>
    </xdr:from>
    <xdr:to>
      <xdr:col>41</xdr:col>
      <xdr:colOff>101600</xdr:colOff>
      <xdr:row>97</xdr:row>
      <xdr:rowOff>164021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155148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54420</xdr:rowOff>
    </xdr:from>
    <xdr:to>
      <xdr:col>36</xdr:col>
      <xdr:colOff>165100</xdr:colOff>
      <xdr:row>97</xdr:row>
      <xdr:rowOff>156020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147147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21209</xdr:rowOff>
    </xdr:from>
    <xdr:to>
      <xdr:col>85</xdr:col>
      <xdr:colOff>127000</xdr:colOff>
      <xdr:row>35</xdr:row>
      <xdr:rowOff>82423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021959"/>
          <a:ext cx="8382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21209</xdr:rowOff>
    </xdr:from>
    <xdr:to>
      <xdr:col>81</xdr:col>
      <xdr:colOff>50800</xdr:colOff>
      <xdr:row>35</xdr:row>
      <xdr:rowOff>26416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021959"/>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67310</xdr:rowOff>
    </xdr:from>
    <xdr:to>
      <xdr:col>81</xdr:col>
      <xdr:colOff>101600</xdr:colOff>
      <xdr:row>33</xdr:row>
      <xdr:rowOff>168910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13987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5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26416</xdr:rowOff>
    </xdr:from>
    <xdr:to>
      <xdr:col>76</xdr:col>
      <xdr:colOff>114300</xdr:colOff>
      <xdr:row>35</xdr:row>
      <xdr:rowOff>50800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02716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107950</xdr:rowOff>
    </xdr:from>
    <xdr:to>
      <xdr:col>76</xdr:col>
      <xdr:colOff>165100</xdr:colOff>
      <xdr:row>34</xdr:row>
      <xdr:rowOff>38100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54627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50800</xdr:rowOff>
    </xdr:from>
    <xdr:to>
      <xdr:col>71</xdr:col>
      <xdr:colOff>177800</xdr:colOff>
      <xdr:row>35</xdr:row>
      <xdr:rowOff>55499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05155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101473</xdr:rowOff>
    </xdr:from>
    <xdr:to>
      <xdr:col>72</xdr:col>
      <xdr:colOff>38100</xdr:colOff>
      <xdr:row>34</xdr:row>
      <xdr:rowOff>31623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575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48150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5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36195</xdr:rowOff>
    </xdr:from>
    <xdr:to>
      <xdr:col>67</xdr:col>
      <xdr:colOff>101600</xdr:colOff>
      <xdr:row>34</xdr:row>
      <xdr:rowOff>137795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586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154322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6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31623</xdr:rowOff>
    </xdr:from>
    <xdr:to>
      <xdr:col>85</xdr:col>
      <xdr:colOff>177800</xdr:colOff>
      <xdr:row>35</xdr:row>
      <xdr:rowOff>133223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54500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88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141859</xdr:rowOff>
    </xdr:from>
    <xdr:to>
      <xdr:col>81</xdr:col>
      <xdr:colOff>101600</xdr:colOff>
      <xdr:row>35</xdr:row>
      <xdr:rowOff>72009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63136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147066</xdr:rowOff>
    </xdr:from>
    <xdr:to>
      <xdr:col>76</xdr:col>
      <xdr:colOff>165100</xdr:colOff>
      <xdr:row>35</xdr:row>
      <xdr:rowOff>77216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9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68343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0</xdr:rowOff>
    </xdr:from>
    <xdr:to>
      <xdr:col>72</xdr:col>
      <xdr:colOff>38100</xdr:colOff>
      <xdr:row>35</xdr:row>
      <xdr:rowOff>101600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92727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4699</xdr:rowOff>
    </xdr:from>
    <xdr:to>
      <xdr:col>67</xdr:col>
      <xdr:colOff>101600</xdr:colOff>
      <xdr:row>35</xdr:row>
      <xdr:rowOff>106299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97426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87655</xdr:rowOff>
    </xdr:from>
    <xdr:to>
      <xdr:col>85</xdr:col>
      <xdr:colOff>127000</xdr:colOff>
      <xdr:row>57</xdr:row>
      <xdr:rowOff>2236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88855"/>
          <a:ext cx="838200" cy="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87655</xdr:rowOff>
    </xdr:from>
    <xdr:to>
      <xdr:col>81</xdr:col>
      <xdr:colOff>50800</xdr:colOff>
      <xdr:row>58</xdr:row>
      <xdr:rowOff>11874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88855"/>
          <a:ext cx="889000" cy="2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67695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11874</xdr:rowOff>
    </xdr:from>
    <xdr:to>
      <xdr:col>76</xdr:col>
      <xdr:colOff>114300</xdr:colOff>
      <xdr:row>58</xdr:row>
      <xdr:rowOff>60261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5974"/>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130598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28639</xdr:rowOff>
    </xdr:from>
    <xdr:to>
      <xdr:col>71</xdr:col>
      <xdr:colOff>177800</xdr:colOff>
      <xdr:row>58</xdr:row>
      <xdr:rowOff>60261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72739"/>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47731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45197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122886</xdr:rowOff>
    </xdr:from>
    <xdr:to>
      <xdr:col>85</xdr:col>
      <xdr:colOff>177800</xdr:colOff>
      <xdr:row>57</xdr:row>
      <xdr:rowOff>53036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101313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36855</xdr:rowOff>
    </xdr:from>
    <xdr:to>
      <xdr:col>81</xdr:col>
      <xdr:colOff>101600</xdr:colOff>
      <xdr:row>56</xdr:row>
      <xdr:rowOff>138455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129582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132524</xdr:rowOff>
    </xdr:from>
    <xdr:to>
      <xdr:col>76</xdr:col>
      <xdr:colOff>165100</xdr:colOff>
      <xdr:row>58</xdr:row>
      <xdr:rowOff>62674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53801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9461</xdr:rowOff>
    </xdr:from>
    <xdr:to>
      <xdr:col>72</xdr:col>
      <xdr:colOff>38100</xdr:colOff>
      <xdr:row>58</xdr:row>
      <xdr:rowOff>111061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102188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149289</xdr:rowOff>
    </xdr:from>
    <xdr:to>
      <xdr:col>67</xdr:col>
      <xdr:colOff>101600</xdr:colOff>
      <xdr:row>58</xdr:row>
      <xdr:rowOff>79439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70566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42545</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7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25781</xdr:rowOff>
    </xdr:from>
    <xdr:to>
      <xdr:col>81</xdr:col>
      <xdr:colOff>50800</xdr:colOff>
      <xdr:row>79</xdr:row>
      <xdr:rowOff>42545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70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12573</xdr:rowOff>
    </xdr:from>
    <xdr:to>
      <xdr:col>76</xdr:col>
      <xdr:colOff>114300</xdr:colOff>
      <xdr:row>79</xdr:row>
      <xdr:rowOff>25781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57123"/>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12573</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57123"/>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163195</xdr:rowOff>
    </xdr:from>
    <xdr:to>
      <xdr:col>81</xdr:col>
      <xdr:colOff>101600</xdr:colOff>
      <xdr:row>79</xdr:row>
      <xdr:rowOff>93345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84472</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146431</xdr:rowOff>
    </xdr:from>
    <xdr:to>
      <xdr:col>76</xdr:col>
      <xdr:colOff>165100</xdr:colOff>
      <xdr:row>79</xdr:row>
      <xdr:rowOff>76581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67708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1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133223</xdr:rowOff>
    </xdr:from>
    <xdr:to>
      <xdr:col>72</xdr:col>
      <xdr:colOff>38100</xdr:colOff>
      <xdr:row>79</xdr:row>
      <xdr:rowOff>63373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54500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61461</xdr:rowOff>
    </xdr:from>
    <xdr:to>
      <xdr:col>85</xdr:col>
      <xdr:colOff>127000</xdr:colOff>
      <xdr:row>95</xdr:row>
      <xdr:rowOff>64415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349211"/>
          <a:ext cx="8382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61461</xdr:rowOff>
    </xdr:from>
    <xdr:to>
      <xdr:col>81</xdr:col>
      <xdr:colOff>50800</xdr:colOff>
      <xdr:row>95</xdr:row>
      <xdr:rowOff>74073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349211"/>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74073</xdr:rowOff>
    </xdr:from>
    <xdr:to>
      <xdr:col>76</xdr:col>
      <xdr:colOff>114300</xdr:colOff>
      <xdr:row>95</xdr:row>
      <xdr:rowOff>86550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361823"/>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96499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77082</xdr:rowOff>
    </xdr:from>
    <xdr:to>
      <xdr:col>71</xdr:col>
      <xdr:colOff>177800</xdr:colOff>
      <xdr:row>95</xdr:row>
      <xdr:rowOff>86550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3648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79715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100823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58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13615</xdr:rowOff>
    </xdr:from>
    <xdr:to>
      <xdr:col>85</xdr:col>
      <xdr:colOff>177800</xdr:colOff>
      <xdr:row>95</xdr:row>
      <xdr:rowOff>115215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36492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10661</xdr:rowOff>
    </xdr:from>
    <xdr:to>
      <xdr:col>81</xdr:col>
      <xdr:colOff>101600</xdr:colOff>
      <xdr:row>95</xdr:row>
      <xdr:rowOff>112261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103388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23273</xdr:rowOff>
    </xdr:from>
    <xdr:to>
      <xdr:col>76</xdr:col>
      <xdr:colOff>165100</xdr:colOff>
      <xdr:row>95</xdr:row>
      <xdr:rowOff>124873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116000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35750</xdr:rowOff>
    </xdr:from>
    <xdr:to>
      <xdr:col>72</xdr:col>
      <xdr:colOff>38100</xdr:colOff>
      <xdr:row>95</xdr:row>
      <xdr:rowOff>137350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128477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26282</xdr:rowOff>
    </xdr:from>
    <xdr:to>
      <xdr:col>67</xdr:col>
      <xdr:colOff>101600</xdr:colOff>
      <xdr:row>95</xdr:row>
      <xdr:rowOff>127882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119009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0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39496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135834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131915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276,776</a:t>
          </a:r>
          <a:r>
            <a:rPr kumimoji="1" lang="ja-JP" altLang="en-US" sz="1300">
              <a:latin typeface="ＭＳ Ｐゴシック" panose="020B0600070205080204" pitchFamily="50" charset="-128"/>
              <a:ea typeface="ＭＳ Ｐゴシック" panose="020B0600070205080204" pitchFamily="50" charset="-128"/>
            </a:rPr>
            <a:t>円となっている。決算額全体でみても、最も高い割合を占めている。類似団体平均を大きく上回っているため、資格審査等の適正化に加え、診療報酬明細書点検等充実事業や後発医薬品の利用促進などの取組みにより、引き続き適正化に努め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61,879</a:t>
          </a:r>
          <a:r>
            <a:rPr kumimoji="1" lang="ja-JP" altLang="en-US" sz="1300">
              <a:latin typeface="ＭＳ Ｐゴシック" panose="020B0600070205080204" pitchFamily="50" charset="-128"/>
              <a:ea typeface="ＭＳ Ｐゴシック" panose="020B0600070205080204" pitchFamily="50" charset="-128"/>
            </a:rPr>
            <a:t>円となっている。令和元年度以降、順次、公営住宅の移管・建て替えを行っているため、類似団体平均を上回っている。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34,952</a:t>
          </a:r>
          <a:r>
            <a:rPr kumimoji="1" lang="ja-JP" altLang="en-US" sz="1300">
              <a:latin typeface="ＭＳ Ｐゴシック" panose="020B0600070205080204" pitchFamily="50" charset="-128"/>
              <a:ea typeface="ＭＳ Ｐゴシック" panose="020B0600070205080204" pitchFamily="50" charset="-128"/>
            </a:rPr>
            <a:t>円となっている。公営住宅の建て替えや、密集市街地の解消に向けたまちづくりなど、大規模な建設事業に係る公債費の増額が見込まれるため、財政収支を見据えつつ、地方債の繰り上げ償還や発行抑制等により公債費負担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財政調整基金残高については、前年度決算剰余金及び土地売却等による一般財源を積み立てたことにより、約</a:t>
          </a:r>
          <a:r>
            <a:rPr kumimoji="1" lang="en-US" altLang="ja-JP" sz="1200">
              <a:latin typeface="ＭＳ ゴシック" pitchFamily="49" charset="-128"/>
              <a:ea typeface="ＭＳ ゴシック" pitchFamily="49" charset="-128"/>
            </a:rPr>
            <a:t>5.5</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また、地方交付税の増加等により、前年度と比較し、実質収支額が約</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億円の増、標準財政規模に占める割合では</a:t>
          </a:r>
          <a:r>
            <a:rPr kumimoji="1" lang="en-US" altLang="ja-JP" sz="1200">
              <a:latin typeface="ＭＳ ゴシック" pitchFamily="49" charset="-128"/>
              <a:ea typeface="ＭＳ ゴシック" pitchFamily="49" charset="-128"/>
            </a:rPr>
            <a:t>0.44</a:t>
          </a:r>
          <a:r>
            <a:rPr kumimoji="1" lang="ja-JP" altLang="en-US" sz="1200">
              <a:latin typeface="ＭＳ ゴシック" pitchFamily="49" charset="-128"/>
              <a:ea typeface="ＭＳ ゴシック" pitchFamily="49" charset="-128"/>
            </a:rPr>
            <a:t>ポイントの増となり、実質単年度収支も標準財政規模に占める割合では</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ポイントの増となっている。</a:t>
          </a:r>
        </a:p>
        <a:p>
          <a:r>
            <a:rPr kumimoji="1" lang="ja-JP" altLang="en-US" sz="1200">
              <a:latin typeface="ＭＳ ゴシック" pitchFamily="49" charset="-128"/>
              <a:ea typeface="ＭＳ ゴシック" pitchFamily="49" charset="-128"/>
            </a:rPr>
            <a:t>　今後も、行財政改善基本方針に基づく取組み等により、健全な行財政運営に努めていく。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令和３年度決算は、水道事業において、水道料金引き下げに伴う収益の減少等により黒字額が減少、公共下水道事業において、下水道使用料の引き上げに伴う収益の増加等により黒字額が増加した。</a:t>
          </a:r>
        </a:p>
        <a:p>
          <a:r>
            <a:rPr kumimoji="1" lang="ja-JP" altLang="en-US" sz="1400">
              <a:latin typeface="ＭＳ ゴシック" pitchFamily="49" charset="-128"/>
              <a:ea typeface="ＭＳ ゴシック" pitchFamily="49" charset="-128"/>
            </a:rPr>
            <a:t>　国民健康保険事業においては、保険料収納率が</a:t>
          </a:r>
          <a:r>
            <a:rPr kumimoji="1" lang="en-US" altLang="ja-JP" sz="1400">
              <a:latin typeface="ＭＳ ゴシック" pitchFamily="49" charset="-128"/>
              <a:ea typeface="ＭＳ ゴシック" pitchFamily="49" charset="-128"/>
            </a:rPr>
            <a:t>91.89</a:t>
          </a:r>
          <a:r>
            <a:rPr kumimoji="1" lang="ja-JP" altLang="en-US" sz="1400">
              <a:latin typeface="ＭＳ ゴシック" pitchFamily="49" charset="-128"/>
              <a:ea typeface="ＭＳ ゴシック" pitchFamily="49" charset="-128"/>
            </a:rPr>
            <a:t>％となり、対前年度比で</a:t>
          </a:r>
          <a:r>
            <a:rPr kumimoji="1" lang="en-US" altLang="ja-JP" sz="1400">
              <a:latin typeface="ＭＳ ゴシック" pitchFamily="49" charset="-128"/>
              <a:ea typeface="ＭＳ ゴシック" pitchFamily="49" charset="-128"/>
            </a:rPr>
            <a:t>0.42</a:t>
          </a:r>
          <a:r>
            <a:rPr kumimoji="1" lang="ja-JP" altLang="en-US" sz="1400">
              <a:latin typeface="ＭＳ ゴシック" pitchFamily="49" charset="-128"/>
              <a:ea typeface="ＭＳ ゴシック" pitchFamily="49" charset="-128"/>
            </a:rPr>
            <a:t>ポイント増加したことや、保険事業、ジェネリック医薬品利用促進事業等に積極的に取り組んだことで補助金が増加したこと等により、黒字額が増加した。</a:t>
          </a:r>
        </a:p>
        <a:p>
          <a:r>
            <a:rPr kumimoji="1" lang="ja-JP" altLang="en-US" sz="1400">
              <a:latin typeface="ＭＳ ゴシック" pitchFamily="49" charset="-128"/>
              <a:ea typeface="ＭＳ ゴシック" pitchFamily="49" charset="-128"/>
            </a:rPr>
            <a:t>　全体として黒字は増加したものの、今後、公共下水道事業費の増加等を見込んでおり、各会計において引き続き、より一層持続可能で効率的な行財政運営を行う必要がある。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63129487</v>
      </c>
      <c r="BO4" s="411"/>
      <c r="BP4" s="411"/>
      <c r="BQ4" s="411"/>
      <c r="BR4" s="411"/>
      <c r="BS4" s="411"/>
      <c r="BT4" s="411"/>
      <c r="BU4" s="412"/>
      <c r="BV4" s="410">
        <v>71770214</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1.7</v>
      </c>
      <c r="CU4" s="417"/>
      <c r="CV4" s="417"/>
      <c r="CW4" s="417"/>
      <c r="CX4" s="417"/>
      <c r="CY4" s="417"/>
      <c r="CZ4" s="417"/>
      <c r="DA4" s="418"/>
      <c r="DB4" s="416">
        <v>1.3</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62397626</v>
      </c>
      <c r="BO5" s="448"/>
      <c r="BP5" s="448"/>
      <c r="BQ5" s="448"/>
      <c r="BR5" s="448"/>
      <c r="BS5" s="448"/>
      <c r="BT5" s="448"/>
      <c r="BU5" s="449"/>
      <c r="BV5" s="447">
        <v>71342284</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96.8</v>
      </c>
      <c r="CU5" s="445"/>
      <c r="CV5" s="445"/>
      <c r="CW5" s="445"/>
      <c r="CX5" s="445"/>
      <c r="CY5" s="445"/>
      <c r="CZ5" s="445"/>
      <c r="DA5" s="446"/>
      <c r="DB5" s="444">
        <v>102.5</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731861</v>
      </c>
      <c r="BO6" s="448"/>
      <c r="BP6" s="448"/>
      <c r="BQ6" s="448"/>
      <c r="BR6" s="448"/>
      <c r="BS6" s="448"/>
      <c r="BT6" s="448"/>
      <c r="BU6" s="449"/>
      <c r="BV6" s="447">
        <v>427930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104</v>
      </c>
      <c r="CU6" s="485"/>
      <c r="CV6" s="485"/>
      <c r="CW6" s="485"/>
      <c r="CX6" s="485"/>
      <c r="CY6" s="485"/>
      <c r="CZ6" s="485"/>
      <c r="DA6" s="486"/>
      <c r="DB6" s="484">
        <v>108.3</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242766</v>
      </c>
      <c r="BO7" s="448"/>
      <c r="BP7" s="448"/>
      <c r="BQ7" s="448"/>
      <c r="BR7" s="448"/>
      <c r="BS7" s="448"/>
      <c r="BT7" s="448"/>
      <c r="BU7" s="449"/>
      <c r="BV7" s="447">
        <v>77721</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28846148</v>
      </c>
      <c r="CU7" s="448"/>
      <c r="CV7" s="448"/>
      <c r="CW7" s="448"/>
      <c r="CX7" s="448"/>
      <c r="CY7" s="448"/>
      <c r="CZ7" s="448"/>
      <c r="DA7" s="449"/>
      <c r="DB7" s="447">
        <v>27811002</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489095</v>
      </c>
      <c r="BO8" s="448"/>
      <c r="BP8" s="448"/>
      <c r="BQ8" s="448"/>
      <c r="BR8" s="448"/>
      <c r="BS8" s="448"/>
      <c r="BT8" s="448"/>
      <c r="BU8" s="449"/>
      <c r="BV8" s="447">
        <v>350209</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0.69</v>
      </c>
      <c r="CU8" s="488"/>
      <c r="CV8" s="488"/>
      <c r="CW8" s="488"/>
      <c r="CX8" s="488"/>
      <c r="CY8" s="488"/>
      <c r="CZ8" s="488"/>
      <c r="DA8" s="489"/>
      <c r="DB8" s="487">
        <v>0.7</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119764</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138886</v>
      </c>
      <c r="BO9" s="448"/>
      <c r="BP9" s="448"/>
      <c r="BQ9" s="448"/>
      <c r="BR9" s="448"/>
      <c r="BS9" s="448"/>
      <c r="BT9" s="448"/>
      <c r="BU9" s="449"/>
      <c r="BV9" s="447">
        <v>168897</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11.8</v>
      </c>
      <c r="CU9" s="445"/>
      <c r="CV9" s="445"/>
      <c r="CW9" s="445"/>
      <c r="CX9" s="445"/>
      <c r="CY9" s="445"/>
      <c r="CZ9" s="445"/>
      <c r="DA9" s="446"/>
      <c r="DB9" s="444">
        <v>12.8</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123576</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116</v>
      </c>
      <c r="AV10" s="480"/>
      <c r="AW10" s="480"/>
      <c r="AX10" s="480"/>
      <c r="AY10" s="481" t="s">
        <v>121</v>
      </c>
      <c r="AZ10" s="482"/>
      <c r="BA10" s="482"/>
      <c r="BB10" s="482"/>
      <c r="BC10" s="482"/>
      <c r="BD10" s="482"/>
      <c r="BE10" s="482"/>
      <c r="BF10" s="482"/>
      <c r="BG10" s="482"/>
      <c r="BH10" s="482"/>
      <c r="BI10" s="482"/>
      <c r="BJ10" s="482"/>
      <c r="BK10" s="482"/>
      <c r="BL10" s="482"/>
      <c r="BM10" s="483"/>
      <c r="BN10" s="447">
        <v>547327</v>
      </c>
      <c r="BO10" s="448"/>
      <c r="BP10" s="448"/>
      <c r="BQ10" s="448"/>
      <c r="BR10" s="448"/>
      <c r="BS10" s="448"/>
      <c r="BT10" s="448"/>
      <c r="BU10" s="449"/>
      <c r="BV10" s="447">
        <v>183217</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116</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119161</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116</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115859</v>
      </c>
      <c r="S13" s="532"/>
      <c r="T13" s="532"/>
      <c r="U13" s="532"/>
      <c r="V13" s="533"/>
      <c r="W13" s="463" t="s">
        <v>139</v>
      </c>
      <c r="X13" s="464"/>
      <c r="Y13" s="464"/>
      <c r="Z13" s="464"/>
      <c r="AA13" s="464"/>
      <c r="AB13" s="454"/>
      <c r="AC13" s="498">
        <v>143</v>
      </c>
      <c r="AD13" s="499"/>
      <c r="AE13" s="499"/>
      <c r="AF13" s="499"/>
      <c r="AG13" s="541"/>
      <c r="AH13" s="498">
        <v>155</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686213</v>
      </c>
      <c r="BO13" s="448"/>
      <c r="BP13" s="448"/>
      <c r="BQ13" s="448"/>
      <c r="BR13" s="448"/>
      <c r="BS13" s="448"/>
      <c r="BT13" s="448"/>
      <c r="BU13" s="449"/>
      <c r="BV13" s="447">
        <v>352114</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3.7</v>
      </c>
      <c r="CU13" s="445"/>
      <c r="CV13" s="445"/>
      <c r="CW13" s="445"/>
      <c r="CX13" s="445"/>
      <c r="CY13" s="445"/>
      <c r="CZ13" s="445"/>
      <c r="DA13" s="446"/>
      <c r="DB13" s="444">
        <v>4.3</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120536</v>
      </c>
      <c r="S14" s="532"/>
      <c r="T14" s="532"/>
      <c r="U14" s="532"/>
      <c r="V14" s="533"/>
      <c r="W14" s="437"/>
      <c r="X14" s="438"/>
      <c r="Y14" s="438"/>
      <c r="Z14" s="438"/>
      <c r="AA14" s="438"/>
      <c r="AB14" s="427"/>
      <c r="AC14" s="534">
        <v>0.3</v>
      </c>
      <c r="AD14" s="535"/>
      <c r="AE14" s="535"/>
      <c r="AF14" s="535"/>
      <c r="AG14" s="536"/>
      <c r="AH14" s="534">
        <v>0.3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15.2</v>
      </c>
      <c r="CU14" s="546"/>
      <c r="CV14" s="546"/>
      <c r="CW14" s="546"/>
      <c r="CX14" s="546"/>
      <c r="CY14" s="546"/>
      <c r="CZ14" s="546"/>
      <c r="DA14" s="547"/>
      <c r="DB14" s="545">
        <v>35.9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138</v>
      </c>
      <c r="N15" s="539"/>
      <c r="O15" s="539"/>
      <c r="P15" s="539"/>
      <c r="Q15" s="540"/>
      <c r="R15" s="531">
        <v>117178</v>
      </c>
      <c r="S15" s="532"/>
      <c r="T15" s="532"/>
      <c r="U15" s="532"/>
      <c r="V15" s="533"/>
      <c r="W15" s="463" t="s">
        <v>146</v>
      </c>
      <c r="X15" s="464"/>
      <c r="Y15" s="464"/>
      <c r="Z15" s="464"/>
      <c r="AA15" s="464"/>
      <c r="AB15" s="454"/>
      <c r="AC15" s="498">
        <v>13825</v>
      </c>
      <c r="AD15" s="499"/>
      <c r="AE15" s="499"/>
      <c r="AF15" s="499"/>
      <c r="AG15" s="541"/>
      <c r="AH15" s="498">
        <v>15121</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14953545</v>
      </c>
      <c r="BO15" s="411"/>
      <c r="BP15" s="411"/>
      <c r="BQ15" s="411"/>
      <c r="BR15" s="411"/>
      <c r="BS15" s="411"/>
      <c r="BT15" s="411"/>
      <c r="BU15" s="412"/>
      <c r="BV15" s="410">
        <v>15812664</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29.2</v>
      </c>
      <c r="AD16" s="535"/>
      <c r="AE16" s="535"/>
      <c r="AF16" s="535"/>
      <c r="AG16" s="536"/>
      <c r="AH16" s="534">
        <v>31.1</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22710966</v>
      </c>
      <c r="BO16" s="448"/>
      <c r="BP16" s="448"/>
      <c r="BQ16" s="448"/>
      <c r="BR16" s="448"/>
      <c r="BS16" s="448"/>
      <c r="BT16" s="448"/>
      <c r="BU16" s="449"/>
      <c r="BV16" s="447">
        <v>22043251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33326</v>
      </c>
      <c r="AD17" s="499"/>
      <c r="AE17" s="499"/>
      <c r="AF17" s="499"/>
      <c r="AG17" s="541"/>
      <c r="AH17" s="498">
        <v>33280</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19016636</v>
      </c>
      <c r="BO17" s="448"/>
      <c r="BP17" s="448"/>
      <c r="BQ17" s="448"/>
      <c r="BR17" s="448"/>
      <c r="BS17" s="448"/>
      <c r="BT17" s="448"/>
      <c r="BU17" s="449"/>
      <c r="BV17" s="447">
        <v>20183581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12.3</v>
      </c>
      <c r="M18" s="571"/>
      <c r="N18" s="571"/>
      <c r="O18" s="571"/>
      <c r="P18" s="571"/>
      <c r="Q18" s="571"/>
      <c r="R18" s="572"/>
      <c r="S18" s="572"/>
      <c r="T18" s="572"/>
      <c r="U18" s="572"/>
      <c r="V18" s="573"/>
      <c r="W18" s="465"/>
      <c r="X18" s="466"/>
      <c r="Y18" s="466"/>
      <c r="Z18" s="466"/>
      <c r="AA18" s="466"/>
      <c r="AB18" s="457"/>
      <c r="AC18" s="574">
        <v>70.5</v>
      </c>
      <c r="AD18" s="575"/>
      <c r="AE18" s="575"/>
      <c r="AF18" s="575"/>
      <c r="AG18" s="576"/>
      <c r="AH18" s="574">
        <v>68.5</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29140124</v>
      </c>
      <c r="BO18" s="448"/>
      <c r="BP18" s="448"/>
      <c r="BQ18" s="448"/>
      <c r="BR18" s="448"/>
      <c r="BS18" s="448"/>
      <c r="BT18" s="448"/>
      <c r="BU18" s="449"/>
      <c r="BV18" s="447">
        <v>28798688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9737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35327036</v>
      </c>
      <c r="BO19" s="448"/>
      <c r="BP19" s="448"/>
      <c r="BQ19" s="448"/>
      <c r="BR19" s="448"/>
      <c r="BS19" s="448"/>
      <c r="BT19" s="448"/>
      <c r="BU19" s="449"/>
      <c r="BV19" s="447">
        <v>33118796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57379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52126033</v>
      </c>
      <c r="BO22" s="411"/>
      <c r="BP22" s="411"/>
      <c r="BQ22" s="411"/>
      <c r="BR22" s="411"/>
      <c r="BS22" s="411"/>
      <c r="BT22" s="411"/>
      <c r="BU22" s="412"/>
      <c r="BV22" s="410">
        <v>52154995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36842410</v>
      </c>
      <c r="BO23" s="448"/>
      <c r="BP23" s="448"/>
      <c r="BQ23" s="448"/>
      <c r="BR23" s="448"/>
      <c r="BS23" s="448"/>
      <c r="BT23" s="448"/>
      <c r="BU23" s="449"/>
      <c r="BV23" s="447">
        <v>35767472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7200</v>
      </c>
      <c r="R24" s="499"/>
      <c r="S24" s="499"/>
      <c r="T24" s="499"/>
      <c r="U24" s="499"/>
      <c r="V24" s="541"/>
      <c r="W24" s="593"/>
      <c r="X24" s="594"/>
      <c r="Y24" s="595"/>
      <c r="Z24" s="497" t="s">
        <v>171</v>
      </c>
      <c r="AA24" s="477"/>
      <c r="AB24" s="477"/>
      <c r="AC24" s="477"/>
      <c r="AD24" s="477"/>
      <c r="AE24" s="477"/>
      <c r="AF24" s="477"/>
      <c r="AG24" s="478"/>
      <c r="AH24" s="498">
        <v>709</v>
      </c>
      <c r="AI24" s="499"/>
      <c r="AJ24" s="499"/>
      <c r="AK24" s="499"/>
      <c r="AL24" s="541"/>
      <c r="AM24" s="498">
        <v>2197191</v>
      </c>
      <c r="AN24" s="499"/>
      <c r="AO24" s="499"/>
      <c r="AP24" s="499"/>
      <c r="AQ24" s="499"/>
      <c r="AR24" s="541"/>
      <c r="AS24" s="498">
        <v>3099</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29008155</v>
      </c>
      <c r="BO24" s="448"/>
      <c r="BP24" s="448"/>
      <c r="BQ24" s="448"/>
      <c r="BR24" s="448"/>
      <c r="BS24" s="448"/>
      <c r="BT24" s="448"/>
      <c r="BU24" s="449"/>
      <c r="BV24" s="447">
        <v>29243129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2</v>
      </c>
      <c r="M25" s="499"/>
      <c r="N25" s="499"/>
      <c r="O25" s="499"/>
      <c r="P25" s="541"/>
      <c r="Q25" s="498">
        <v>6800</v>
      </c>
      <c r="R25" s="499"/>
      <c r="S25" s="499"/>
      <c r="T25" s="499"/>
      <c r="U25" s="499"/>
      <c r="V25" s="541"/>
      <c r="W25" s="593"/>
      <c r="X25" s="594"/>
      <c r="Y25" s="595"/>
      <c r="Z25" s="497" t="s">
        <v>174</v>
      </c>
      <c r="AA25" s="477"/>
      <c r="AB25" s="477"/>
      <c r="AC25" s="477"/>
      <c r="AD25" s="477"/>
      <c r="AE25" s="477"/>
      <c r="AF25" s="477"/>
      <c r="AG25" s="478"/>
      <c r="AH25" s="498" t="s">
        <v>175</v>
      </c>
      <c r="AI25" s="499"/>
      <c r="AJ25" s="499"/>
      <c r="AK25" s="499"/>
      <c r="AL25" s="541"/>
      <c r="AM25" s="498" t="s">
        <v>137</v>
      </c>
      <c r="AN25" s="499"/>
      <c r="AO25" s="499"/>
      <c r="AP25" s="499"/>
      <c r="AQ25" s="499"/>
      <c r="AR25" s="541"/>
      <c r="AS25" s="498" t="s">
        <v>128</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10665886</v>
      </c>
      <c r="BO25" s="411"/>
      <c r="BP25" s="411"/>
      <c r="BQ25" s="411"/>
      <c r="BR25" s="411"/>
      <c r="BS25" s="411"/>
      <c r="BT25" s="411"/>
      <c r="BU25" s="412"/>
      <c r="BV25" s="410">
        <v>9913859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6375</v>
      </c>
      <c r="R26" s="499"/>
      <c r="S26" s="499"/>
      <c r="T26" s="499"/>
      <c r="U26" s="499"/>
      <c r="V26" s="541"/>
      <c r="W26" s="593"/>
      <c r="X26" s="594"/>
      <c r="Y26" s="595"/>
      <c r="Z26" s="497" t="s">
        <v>178</v>
      </c>
      <c r="AA26" s="599"/>
      <c r="AB26" s="599"/>
      <c r="AC26" s="599"/>
      <c r="AD26" s="599"/>
      <c r="AE26" s="599"/>
      <c r="AF26" s="599"/>
      <c r="AG26" s="600"/>
      <c r="AH26" s="498">
        <v>123</v>
      </c>
      <c r="AI26" s="499"/>
      <c r="AJ26" s="499"/>
      <c r="AK26" s="499"/>
      <c r="AL26" s="541"/>
      <c r="AM26" s="498">
        <v>429147</v>
      </c>
      <c r="AN26" s="499"/>
      <c r="AO26" s="499"/>
      <c r="AP26" s="499"/>
      <c r="AQ26" s="499"/>
      <c r="AR26" s="541"/>
      <c r="AS26" s="498">
        <v>3489</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175</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6660</v>
      </c>
      <c r="R27" s="499"/>
      <c r="S27" s="499"/>
      <c r="T27" s="499"/>
      <c r="U27" s="499"/>
      <c r="V27" s="541"/>
      <c r="W27" s="593"/>
      <c r="X27" s="594"/>
      <c r="Y27" s="595"/>
      <c r="Z27" s="497" t="s">
        <v>181</v>
      </c>
      <c r="AA27" s="477"/>
      <c r="AB27" s="477"/>
      <c r="AC27" s="477"/>
      <c r="AD27" s="477"/>
      <c r="AE27" s="477"/>
      <c r="AF27" s="477"/>
      <c r="AG27" s="478"/>
      <c r="AH27" s="498">
        <v>24</v>
      </c>
      <c r="AI27" s="499"/>
      <c r="AJ27" s="499"/>
      <c r="AK27" s="499"/>
      <c r="AL27" s="541"/>
      <c r="AM27" s="498">
        <v>80976</v>
      </c>
      <c r="AN27" s="499"/>
      <c r="AO27" s="499"/>
      <c r="AP27" s="499"/>
      <c r="AQ27" s="499"/>
      <c r="AR27" s="541"/>
      <c r="AS27" s="498">
        <v>3374</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128</v>
      </c>
      <c r="BO27" s="567"/>
      <c r="BP27" s="567"/>
      <c r="BQ27" s="567"/>
      <c r="BR27" s="567"/>
      <c r="BS27" s="567"/>
      <c r="BT27" s="567"/>
      <c r="BU27" s="568"/>
      <c r="BV27" s="566" t="s">
        <v>137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6345</v>
      </c>
      <c r="R28" s="499"/>
      <c r="S28" s="499"/>
      <c r="T28" s="499"/>
      <c r="U28" s="499"/>
      <c r="V28" s="541"/>
      <c r="W28" s="593"/>
      <c r="X28" s="594"/>
      <c r="Y28" s="595"/>
      <c r="Z28" s="497" t="s">
        <v>184</v>
      </c>
      <c r="AA28" s="477"/>
      <c r="AB28" s="477"/>
      <c r="AC28" s="477"/>
      <c r="AD28" s="477"/>
      <c r="AE28" s="477"/>
      <c r="AF28" s="477"/>
      <c r="AG28" s="478"/>
      <c r="AH28" s="498" t="s">
        <v>128</v>
      </c>
      <c r="AI28" s="499"/>
      <c r="AJ28" s="499"/>
      <c r="AK28" s="499"/>
      <c r="AL28" s="541"/>
      <c r="AM28" s="498" t="s">
        <v>137</v>
      </c>
      <c r="AN28" s="499"/>
      <c r="AO28" s="499"/>
      <c r="AP28" s="499"/>
      <c r="AQ28" s="499"/>
      <c r="AR28" s="541"/>
      <c r="AS28" s="498" t="s">
        <v>137</v>
      </c>
      <c r="AT28" s="499"/>
      <c r="AU28" s="499"/>
      <c r="AV28" s="499"/>
      <c r="AW28" s="499"/>
      <c r="AX28" s="500"/>
      <c r="AY28" s="601" t="s">
        <v>185</v>
      </c>
      <c r="AZ28" s="602"/>
      <c r="BA28" s="602"/>
      <c r="BB28" s="603"/>
      <c r="BC28" s="407" t="s">
        <v>47</v>
      </c>
      <c r="BD28" s="408"/>
      <c r="BE28" s="408"/>
      <c r="BF28" s="408"/>
      <c r="BG28" s="408"/>
      <c r="BH28" s="408"/>
      <c r="BI28" s="408"/>
      <c r="BJ28" s="408"/>
      <c r="BK28" s="408"/>
      <c r="BL28" s="408"/>
      <c r="BM28" s="409"/>
      <c r="BN28" s="410">
        <v>2295139</v>
      </c>
      <c r="BO28" s="411"/>
      <c r="BP28" s="411"/>
      <c r="BQ28" s="411"/>
      <c r="BR28" s="411"/>
      <c r="BS28" s="411"/>
      <c r="BT28" s="411"/>
      <c r="BU28" s="412"/>
      <c r="BV28" s="410">
        <v>1747812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18</v>
      </c>
      <c r="M29" s="499"/>
      <c r="N29" s="499"/>
      <c r="O29" s="499"/>
      <c r="P29" s="541"/>
      <c r="Q29" s="498">
        <v>5940</v>
      </c>
      <c r="R29" s="499"/>
      <c r="S29" s="499"/>
      <c r="T29" s="499"/>
      <c r="U29" s="499"/>
      <c r="V29" s="541"/>
      <c r="W29" s="596"/>
      <c r="X29" s="597"/>
      <c r="Y29" s="598"/>
      <c r="Z29" s="497" t="s">
        <v>187</v>
      </c>
      <c r="AA29" s="477"/>
      <c r="AB29" s="477"/>
      <c r="AC29" s="477"/>
      <c r="AD29" s="477"/>
      <c r="AE29" s="477"/>
      <c r="AF29" s="477"/>
      <c r="AG29" s="478"/>
      <c r="AH29" s="498">
        <v>733</v>
      </c>
      <c r="AI29" s="499"/>
      <c r="AJ29" s="499"/>
      <c r="AK29" s="499"/>
      <c r="AL29" s="541"/>
      <c r="AM29" s="498">
        <v>2278167</v>
      </c>
      <c r="AN29" s="499"/>
      <c r="AO29" s="499"/>
      <c r="AP29" s="499"/>
      <c r="AQ29" s="499"/>
      <c r="AR29" s="541"/>
      <c r="AS29" s="498">
        <v>3108</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781920</v>
      </c>
      <c r="BO29" s="448"/>
      <c r="BP29" s="448"/>
      <c r="BQ29" s="448"/>
      <c r="BR29" s="448"/>
      <c r="BS29" s="448"/>
      <c r="BT29" s="448"/>
      <c r="BU29" s="449"/>
      <c r="BV29" s="447">
        <v>212156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97.2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5190086</v>
      </c>
      <c r="BO30" s="567"/>
      <c r="BP30" s="567"/>
      <c r="BQ30" s="567"/>
      <c r="BR30" s="567"/>
      <c r="BS30" s="567"/>
      <c r="BT30" s="567"/>
      <c r="BU30" s="568"/>
      <c r="BV30" s="566">
        <v>3734435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198</v>
      </c>
      <c r="X33" s="436"/>
      <c r="Y33" s="436"/>
      <c r="Z33" s="436"/>
      <c r="AA33" s="436"/>
      <c r="AB33" s="436"/>
      <c r="AC33" s="436"/>
      <c r="AD33" s="436"/>
      <c r="AE33" s="436"/>
      <c r="AF33" s="436"/>
      <c r="AG33" s="436"/>
      <c r="AH33" s="436"/>
      <c r="AI33" s="436"/>
      <c r="AJ33" s="436"/>
      <c r="AK33" s="436"/>
      <c r="AL33" s="203"/>
      <c r="AM33" s="471" t="s">
        <v>199</v>
      </c>
      <c r="AN33" s="471"/>
      <c r="AO33" s="436" t="s">
        <v>198</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199</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IF('各会計、関係団体の財政状況及び健全化判断比率'!B30="","",'各会計、関係団体の財政状況及び健全化判断比率'!B30)</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守口市門真市消防組合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門真都市開発ビル</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都市開発資金特別会計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後期高齢者医療事業特別会計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IF('各会計、関係団体の財政状況及び健全化判断比率'!B31="","",'各会計、関係団体の財政状況及び健全化判断比率'!B31)</f>
        <v>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飯盛霊園組合（一般会計）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公共用地先行取得事業特別会計</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飯盛霊園組合（霊園事業特別会計）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淀川左岸水防事務組合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くすのき広域連合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大阪府後期高齢者医療広域連合（一般会計）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大阪府後期高齢者医療広域連合（後期高齢者医療特別会計）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大阪広域水道企業団（水道事業会計）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16</v>
      </c>
      <c r="BX42" s="637"/>
      <c r="BY42" s="638" t="str">
        <f>IF('各会計、関係団体の財政状況及び健全化判断比率'!B76="","",'各会計、関係団体の財政状況及び健全化判断比率'!B76)</f>
        <v>大阪広域水道企業団（工業用水道事業会計）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598</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6" t="s">
        <v>563</v>
      </c>
      <c r="D34" s="1216"/>
      <c r="E34" s="1217"/>
      <c r="F34" s="32">
        <v>12.84</v>
      </c>
      <c r="G34" s="33">
        <v>13.41</v>
      </c>
      <c r="H34" s="33">
        <v>13.51</v>
      </c>
      <c r="I34" s="33">
        <v>13.52</v>
      </c>
      <c r="J34" s="34">
        <v>11.49</v>
      </c>
      <c r="K34" s="22"/>
      <c r="L34" s="22"/>
      <c r="M34" s="22"/>
      <c r="N34" s="22"/>
      <c r="O34" s="22"/>
      <c r="P34" s="22"/>
    </row>
    <row r="35" spans="1:16" ht="39" customHeight="1" x14ac:dyDescent="0.15">
      <c r="A35" s="22"/>
      <c r="B35" s="35"/>
      <c r="C35" s="1210" t="s">
        <v>564</v>
      </c>
      <c r="D35" s="1211"/>
      <c r="E35" s="1212"/>
      <c r="F35" s="36">
        <v>0</v>
      </c>
      <c r="G35" s="37">
        <v>0</v>
      </c>
      <c r="H35" s="37">
        <v>0.66</v>
      </c>
      <c r="I35" s="37">
        <v>1.25</v>
      </c>
      <c r="J35" s="38">
        <v>1.69</v>
      </c>
      <c r="K35" s="22"/>
      <c r="L35" s="22"/>
      <c r="M35" s="22"/>
      <c r="N35" s="22"/>
      <c r="O35" s="22"/>
      <c r="P35" s="22"/>
    </row>
    <row r="36" spans="1:16" ht="39" customHeight="1" x14ac:dyDescent="0.15">
      <c r="A36" s="22"/>
      <c r="B36" s="35"/>
      <c r="C36" s="1210" t="s">
        <v>565</v>
      </c>
      <c r="D36" s="1211"/>
      <c r="E36" s="1212"/>
      <c r="F36" s="36">
        <v>2.41</v>
      </c>
      <c r="G36" s="37">
        <v>1.88</v>
      </c>
      <c r="H36" s="37">
        <v>1.71</v>
      </c>
      <c r="I36" s="37">
        <v>0.68</v>
      </c>
      <c r="J36" s="38">
        <v>1.68</v>
      </c>
      <c r="K36" s="22"/>
      <c r="L36" s="22"/>
      <c r="M36" s="22"/>
      <c r="N36" s="22"/>
      <c r="O36" s="22"/>
      <c r="P36" s="22"/>
    </row>
    <row r="37" spans="1:16" ht="39" customHeight="1" x14ac:dyDescent="0.15">
      <c r="A37" s="22"/>
      <c r="B37" s="35"/>
      <c r="C37" s="1210" t="s">
        <v>566</v>
      </c>
      <c r="D37" s="1211"/>
      <c r="E37" s="1212"/>
      <c r="F37" s="36" t="s">
        <v>567</v>
      </c>
      <c r="G37" s="37" t="s">
        <v>568</v>
      </c>
      <c r="H37" s="37" t="s">
        <v>569</v>
      </c>
      <c r="I37" s="37">
        <v>0.03</v>
      </c>
      <c r="J37" s="38">
        <v>0.64</v>
      </c>
      <c r="K37" s="22"/>
      <c r="L37" s="22"/>
      <c r="M37" s="22"/>
      <c r="N37" s="22"/>
      <c r="O37" s="22"/>
      <c r="P37" s="22"/>
    </row>
    <row r="38" spans="1:16" ht="39" customHeight="1" x14ac:dyDescent="0.15">
      <c r="A38" s="22"/>
      <c r="B38" s="35"/>
      <c r="C38" s="1210" t="s">
        <v>570</v>
      </c>
      <c r="D38" s="1211"/>
      <c r="E38" s="1212"/>
      <c r="F38" s="36">
        <v>0.3</v>
      </c>
      <c r="G38" s="37">
        <v>0.31</v>
      </c>
      <c r="H38" s="37">
        <v>0.32</v>
      </c>
      <c r="I38" s="37">
        <v>0.32</v>
      </c>
      <c r="J38" s="38">
        <v>0.32</v>
      </c>
      <c r="K38" s="22"/>
      <c r="L38" s="22"/>
      <c r="M38" s="22"/>
      <c r="N38" s="22"/>
      <c r="O38" s="22"/>
      <c r="P38" s="22"/>
    </row>
    <row r="39" spans="1:16" ht="39" customHeight="1" x14ac:dyDescent="0.15">
      <c r="A39" s="22"/>
      <c r="B39" s="35"/>
      <c r="C39" s="1210" t="s">
        <v>571</v>
      </c>
      <c r="D39" s="1211"/>
      <c r="E39" s="1212"/>
      <c r="F39" s="36">
        <v>0</v>
      </c>
      <c r="G39" s="37">
        <v>0</v>
      </c>
      <c r="H39" s="37">
        <v>0</v>
      </c>
      <c r="I39" s="37">
        <v>0</v>
      </c>
      <c r="J39" s="38">
        <v>0</v>
      </c>
      <c r="K39" s="22"/>
      <c r="L39" s="22"/>
      <c r="M39" s="22"/>
      <c r="N39" s="22"/>
      <c r="O39" s="22"/>
      <c r="P39" s="22"/>
    </row>
    <row r="40" spans="1:16" ht="39" customHeight="1" x14ac:dyDescent="0.15">
      <c r="A40" s="22"/>
      <c r="B40" s="35"/>
      <c r="C40" s="1210" t="s">
        <v>572</v>
      </c>
      <c r="D40" s="1211"/>
      <c r="E40" s="1212"/>
      <c r="F40" s="36">
        <v>0</v>
      </c>
      <c r="G40" s="37">
        <v>0</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573</v>
      </c>
      <c r="D42" s="1211"/>
      <c r="E42" s="1212"/>
      <c r="F42" s="36" t="s">
        <v>515</v>
      </c>
      <c r="G42" s="37" t="s">
        <v>515</v>
      </c>
      <c r="H42" s="37" t="s">
        <v>515</v>
      </c>
      <c r="I42" s="37" t="s">
        <v>515</v>
      </c>
      <c r="J42" s="38" t="s">
        <v>515</v>
      </c>
      <c r="K42" s="22"/>
      <c r="L42" s="22"/>
      <c r="M42" s="22"/>
      <c r="N42" s="22"/>
      <c r="O42" s="22"/>
      <c r="P42" s="22"/>
    </row>
    <row r="43" spans="1:16" ht="39" customHeight="1" thickBot="1" x14ac:dyDescent="0.2">
      <c r="A43" s="22"/>
      <c r="B43" s="40"/>
      <c r="C43" s="1213" t="s">
        <v>574</v>
      </c>
      <c r="D43" s="1214"/>
      <c r="E43" s="1215"/>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JmsQLIKJGg7IStlrPWz0quAAEcj8bcgERQrCMp0bsofzNZu/C0V1T/G0HNTR5kHF6ptCdojfEQNvJnixm/+Qg==" saltValue="ko97Oanz9qjYDxCo7fQW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4239</v>
      </c>
      <c r="L45" s="60">
        <v>4145</v>
      </c>
      <c r="M45" s="60">
        <v>4066</v>
      </c>
      <c r="N45" s="60">
        <v>4155</v>
      </c>
      <c r="O45" s="61">
        <v>4136</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x14ac:dyDescent="0.15">
      <c r="A48" s="48"/>
      <c r="B48" s="1220"/>
      <c r="C48" s="1221"/>
      <c r="D48" s="62"/>
      <c r="E48" s="1226" t="s">
        <v>14</v>
      </c>
      <c r="F48" s="1226"/>
      <c r="G48" s="1226"/>
      <c r="H48" s="1226"/>
      <c r="I48" s="1226"/>
      <c r="J48" s="1227"/>
      <c r="K48" s="63">
        <v>1516</v>
      </c>
      <c r="L48" s="64">
        <v>1491</v>
      </c>
      <c r="M48" s="64">
        <v>1469</v>
      </c>
      <c r="N48" s="64">
        <v>1418</v>
      </c>
      <c r="O48" s="65">
        <v>1406</v>
      </c>
      <c r="P48" s="48"/>
      <c r="Q48" s="48"/>
      <c r="R48" s="48"/>
      <c r="S48" s="48"/>
      <c r="T48" s="48"/>
      <c r="U48" s="48"/>
    </row>
    <row r="49" spans="1:21" ht="30.75" customHeight="1" x14ac:dyDescent="0.15">
      <c r="A49" s="48"/>
      <c r="B49" s="1220"/>
      <c r="C49" s="1221"/>
      <c r="D49" s="62"/>
      <c r="E49" s="1226" t="s">
        <v>15</v>
      </c>
      <c r="F49" s="1226"/>
      <c r="G49" s="1226"/>
      <c r="H49" s="1226"/>
      <c r="I49" s="1226"/>
      <c r="J49" s="1227"/>
      <c r="K49" s="63">
        <v>97</v>
      </c>
      <c r="L49" s="64">
        <v>97</v>
      </c>
      <c r="M49" s="64">
        <v>99</v>
      </c>
      <c r="N49" s="64">
        <v>134</v>
      </c>
      <c r="O49" s="65">
        <v>118</v>
      </c>
      <c r="P49" s="48"/>
      <c r="Q49" s="48"/>
      <c r="R49" s="48"/>
      <c r="S49" s="48"/>
      <c r="T49" s="48"/>
      <c r="U49" s="48"/>
    </row>
    <row r="50" spans="1:21" ht="30.75" customHeight="1" x14ac:dyDescent="0.15">
      <c r="A50" s="48"/>
      <c r="B50" s="1220"/>
      <c r="C50" s="1221"/>
      <c r="D50" s="62"/>
      <c r="E50" s="1226" t="s">
        <v>16</v>
      </c>
      <c r="F50" s="1226"/>
      <c r="G50" s="1226"/>
      <c r="H50" s="1226"/>
      <c r="I50" s="1226"/>
      <c r="J50" s="1227"/>
      <c r="K50" s="63">
        <v>47</v>
      </c>
      <c r="L50" s="64">
        <v>47</v>
      </c>
      <c r="M50" s="64">
        <v>47</v>
      </c>
      <c r="N50" s="64">
        <v>47</v>
      </c>
      <c r="O50" s="65">
        <v>47</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515</v>
      </c>
      <c r="L51" s="64" t="s">
        <v>515</v>
      </c>
      <c r="M51" s="64" t="s">
        <v>515</v>
      </c>
      <c r="N51" s="64" t="s">
        <v>515</v>
      </c>
      <c r="O51" s="65" t="s">
        <v>515</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4679</v>
      </c>
      <c r="L52" s="64">
        <v>4657</v>
      </c>
      <c r="M52" s="64">
        <v>4779</v>
      </c>
      <c r="N52" s="64">
        <v>4662</v>
      </c>
      <c r="O52" s="65">
        <v>4921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1220</v>
      </c>
      <c r="L53" s="69">
        <v>1123</v>
      </c>
      <c r="M53" s="69">
        <v>902</v>
      </c>
      <c r="N53" s="69">
        <v>1092</v>
      </c>
      <c r="O53" s="70">
        <v>786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4" t="s">
        <v>24</v>
      </c>
      <c r="C57" s="1235"/>
      <c r="D57" s="1238" t="s">
        <v>25</v>
      </c>
      <c r="E57" s="1239"/>
      <c r="F57" s="1239"/>
      <c r="G57" s="1239"/>
      <c r="H57" s="1239"/>
      <c r="I57" s="1239"/>
      <c r="J57" s="1240"/>
      <c r="K57" s="83" t="s">
        <v>581</v>
      </c>
      <c r="L57" s="84" t="s">
        <v>581</v>
      </c>
      <c r="M57" s="84" t="s">
        <v>581</v>
      </c>
      <c r="N57" s="84" t="s">
        <v>581</v>
      </c>
      <c r="O57" s="85" t="s">
        <v>581</v>
      </c>
    </row>
    <row r="58" spans="1:21" ht="31.5" customHeight="1" thickBot="1" x14ac:dyDescent="0.2">
      <c r="B58" s="1236"/>
      <c r="C58" s="1237"/>
      <c r="D58" s="1241" t="s">
        <v>26</v>
      </c>
      <c r="E58" s="1242"/>
      <c r="F58" s="1242"/>
      <c r="G58" s="1242"/>
      <c r="H58" s="1242"/>
      <c r="I58" s="1242"/>
      <c r="J58" s="1243"/>
      <c r="K58" s="86" t="s">
        <v>581</v>
      </c>
      <c r="L58" s="87" t="s">
        <v>581</v>
      </c>
      <c r="M58" s="87" t="s">
        <v>581</v>
      </c>
      <c r="N58" s="87" t="s">
        <v>581</v>
      </c>
      <c r="O58" s="88" t="s">
        <v>581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9lmAjgIFVrONOSffU7QwOkM4PY9dV1Hn2nBt8H0sixZlhBDI8p58xjX/ISWprlY58pCue2fUhuf2UiahJz31A==" saltValue="qd1JCPT2GrhLJTf4QZ5I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44" t="s">
        <v>29</v>
      </c>
      <c r="C41" s="1245"/>
      <c r="D41" s="102"/>
      <c r="E41" s="1250" t="s">
        <v>30</v>
      </c>
      <c r="F41" s="1250"/>
      <c r="G41" s="1250"/>
      <c r="H41" s="1251"/>
      <c r="I41" s="351">
        <v>50846</v>
      </c>
      <c r="J41" s="352">
        <v>50190</v>
      </c>
      <c r="K41" s="352">
        <v>51209</v>
      </c>
      <c r="L41" s="352">
        <v>52155</v>
      </c>
      <c r="M41" s="353">
        <v>52126</v>
      </c>
    </row>
    <row r="42" spans="2:13" ht="27.75" customHeight="1" x14ac:dyDescent="0.15">
      <c r="B42" s="1246"/>
      <c r="C42" s="1247"/>
      <c r="D42" s="103"/>
      <c r="E42" s="1252" t="s">
        <v>31</v>
      </c>
      <c r="F42" s="1252"/>
      <c r="G42" s="1252"/>
      <c r="H42" s="1253"/>
      <c r="I42" s="354">
        <v>569</v>
      </c>
      <c r="J42" s="355">
        <v>506</v>
      </c>
      <c r="K42" s="355">
        <v>443</v>
      </c>
      <c r="L42" s="355">
        <v>443</v>
      </c>
      <c r="M42" s="356">
        <v>317</v>
      </c>
    </row>
    <row r="43" spans="2:13" ht="27.75" customHeight="1" x14ac:dyDescent="0.15">
      <c r="B43" s="1246"/>
      <c r="C43" s="1247"/>
      <c r="D43" s="103"/>
      <c r="E43" s="1252" t="s">
        <v>32</v>
      </c>
      <c r="F43" s="1252"/>
      <c r="G43" s="1252"/>
      <c r="H43" s="1253"/>
      <c r="I43" s="354">
        <v>28610</v>
      </c>
      <c r="J43" s="355">
        <v>28204</v>
      </c>
      <c r="K43" s="355">
        <v>26566</v>
      </c>
      <c r="L43" s="355">
        <v>25550</v>
      </c>
      <c r="M43" s="356">
        <v>24758</v>
      </c>
    </row>
    <row r="44" spans="2:13" ht="27.75" customHeight="1" x14ac:dyDescent="0.15">
      <c r="B44" s="1246"/>
      <c r="C44" s="1247"/>
      <c r="D44" s="103"/>
      <c r="E44" s="1252" t="s">
        <v>33</v>
      </c>
      <c r="F44" s="1252"/>
      <c r="G44" s="1252"/>
      <c r="H44" s="1253"/>
      <c r="I44" s="354">
        <v>687</v>
      </c>
      <c r="J44" s="355">
        <v>958</v>
      </c>
      <c r="K44" s="355">
        <v>1092</v>
      </c>
      <c r="L44" s="355">
        <v>1417</v>
      </c>
      <c r="M44" s="356">
        <v>1476</v>
      </c>
    </row>
    <row r="45" spans="2:13" ht="27.75" customHeight="1" x14ac:dyDescent="0.15">
      <c r="B45" s="1246"/>
      <c r="C45" s="1247"/>
      <c r="D45" s="103"/>
      <c r="E45" s="1252" t="s">
        <v>34</v>
      </c>
      <c r="F45" s="1252"/>
      <c r="G45" s="1252"/>
      <c r="H45" s="1253"/>
      <c r="I45" s="354">
        <v>4720</v>
      </c>
      <c r="J45" s="355">
        <v>4761</v>
      </c>
      <c r="K45" s="355">
        <v>4908</v>
      </c>
      <c r="L45" s="355">
        <v>4930</v>
      </c>
      <c r="M45" s="356">
        <v>4881</v>
      </c>
    </row>
    <row r="46" spans="2:13" ht="27.75" customHeight="1" x14ac:dyDescent="0.15">
      <c r="B46" s="1246"/>
      <c r="C46" s="1247"/>
      <c r="D46" s="104"/>
      <c r="E46" s="1252" t="s">
        <v>35</v>
      </c>
      <c r="F46" s="1252"/>
      <c r="G46" s="1252"/>
      <c r="H46" s="1253"/>
      <c r="I46" s="354" t="s">
        <v>515</v>
      </c>
      <c r="J46" s="355" t="s">
        <v>515</v>
      </c>
      <c r="K46" s="355" t="s">
        <v>515</v>
      </c>
      <c r="L46" s="355" t="s">
        <v>515</v>
      </c>
      <c r="M46" s="356" t="s">
        <v>515</v>
      </c>
    </row>
    <row r="47" spans="2:13" ht="27.75" customHeight="1" x14ac:dyDescent="0.15">
      <c r="B47" s="1246"/>
      <c r="C47" s="1247"/>
      <c r="D47" s="105"/>
      <c r="E47" s="1254" t="s">
        <v>36</v>
      </c>
      <c r="F47" s="1255"/>
      <c r="G47" s="1255"/>
      <c r="H47" s="1256"/>
      <c r="I47" s="354" t="s">
        <v>515</v>
      </c>
      <c r="J47" s="355" t="s">
        <v>515</v>
      </c>
      <c r="K47" s="355" t="s">
        <v>515</v>
      </c>
      <c r="L47" s="355" t="s">
        <v>515</v>
      </c>
      <c r="M47" s="356" t="s">
        <v>515</v>
      </c>
    </row>
    <row r="48" spans="2:13" ht="27.75" customHeight="1" x14ac:dyDescent="0.15">
      <c r="B48" s="1246"/>
      <c r="C48" s="1247"/>
      <c r="D48" s="103"/>
      <c r="E48" s="1252" t="s">
        <v>37</v>
      </c>
      <c r="F48" s="1252"/>
      <c r="G48" s="1252"/>
      <c r="H48" s="1253"/>
      <c r="I48" s="354" t="s">
        <v>515</v>
      </c>
      <c r="J48" s="355" t="s">
        <v>515</v>
      </c>
      <c r="K48" s="355" t="s">
        <v>515</v>
      </c>
      <c r="L48" s="355" t="s">
        <v>515</v>
      </c>
      <c r="M48" s="356" t="s">
        <v>515</v>
      </c>
    </row>
    <row r="49" spans="2:13" ht="27.75" customHeight="1" x14ac:dyDescent="0.15">
      <c r="B49" s="1248"/>
      <c r="C49" s="1249"/>
      <c r="D49" s="103"/>
      <c r="E49" s="1252" t="s">
        <v>38</v>
      </c>
      <c r="F49" s="1252"/>
      <c r="G49" s="1252"/>
      <c r="H49" s="1253"/>
      <c r="I49" s="354" t="s">
        <v>515</v>
      </c>
      <c r="J49" s="355" t="s">
        <v>515</v>
      </c>
      <c r="K49" s="355" t="s">
        <v>515</v>
      </c>
      <c r="L49" s="355" t="s">
        <v>515</v>
      </c>
      <c r="M49" s="356" t="s">
        <v>515</v>
      </c>
    </row>
    <row r="50" spans="2:13" ht="27.75" customHeight="1" x14ac:dyDescent="0.15">
      <c r="B50" s="1257" t="s">
        <v>39</v>
      </c>
      <c r="C50" s="1258"/>
      <c r="D50" s="106"/>
      <c r="E50" s="1252" t="s">
        <v>40</v>
      </c>
      <c r="F50" s="1252"/>
      <c r="G50" s="1252"/>
      <c r="H50" s="1253"/>
      <c r="I50" s="354">
        <v>6122</v>
      </c>
      <c r="J50" s="355">
        <v>5692</v>
      </c>
      <c r="K50" s="355">
        <v>5138</v>
      </c>
      <c r="L50" s="355">
        <v>5753</v>
      </c>
      <c r="M50" s="356">
        <v>8327</v>
      </c>
    </row>
    <row r="51" spans="2:13" ht="27.75" customHeight="1" x14ac:dyDescent="0.15">
      <c r="B51" s="1246"/>
      <c r="C51" s="1247"/>
      <c r="D51" s="103"/>
      <c r="E51" s="1252" t="s">
        <v>41</v>
      </c>
      <c r="F51" s="1252"/>
      <c r="G51" s="1252"/>
      <c r="H51" s="1253"/>
      <c r="I51" s="354">
        <v>19224</v>
      </c>
      <c r="J51" s="355">
        <v>20917</v>
      </c>
      <c r="K51" s="355">
        <v>22396</v>
      </c>
      <c r="L51" s="355">
        <v>22956</v>
      </c>
      <c r="M51" s="356">
        <v>24664</v>
      </c>
    </row>
    <row r="52" spans="2:13" ht="27.75" customHeight="1" x14ac:dyDescent="0.15">
      <c r="B52" s="1248"/>
      <c r="C52" s="1249"/>
      <c r="D52" s="103"/>
      <c r="E52" s="1252" t="s">
        <v>42</v>
      </c>
      <c r="F52" s="1252"/>
      <c r="G52" s="1252"/>
      <c r="H52" s="1253"/>
      <c r="I52" s="354">
        <v>47940</v>
      </c>
      <c r="J52" s="355">
        <v>47463</v>
      </c>
      <c r="K52" s="355">
        <v>47406</v>
      </c>
      <c r="L52" s="355">
        <v>46985</v>
      </c>
      <c r="M52" s="356">
        <v>46694</v>
      </c>
    </row>
    <row r="53" spans="2:13" ht="27.75" customHeight="1" thickBot="1" x14ac:dyDescent="0.2">
      <c r="B53" s="1259" t="s">
        <v>43</v>
      </c>
      <c r="C53" s="1260"/>
      <c r="D53" s="107"/>
      <c r="E53" s="1261" t="s">
        <v>44</v>
      </c>
      <c r="F53" s="1261"/>
      <c r="G53" s="1261"/>
      <c r="H53" s="1262"/>
      <c r="I53" s="357">
        <v>12146</v>
      </c>
      <c r="J53" s="358">
        <v>10546</v>
      </c>
      <c r="K53" s="358">
        <v>9278</v>
      </c>
      <c r="L53" s="358">
        <v>8800</v>
      </c>
      <c r="M53" s="359">
        <v>3872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dfXQU5b1p7W5yupz7/K44AvciCAvzoceSXvekUnYHtyVxdkku27DCi/UCMvOD3E/AB1BGRkrdr7qz8o/82eRvw==" saltValue="6jmeUjlkgulPWvREvuj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1" t="s">
        <v>47</v>
      </c>
      <c r="D55" s="1271"/>
      <c r="E55" s="1272"/>
      <c r="F55" s="119">
        <v>1565</v>
      </c>
      <c r="G55" s="119">
        <v>1748</v>
      </c>
      <c r="H55" s="120">
        <v>2295</v>
      </c>
    </row>
    <row r="56" spans="2:8" ht="52.5" customHeight="1" x14ac:dyDescent="0.15">
      <c r="B56" s="121"/>
      <c r="C56" s="1273" t="s">
        <v>48</v>
      </c>
      <c r="D56" s="1273"/>
      <c r="E56" s="1274"/>
      <c r="F56" s="122">
        <v>212</v>
      </c>
      <c r="G56" s="122">
        <v>212</v>
      </c>
      <c r="H56" s="123">
        <v>782</v>
      </c>
    </row>
    <row r="57" spans="2:8" ht="53.25" customHeight="1" x14ac:dyDescent="0.15">
      <c r="B57" s="121"/>
      <c r="C57" s="1275" t="s">
        <v>49</v>
      </c>
      <c r="D57" s="1275"/>
      <c r="E57" s="1276"/>
      <c r="F57" s="124">
        <v>3303</v>
      </c>
      <c r="G57" s="124">
        <v>3734</v>
      </c>
      <c r="H57" s="125">
        <v>5190</v>
      </c>
    </row>
    <row r="58" spans="2:8" ht="45.75" customHeight="1" x14ac:dyDescent="0.15">
      <c r="B58" s="126"/>
      <c r="C58" s="1263" t="s">
        <v>592</v>
      </c>
      <c r="D58" s="1264"/>
      <c r="E58" s="1265"/>
      <c r="F58" s="127">
        <v>922</v>
      </c>
      <c r="G58" s="127">
        <v>922</v>
      </c>
      <c r="H58" s="128">
        <v>1367</v>
      </c>
    </row>
    <row r="59" spans="2:8" ht="45.75" customHeight="1" x14ac:dyDescent="0.15">
      <c r="B59" s="126"/>
      <c r="C59" s="1263" t="s">
        <v>593</v>
      </c>
      <c r="D59" s="1264"/>
      <c r="E59" s="1265"/>
      <c r="F59" s="127">
        <v>67</v>
      </c>
      <c r="G59" s="127">
        <v>470</v>
      </c>
      <c r="H59" s="128">
        <v>1214</v>
      </c>
    </row>
    <row r="60" spans="2:8" ht="45.75" customHeight="1" x14ac:dyDescent="0.15">
      <c r="B60" s="126"/>
      <c r="C60" s="1263" t="s">
        <v>594</v>
      </c>
      <c r="D60" s="1264"/>
      <c r="E60" s="1265"/>
      <c r="F60" s="127">
        <v>542</v>
      </c>
      <c r="G60" s="127">
        <v>705</v>
      </c>
      <c r="H60" s="128">
        <v>1079</v>
      </c>
    </row>
    <row r="61" spans="2:8" ht="45.75" customHeight="1" x14ac:dyDescent="0.15">
      <c r="B61" s="126"/>
      <c r="C61" s="1263" t="s">
        <v>595</v>
      </c>
      <c r="D61" s="1264"/>
      <c r="E61" s="1265"/>
      <c r="F61" s="127">
        <v>1193</v>
      </c>
      <c r="G61" s="127">
        <v>938</v>
      </c>
      <c r="H61" s="128">
        <v>831</v>
      </c>
    </row>
    <row r="62" spans="2:8" ht="45.75" customHeight="1" thickBot="1" x14ac:dyDescent="0.2">
      <c r="B62" s="129"/>
      <c r="C62" s="1266" t="s">
        <v>596</v>
      </c>
      <c r="D62" s="1267"/>
      <c r="E62" s="1268"/>
      <c r="F62" s="130">
        <v>355</v>
      </c>
      <c r="G62" s="130">
        <v>417</v>
      </c>
      <c r="H62" s="131">
        <v>417</v>
      </c>
    </row>
    <row r="63" spans="2:8" ht="52.5" customHeight="1" thickBot="1" x14ac:dyDescent="0.2">
      <c r="B63" s="132"/>
      <c r="C63" s="1269" t="s">
        <v>50</v>
      </c>
      <c r="D63" s="1269"/>
      <c r="E63" s="1270"/>
      <c r="F63" s="133">
        <v>5080</v>
      </c>
      <c r="G63" s="133">
        <v>5694</v>
      </c>
      <c r="H63" s="134">
        <v>8267</v>
      </c>
    </row>
    <row r="64" spans="2:8" x14ac:dyDescent="0.15"/>
  </sheetData>
  <sheetProtection algorithmName="SHA-512" hashValue="mV+pjiNr/nErE9HLqCaqdxnOxy+N6PtdsgQCyZ4lOivvxzh5KTIXGugyTYib4K4GhxgN6gIu2baOtGF7Jt1U6A==" saltValue="sLbR3ai8r+F98HY0SpLx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602</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7">
        <v>51.2</v>
      </c>
      <c r="BQ51" s="1277"/>
      <c r="BR51" s="1277"/>
      <c r="BS51" s="1277"/>
      <c r="BT51" s="1277"/>
      <c r="BU51" s="1277"/>
      <c r="BV51" s="1277"/>
      <c r="BW51" s="1277"/>
      <c r="BX51" s="1277">
        <v>44.2</v>
      </c>
      <c r="BY51" s="1277"/>
      <c r="BZ51" s="1277"/>
      <c r="CA51" s="1277"/>
      <c r="CB51" s="1277"/>
      <c r="CC51" s="1277"/>
      <c r="CD51" s="1277"/>
      <c r="CE51" s="1277"/>
      <c r="CF51" s="1277">
        <v>39</v>
      </c>
      <c r="CG51" s="1277"/>
      <c r="CH51" s="1277"/>
      <c r="CI51" s="1277"/>
      <c r="CJ51" s="1277"/>
      <c r="CK51" s="1277"/>
      <c r="CL51" s="1277"/>
      <c r="CM51" s="1277"/>
      <c r="CN51" s="1277">
        <v>35.9</v>
      </c>
      <c r="CO51" s="1277"/>
      <c r="CP51" s="1277"/>
      <c r="CQ51" s="1277"/>
      <c r="CR51" s="1277"/>
      <c r="CS51" s="1277"/>
      <c r="CT51" s="1277"/>
      <c r="CU51" s="1277"/>
      <c r="CV51" s="1277">
        <v>15.2</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77">
        <v>63.4</v>
      </c>
      <c r="BQ53" s="1277"/>
      <c r="BR53" s="1277"/>
      <c r="BS53" s="1277"/>
      <c r="BT53" s="1277"/>
      <c r="BU53" s="1277"/>
      <c r="BV53" s="1277"/>
      <c r="BW53" s="1277"/>
      <c r="BX53" s="1277">
        <v>64.7</v>
      </c>
      <c r="BY53" s="1277"/>
      <c r="BZ53" s="1277"/>
      <c r="CA53" s="1277"/>
      <c r="CB53" s="1277"/>
      <c r="CC53" s="1277"/>
      <c r="CD53" s="1277"/>
      <c r="CE53" s="1277"/>
      <c r="CF53" s="1277">
        <v>59.5</v>
      </c>
      <c r="CG53" s="1277"/>
      <c r="CH53" s="1277"/>
      <c r="CI53" s="1277"/>
      <c r="CJ53" s="1277"/>
      <c r="CK53" s="1277"/>
      <c r="CL53" s="1277"/>
      <c r="CM53" s="1277"/>
      <c r="CN53" s="1277">
        <v>61.2</v>
      </c>
      <c r="CO53" s="1277"/>
      <c r="CP53" s="1277"/>
      <c r="CQ53" s="1277"/>
      <c r="CR53" s="1277"/>
      <c r="CS53" s="1277"/>
      <c r="CT53" s="1277"/>
      <c r="CU53" s="1277"/>
      <c r="CV53" s="1277">
        <v>59.3</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606</v>
      </c>
      <c r="AO55" s="1282"/>
      <c r="AP55" s="1282"/>
      <c r="AQ55" s="1282"/>
      <c r="AR55" s="1282"/>
      <c r="AS55" s="1282"/>
      <c r="AT55" s="1282"/>
      <c r="AU55" s="1282"/>
      <c r="AV55" s="1282"/>
      <c r="AW55" s="1282"/>
      <c r="AX55" s="1282"/>
      <c r="AY55" s="1282"/>
      <c r="AZ55" s="1282"/>
      <c r="BA55" s="1282"/>
      <c r="BB55" s="1280" t="s">
        <v>604</v>
      </c>
      <c r="BC55" s="1280"/>
      <c r="BD55" s="1280"/>
      <c r="BE55" s="1280"/>
      <c r="BF55" s="1280"/>
      <c r="BG55" s="1280"/>
      <c r="BH55" s="1280"/>
      <c r="BI55" s="1280"/>
      <c r="BJ55" s="1280"/>
      <c r="BK55" s="1280"/>
      <c r="BL55" s="1280"/>
      <c r="BM55" s="1280"/>
      <c r="BN55" s="1280"/>
      <c r="BO55" s="1280"/>
      <c r="BP55" s="1277">
        <v>51.2</v>
      </c>
      <c r="BQ55" s="1277"/>
      <c r="BR55" s="1277"/>
      <c r="BS55" s="1277"/>
      <c r="BT55" s="1277"/>
      <c r="BU55" s="1277"/>
      <c r="BV55" s="1277"/>
      <c r="BW55" s="1277"/>
      <c r="BX55" s="1277">
        <v>47.2</v>
      </c>
      <c r="BY55" s="1277"/>
      <c r="BZ55" s="1277"/>
      <c r="CA55" s="1277"/>
      <c r="CB55" s="1277"/>
      <c r="CC55" s="1277"/>
      <c r="CD55" s="1277"/>
      <c r="CE55" s="1277"/>
      <c r="CF55" s="1277">
        <v>49.5</v>
      </c>
      <c r="CG55" s="1277"/>
      <c r="CH55" s="1277"/>
      <c r="CI55" s="1277"/>
      <c r="CJ55" s="1277"/>
      <c r="CK55" s="1277"/>
      <c r="CL55" s="1277"/>
      <c r="CM55" s="1277"/>
      <c r="CN55" s="1277">
        <v>46.9</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605</v>
      </c>
      <c r="BC57" s="1280"/>
      <c r="BD57" s="1280"/>
      <c r="BE57" s="1280"/>
      <c r="BF57" s="1280"/>
      <c r="BG57" s="1280"/>
      <c r="BH57" s="1280"/>
      <c r="BI57" s="1280"/>
      <c r="BJ57" s="1280"/>
      <c r="BK57" s="1280"/>
      <c r="BL57" s="1280"/>
      <c r="BM57" s="1280"/>
      <c r="BN57" s="1280"/>
      <c r="BO57" s="1280"/>
      <c r="BP57" s="1277">
        <v>58.7</v>
      </c>
      <c r="BQ57" s="1277"/>
      <c r="BR57" s="1277"/>
      <c r="BS57" s="1277"/>
      <c r="BT57" s="1277"/>
      <c r="BU57" s="1277"/>
      <c r="BV57" s="1277"/>
      <c r="BW57" s="1277"/>
      <c r="BX57" s="1277">
        <v>59.8</v>
      </c>
      <c r="BY57" s="1277"/>
      <c r="BZ57" s="1277"/>
      <c r="CA57" s="1277"/>
      <c r="CB57" s="1277"/>
      <c r="CC57" s="1277"/>
      <c r="CD57" s="1277"/>
      <c r="CE57" s="1277"/>
      <c r="CF57" s="1277">
        <v>60.9</v>
      </c>
      <c r="CG57" s="1277"/>
      <c r="CH57" s="1277"/>
      <c r="CI57" s="1277"/>
      <c r="CJ57" s="1277"/>
      <c r="CK57" s="1277"/>
      <c r="CL57" s="1277"/>
      <c r="CM57" s="1277"/>
      <c r="CN57" s="1277">
        <v>61.2</v>
      </c>
      <c r="CO57" s="1277"/>
      <c r="CP57" s="1277"/>
      <c r="CQ57" s="1277"/>
      <c r="CR57" s="1277"/>
      <c r="CS57" s="1277"/>
      <c r="CT57" s="1277"/>
      <c r="CU57" s="1277"/>
      <c r="CV57" s="1277">
        <v>63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607</v>
      </c>
    </row>
    <row r="64" spans="1:109" x14ac:dyDescent="0.15">
      <c r="B64" s="376"/>
      <c r="G64" s="383"/>
      <c r="I64" s="396"/>
      <c r="J64" s="396"/>
      <c r="K64" s="396"/>
      <c r="L64" s="396"/>
      <c r="M64" s="396"/>
      <c r="N64" s="397"/>
      <c r="AM64" s="383"/>
      <c r="AN64" s="383" t="s">
        <v>600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602</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51.2</v>
      </c>
      <c r="BQ73" s="1277"/>
      <c r="BR73" s="1277"/>
      <c r="BS73" s="1277"/>
      <c r="BT73" s="1277"/>
      <c r="BU73" s="1277"/>
      <c r="BV73" s="1277"/>
      <c r="BW73" s="1277"/>
      <c r="BX73" s="1277">
        <v>44.2</v>
      </c>
      <c r="BY73" s="1277"/>
      <c r="BZ73" s="1277"/>
      <c r="CA73" s="1277"/>
      <c r="CB73" s="1277"/>
      <c r="CC73" s="1277"/>
      <c r="CD73" s="1277"/>
      <c r="CE73" s="1277"/>
      <c r="CF73" s="1277">
        <v>39</v>
      </c>
      <c r="CG73" s="1277"/>
      <c r="CH73" s="1277"/>
      <c r="CI73" s="1277"/>
      <c r="CJ73" s="1277"/>
      <c r="CK73" s="1277"/>
      <c r="CL73" s="1277"/>
      <c r="CM73" s="1277"/>
      <c r="CN73" s="1277">
        <v>35.9</v>
      </c>
      <c r="CO73" s="1277"/>
      <c r="CP73" s="1277"/>
      <c r="CQ73" s="1277"/>
      <c r="CR73" s="1277"/>
      <c r="CS73" s="1277"/>
      <c r="CT73" s="1277"/>
      <c r="CU73" s="1277"/>
      <c r="CV73" s="1277">
        <v>15.2</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6.1</v>
      </c>
      <c r="BQ75" s="1277"/>
      <c r="BR75" s="1277"/>
      <c r="BS75" s="1277"/>
      <c r="BT75" s="1277"/>
      <c r="BU75" s="1277"/>
      <c r="BV75" s="1277"/>
      <c r="BW75" s="1277"/>
      <c r="BX75" s="1277">
        <v>5.2</v>
      </c>
      <c r="BY75" s="1277"/>
      <c r="BZ75" s="1277"/>
      <c r="CA75" s="1277"/>
      <c r="CB75" s="1277"/>
      <c r="CC75" s="1277"/>
      <c r="CD75" s="1277"/>
      <c r="CE75" s="1277"/>
      <c r="CF75" s="1277">
        <v>4.5</v>
      </c>
      <c r="CG75" s="1277"/>
      <c r="CH75" s="1277"/>
      <c r="CI75" s="1277"/>
      <c r="CJ75" s="1277"/>
      <c r="CK75" s="1277"/>
      <c r="CL75" s="1277"/>
      <c r="CM75" s="1277"/>
      <c r="CN75" s="1277">
        <v>4.3</v>
      </c>
      <c r="CO75" s="1277"/>
      <c r="CP75" s="1277"/>
      <c r="CQ75" s="1277"/>
      <c r="CR75" s="1277"/>
      <c r="CS75" s="1277"/>
      <c r="CT75" s="1277"/>
      <c r="CU75" s="1277"/>
      <c r="CV75" s="1277">
        <v>3.7</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606</v>
      </c>
      <c r="AO77" s="1282"/>
      <c r="AP77" s="1282"/>
      <c r="AQ77" s="1282"/>
      <c r="AR77" s="1282"/>
      <c r="AS77" s="1282"/>
      <c r="AT77" s="1282"/>
      <c r="AU77" s="1282"/>
      <c r="AV77" s="1282"/>
      <c r="AW77" s="1282"/>
      <c r="AX77" s="1282"/>
      <c r="AY77" s="1282"/>
      <c r="AZ77" s="1282"/>
      <c r="BA77" s="1282"/>
      <c r="BB77" s="1280" t="s">
        <v>604</v>
      </c>
      <c r="BC77" s="1280"/>
      <c r="BD77" s="1280"/>
      <c r="BE77" s="1280"/>
      <c r="BF77" s="1280"/>
      <c r="BG77" s="1280"/>
      <c r="BH77" s="1280"/>
      <c r="BI77" s="1280"/>
      <c r="BJ77" s="1280"/>
      <c r="BK77" s="1280"/>
      <c r="BL77" s="1280"/>
      <c r="BM77" s="1280"/>
      <c r="BN77" s="1280"/>
      <c r="BO77" s="1280"/>
      <c r="BP77" s="1277">
        <v>51.2</v>
      </c>
      <c r="BQ77" s="1277"/>
      <c r="BR77" s="1277"/>
      <c r="BS77" s="1277"/>
      <c r="BT77" s="1277"/>
      <c r="BU77" s="1277"/>
      <c r="BV77" s="1277"/>
      <c r="BW77" s="1277"/>
      <c r="BX77" s="1277">
        <v>47.2</v>
      </c>
      <c r="BY77" s="1277"/>
      <c r="BZ77" s="1277"/>
      <c r="CA77" s="1277"/>
      <c r="CB77" s="1277"/>
      <c r="CC77" s="1277"/>
      <c r="CD77" s="1277"/>
      <c r="CE77" s="1277"/>
      <c r="CF77" s="1277">
        <v>49.5</v>
      </c>
      <c r="CG77" s="1277"/>
      <c r="CH77" s="1277"/>
      <c r="CI77" s="1277"/>
      <c r="CJ77" s="1277"/>
      <c r="CK77" s="1277"/>
      <c r="CL77" s="1277"/>
      <c r="CM77" s="1277"/>
      <c r="CN77" s="1277">
        <v>46.9</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609</v>
      </c>
      <c r="BC79" s="1280"/>
      <c r="BD79" s="1280"/>
      <c r="BE79" s="1280"/>
      <c r="BF79" s="1280"/>
      <c r="BG79" s="1280"/>
      <c r="BH79" s="1280"/>
      <c r="BI79" s="1280"/>
      <c r="BJ79" s="1280"/>
      <c r="BK79" s="1280"/>
      <c r="BL79" s="1280"/>
      <c r="BM79" s="1280"/>
      <c r="BN79" s="1280"/>
      <c r="BO79" s="1280"/>
      <c r="BP79" s="1277">
        <v>8.1999999999999993</v>
      </c>
      <c r="BQ79" s="1277"/>
      <c r="BR79" s="1277"/>
      <c r="BS79" s="1277"/>
      <c r="BT79" s="1277"/>
      <c r="BU79" s="1277"/>
      <c r="BV79" s="1277"/>
      <c r="BW79" s="1277"/>
      <c r="BX79" s="1277">
        <v>7.8</v>
      </c>
      <c r="BY79" s="1277"/>
      <c r="BZ79" s="1277"/>
      <c r="CA79" s="1277"/>
      <c r="CB79" s="1277"/>
      <c r="CC79" s="1277"/>
      <c r="CD79" s="1277"/>
      <c r="CE79" s="1277"/>
      <c r="CF79" s="1277">
        <v>7.6</v>
      </c>
      <c r="CG79" s="1277"/>
      <c r="CH79" s="1277"/>
      <c r="CI79" s="1277"/>
      <c r="CJ79" s="1277"/>
      <c r="CK79" s="1277"/>
      <c r="CL79" s="1277"/>
      <c r="CM79" s="1277"/>
      <c r="CN79" s="1277">
        <v>7.2</v>
      </c>
      <c r="CO79" s="1277"/>
      <c r="CP79" s="1277"/>
      <c r="CQ79" s="1277"/>
      <c r="CR79" s="1277"/>
      <c r="CS79" s="1277"/>
      <c r="CT79" s="1277"/>
      <c r="CU79" s="1277"/>
      <c r="CV79" s="1277">
        <v>4.5</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TdbX8kB2VvNxZMbXYYPkvXQ/D0G+aYtq0UWEOB8ecD+ApWrBpsIp/OhvT/eNt2a9gjNRI8XkI3ThOCgJ/BlNjA==" saltValue="wxoyd8yyI6kJcf2Yy7/X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ChhX5GNEIiXIkGW2W9zyn/eobwKMMnFXW5xLH4fUVv3bHx0you88j/vQBzkDwwBSGVdeAbMkT9l2giP2qOa6yQ==" saltValue="+iLMTlFRej/NcJ7D0EUi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P/xhdbv68em9OGklSZkxnlRGmnu/OPDH3qc+M1pbvFC+naI/BE7/mInVkAo7dgqiGwoklQncrtFOsgtvcPKj/g==" saltValue="CGPLOs3Q3g7ggXxQDF2+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26120</v>
      </c>
      <c r="E3" s="153"/>
      <c r="F3" s="154">
        <v>68655</v>
      </c>
      <c r="G3" s="155"/>
      <c r="H3" s="156"/>
    </row>
    <row r="4" spans="1:8" x14ac:dyDescent="0.15">
      <c r="A4" s="157"/>
      <c r="B4" s="158"/>
      <c r="C4" s="159"/>
      <c r="D4" s="160">
        <v>17719</v>
      </c>
      <c r="E4" s="161"/>
      <c r="F4" s="162">
        <v>32316</v>
      </c>
      <c r="G4" s="163"/>
      <c r="H4" s="164"/>
    </row>
    <row r="5" spans="1:8" x14ac:dyDescent="0.15">
      <c r="A5" s="145" t="s">
        <v>548</v>
      </c>
      <c r="B5" s="150"/>
      <c r="C5" s="151"/>
      <c r="D5" s="152">
        <v>28258</v>
      </c>
      <c r="E5" s="153"/>
      <c r="F5" s="154">
        <v>66863</v>
      </c>
      <c r="G5" s="155"/>
      <c r="H5" s="156"/>
    </row>
    <row r="6" spans="1:8" x14ac:dyDescent="0.15">
      <c r="A6" s="157"/>
      <c r="B6" s="158"/>
      <c r="C6" s="159"/>
      <c r="D6" s="160">
        <v>10534</v>
      </c>
      <c r="E6" s="161"/>
      <c r="F6" s="162">
        <v>32770</v>
      </c>
      <c r="G6" s="163"/>
      <c r="H6" s="164"/>
    </row>
    <row r="7" spans="1:8" x14ac:dyDescent="0.15">
      <c r="A7" s="145" t="s">
        <v>549</v>
      </c>
      <c r="B7" s="150"/>
      <c r="C7" s="151"/>
      <c r="D7" s="152">
        <v>48548</v>
      </c>
      <c r="E7" s="153"/>
      <c r="F7" s="154">
        <v>72051</v>
      </c>
      <c r="G7" s="155"/>
      <c r="H7" s="156"/>
    </row>
    <row r="8" spans="1:8" x14ac:dyDescent="0.15">
      <c r="A8" s="157"/>
      <c r="B8" s="158"/>
      <c r="C8" s="159"/>
      <c r="D8" s="160">
        <v>25695</v>
      </c>
      <c r="E8" s="161"/>
      <c r="F8" s="162">
        <v>34140</v>
      </c>
      <c r="G8" s="163"/>
      <c r="H8" s="164"/>
    </row>
    <row r="9" spans="1:8" x14ac:dyDescent="0.15">
      <c r="A9" s="145" t="s">
        <v>550</v>
      </c>
      <c r="B9" s="150"/>
      <c r="C9" s="151"/>
      <c r="D9" s="152">
        <v>60408</v>
      </c>
      <c r="E9" s="153"/>
      <c r="F9" s="154">
        <v>72756</v>
      </c>
      <c r="G9" s="155"/>
      <c r="H9" s="156"/>
    </row>
    <row r="10" spans="1:8" x14ac:dyDescent="0.15">
      <c r="A10" s="157"/>
      <c r="B10" s="158"/>
      <c r="C10" s="159"/>
      <c r="D10" s="160">
        <v>10874</v>
      </c>
      <c r="E10" s="161"/>
      <c r="F10" s="162">
        <v>32117</v>
      </c>
      <c r="G10" s="163"/>
      <c r="H10" s="164"/>
    </row>
    <row r="11" spans="1:8" x14ac:dyDescent="0.15">
      <c r="A11" s="145" t="s">
        <v>551</v>
      </c>
      <c r="B11" s="150"/>
      <c r="C11" s="151"/>
      <c r="D11" s="152">
        <v>35697</v>
      </c>
      <c r="E11" s="153"/>
      <c r="F11" s="154">
        <v>43955</v>
      </c>
      <c r="G11" s="155"/>
      <c r="H11" s="156"/>
    </row>
    <row r="12" spans="1:8" x14ac:dyDescent="0.15">
      <c r="A12" s="157"/>
      <c r="B12" s="158"/>
      <c r="C12" s="165"/>
      <c r="D12" s="160">
        <v>8858</v>
      </c>
      <c r="E12" s="161"/>
      <c r="F12" s="162">
        <v>21318</v>
      </c>
      <c r="G12" s="163"/>
      <c r="H12" s="164"/>
    </row>
    <row r="13" spans="1:8" x14ac:dyDescent="0.15">
      <c r="A13" s="145"/>
      <c r="B13" s="150"/>
      <c r="C13" s="166"/>
      <c r="D13" s="167">
        <v>39806</v>
      </c>
      <c r="E13" s="168"/>
      <c r="F13" s="169">
        <v>64856</v>
      </c>
      <c r="G13" s="170"/>
      <c r="H13" s="156"/>
    </row>
    <row r="14" spans="1:8" x14ac:dyDescent="0.15">
      <c r="A14" s="157"/>
      <c r="B14" s="158"/>
      <c r="C14" s="159"/>
      <c r="D14" s="160">
        <v>14736</v>
      </c>
      <c r="E14" s="161"/>
      <c r="F14" s="162">
        <v>30532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0.01</v>
      </c>
      <c r="C19" s="171">
        <f>ROUND(VALUE(SUBSTITUTE(実質収支比率等に係る経年分析!G$48,"▲","-")),2)</f>
        <v>0</v>
      </c>
      <c r="D19" s="171">
        <f>ROUND(VALUE(SUBSTITUTE(実質収支比率等に係る経年分析!H$48,"▲","-")),2)</f>
        <v>0.67</v>
      </c>
      <c r="E19" s="171">
        <f>ROUND(VALUE(SUBSTITUTE(実質収支比率等に係る経年分析!I$48,"▲","-")),2)</f>
        <v>1.26</v>
      </c>
      <c r="F19" s="171">
        <f>ROUND(VALUE(SUBSTITUTE(実質収支比率等に係る経年分析!J$48,"▲","-")),2)</f>
        <v>1.7</v>
      </c>
    </row>
    <row r="20" spans="1:11" x14ac:dyDescent="0.15">
      <c r="A20" s="171" t="s">
        <v>54</v>
      </c>
      <c r="B20" s="171">
        <f>ROUND(VALUE(SUBSTITUTE(実質収支比率等に係る経年分析!F$47,"▲","-")),2)</f>
        <v>6.49</v>
      </c>
      <c r="C20" s="171">
        <f>ROUND(VALUE(SUBSTITUTE(実質収支比率等に係る経年分析!G$47,"▲","-")),2)</f>
        <v>5.72</v>
      </c>
      <c r="D20" s="171">
        <f>ROUND(VALUE(SUBSTITUTE(実質収支比率等に係る経年分析!H$47,"▲","-")),2)</f>
        <v>5.77</v>
      </c>
      <c r="E20" s="171">
        <f>ROUND(VALUE(SUBSTITUTE(実質収支比率等に係る経年分析!I$47,"▲","-")),2)</f>
        <v>6.28</v>
      </c>
      <c r="F20" s="171">
        <f>ROUND(VALUE(SUBSTITUTE(実質収支比率等に係る経年分析!J$47,"▲","-")),2)</f>
        <v>7.96</v>
      </c>
    </row>
    <row r="21" spans="1:11" x14ac:dyDescent="0.15">
      <c r="A21" s="171" t="s">
        <v>55</v>
      </c>
      <c r="B21" s="171">
        <f>IF(ISNUMBER(VALUE(SUBSTITUTE(実質収支比率等に係る経年分析!F$49,"▲","-"))),ROUND(VALUE(SUBSTITUTE(実質収支比率等に係る経年分析!F$49,"▲","-")),2),NA())</f>
        <v>-0.21</v>
      </c>
      <c r="C21" s="171">
        <f>IF(ISNUMBER(VALUE(SUBSTITUTE(実質収支比率等に係る経年分析!G$49,"▲","-"))),ROUND(VALUE(SUBSTITUTE(実質収支比率等に係る経年分析!G$49,"▲","-")),2),NA())</f>
        <v>-0.73</v>
      </c>
      <c r="D21" s="171">
        <f>IF(ISNUMBER(VALUE(SUBSTITUTE(実質収支比率等に係る経年分析!H$49,"▲","-"))),ROUND(VALUE(SUBSTITUTE(実質収支比率等に係る経年分析!H$49,"▲","-")),2),NA())</f>
        <v>0.7</v>
      </c>
      <c r="E21" s="171">
        <f>IF(ISNUMBER(VALUE(SUBSTITUTE(実質収支比率等に係る経年分析!I$49,"▲","-"))),ROUND(VALUE(SUBSTITUTE(実質収支比率等に係る経年分析!I$49,"▲","-")),2),NA())</f>
        <v>1.27</v>
      </c>
      <c r="F21" s="171">
        <f>IF(ISNUMBER(VALUE(SUBSTITUTE(実質収支比率等に係る経年分析!J$49,"▲","-"))),ROUND(VALUE(SUBSTITUTE(実質収支比率等に係る経年分析!J$49,"▲","-")),2),NA())</f>
        <v>2.38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公共用地先行取得事業特別会計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都市開発資金特別会計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0.32</v>
      </c>
    </row>
    <row r="33" spans="1:16" x14ac:dyDescent="0.15">
      <c r="A33" s="172" t="str">
        <f>IF(連結実質赤字比率に係る赤字・黒字の構成分析!C$37="",NA(),連結実質赤字比率に係る赤字・黒字の構成分析!C$37)</f>
        <v>国民健康保険事業特別会計</v>
      </c>
      <c r="B33" s="172">
        <f>IF(ROUND(VALUE(SUBSTITUTE(連結実質赤字比率に係る赤字・黒字の構成分析!F$37,"▲", "-")), 2) &lt; 0, ABS(ROUND(VALUE(SUBSTITUTE(連結実質赤字比率に係る赤字・黒字の構成分析!F$37,"▲", "-")), 2)), NA())</f>
        <v>2.82</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2.41</v>
      </c>
      <c r="E33" s="172" t="e">
        <f>IF(ROUND(VALUE(SUBSTITUTE(連結実質赤字比率に係る赤字・黒字の構成分析!G$37,"▲", "-")), 2) &gt;= 0, ABS(ROUND(VALUE(SUBSTITUTE(連結実質赤字比率に係る赤字・黒字の構成分析!G$37,"▲", "-")), 2)), NA())</f>
        <v>#N/A</v>
      </c>
      <c r="F33" s="172">
        <f>IF(ROUND(VALUE(SUBSTITUTE(連結実質赤字比率に係る赤字・黒字の構成分析!H$37,"▲", "-")), 2) &lt; 0, ABS(ROUND(VALUE(SUBSTITUTE(連結実質赤字比率に係る赤字・黒字の構成分析!H$37,"▲", "-")), 2)), NA())</f>
        <v>1.1000000000000001</v>
      </c>
      <c r="G33" s="172" t="e">
        <f>IF(ROUND(VALUE(SUBSTITUTE(連結実質赤字比率に係る赤字・黒字の構成分析!H$37,"▲", "-")), 2) &gt;= 0, ABS(ROUND(VALUE(SUBSTITUTE(連結実質赤字比率に係る赤字・黒字の構成分析!H$37,"▲", "-")), 2)), NA())</f>
        <v>#N/A</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0.64</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4679</v>
      </c>
      <c r="E42" s="173"/>
      <c r="F42" s="173"/>
      <c r="G42" s="173">
        <f>'実質公債費比率（分子）の構造'!L$52</f>
        <v>4657</v>
      </c>
      <c r="H42" s="173"/>
      <c r="I42" s="173"/>
      <c r="J42" s="173">
        <f>'実質公債費比率（分子）の構造'!M$52</f>
        <v>4779</v>
      </c>
      <c r="K42" s="173"/>
      <c r="L42" s="173"/>
      <c r="M42" s="173">
        <f>'実質公債費比率（分子）の構造'!N$52</f>
        <v>4662</v>
      </c>
      <c r="N42" s="173"/>
      <c r="O42" s="173"/>
      <c r="P42" s="173">
        <f>'実質公債費比率（分子）の構造'!O$52</f>
        <v>4921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47</v>
      </c>
      <c r="C44" s="173"/>
      <c r="D44" s="173"/>
      <c r="E44" s="173">
        <f>'実質公債費比率（分子）の構造'!L$50</f>
        <v>47</v>
      </c>
      <c r="F44" s="173"/>
      <c r="G44" s="173"/>
      <c r="H44" s="173">
        <f>'実質公債費比率（分子）の構造'!M$50</f>
        <v>47</v>
      </c>
      <c r="I44" s="173"/>
      <c r="J44" s="173"/>
      <c r="K44" s="173">
        <f>'実質公債費比率（分子）の構造'!N$50</f>
        <v>47</v>
      </c>
      <c r="L44" s="173"/>
      <c r="M44" s="173"/>
      <c r="N44" s="173">
        <f>'実質公債費比率（分子）の構造'!O$50</f>
        <v>47</v>
      </c>
      <c r="O44" s="173"/>
      <c r="P44" s="173"/>
    </row>
    <row r="45" spans="1:16" x14ac:dyDescent="0.15">
      <c r="A45" s="173" t="s">
        <v>65</v>
      </c>
      <c r="B45" s="173">
        <f>'実質公債費比率（分子）の構造'!K$49</f>
        <v>97</v>
      </c>
      <c r="C45" s="173"/>
      <c r="D45" s="173"/>
      <c r="E45" s="173">
        <f>'実質公債費比率（分子）の構造'!L$49</f>
        <v>97</v>
      </c>
      <c r="F45" s="173"/>
      <c r="G45" s="173"/>
      <c r="H45" s="173">
        <f>'実質公債費比率（分子）の構造'!M$49</f>
        <v>99</v>
      </c>
      <c r="I45" s="173"/>
      <c r="J45" s="173"/>
      <c r="K45" s="173">
        <f>'実質公債費比率（分子）の構造'!N$49</f>
        <v>134</v>
      </c>
      <c r="L45" s="173"/>
      <c r="M45" s="173"/>
      <c r="N45" s="173">
        <f>'実質公債費比率（分子）の構造'!O$49</f>
        <v>118</v>
      </c>
      <c r="O45" s="173"/>
      <c r="P45" s="173"/>
    </row>
    <row r="46" spans="1:16" x14ac:dyDescent="0.15">
      <c r="A46" s="173" t="s">
        <v>66</v>
      </c>
      <c r="B46" s="173">
        <f>'実質公債費比率（分子）の構造'!K$48</f>
        <v>1516</v>
      </c>
      <c r="C46" s="173"/>
      <c r="D46" s="173"/>
      <c r="E46" s="173">
        <f>'実質公債費比率（分子）の構造'!L$48</f>
        <v>1491</v>
      </c>
      <c r="F46" s="173"/>
      <c r="G46" s="173"/>
      <c r="H46" s="173">
        <f>'実質公債費比率（分子）の構造'!M$48</f>
        <v>1469</v>
      </c>
      <c r="I46" s="173"/>
      <c r="J46" s="173"/>
      <c r="K46" s="173">
        <f>'実質公債費比率（分子）の構造'!N$48</f>
        <v>1418</v>
      </c>
      <c r="L46" s="173"/>
      <c r="M46" s="173"/>
      <c r="N46" s="173">
        <f>'実質公債費比率（分子）の構造'!O$48</f>
        <v>1406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4239</v>
      </c>
      <c r="C49" s="173"/>
      <c r="D49" s="173"/>
      <c r="E49" s="173">
        <f>'実質公債費比率（分子）の構造'!L$45</f>
        <v>4145</v>
      </c>
      <c r="F49" s="173"/>
      <c r="G49" s="173"/>
      <c r="H49" s="173">
        <f>'実質公債費比率（分子）の構造'!M$45</f>
        <v>4066</v>
      </c>
      <c r="I49" s="173"/>
      <c r="J49" s="173"/>
      <c r="K49" s="173">
        <f>'実質公債費比率（分子）の構造'!N$45</f>
        <v>4155</v>
      </c>
      <c r="L49" s="173"/>
      <c r="M49" s="173"/>
      <c r="N49" s="173">
        <f>'実質公債費比率（分子）の構造'!O$45</f>
        <v>4136</v>
      </c>
      <c r="O49" s="173"/>
      <c r="P49" s="173"/>
    </row>
    <row r="50" spans="1:16" x14ac:dyDescent="0.15">
      <c r="A50" s="173" t="s">
        <v>70</v>
      </c>
      <c r="B50" s="173" t="e">
        <f>NA()</f>
        <v>#N/A</v>
      </c>
      <c r="C50" s="173">
        <f>IF(ISNUMBER('実質公債費比率（分子）の構造'!K$53),'実質公債費比率（分子）の構造'!K$53,NA())</f>
        <v>1220</v>
      </c>
      <c r="D50" s="173" t="e">
        <f>NA()</f>
        <v>#N/A</v>
      </c>
      <c r="E50" s="173" t="e">
        <f>NA()</f>
        <v>#N/A</v>
      </c>
      <c r="F50" s="173">
        <f>IF(ISNUMBER('実質公債費比率（分子）の構造'!L$53),'実質公債費比率（分子）の構造'!L$53,NA())</f>
        <v>1123</v>
      </c>
      <c r="G50" s="173" t="e">
        <f>NA()</f>
        <v>#N/A</v>
      </c>
      <c r="H50" s="173" t="e">
        <f>NA()</f>
        <v>#N/A</v>
      </c>
      <c r="I50" s="173">
        <f>IF(ISNUMBER('実質公債費比率（分子）の構造'!M$53),'実質公債費比率（分子）の構造'!M$53,NA())</f>
        <v>902</v>
      </c>
      <c r="J50" s="173" t="e">
        <f>NA()</f>
        <v>#N/A</v>
      </c>
      <c r="K50" s="173" t="e">
        <f>NA()</f>
        <v>#N/A</v>
      </c>
      <c r="L50" s="173">
        <f>IF(ISNUMBER('実質公債費比率（分子）の構造'!N$53),'実質公債費比率（分子）の構造'!N$53,NA())</f>
        <v>1092</v>
      </c>
      <c r="M50" s="173" t="e">
        <f>NA()</f>
        <v>#N/A</v>
      </c>
      <c r="N50" s="173" t="e">
        <f>NA()</f>
        <v>#N/A</v>
      </c>
      <c r="O50" s="173">
        <f>IF(ISNUMBER('実質公債費比率（分子）の構造'!O$53),'実質公債費比率（分子）の構造'!O$53,NA())</f>
        <v>786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47940</v>
      </c>
      <c r="E56" s="172"/>
      <c r="F56" s="172"/>
      <c r="G56" s="172">
        <f>'将来負担比率（分子）の構造'!J$52</f>
        <v>47463</v>
      </c>
      <c r="H56" s="172"/>
      <c r="I56" s="172"/>
      <c r="J56" s="172">
        <f>'将来負担比率（分子）の構造'!K$52</f>
        <v>47406</v>
      </c>
      <c r="K56" s="172"/>
      <c r="L56" s="172"/>
      <c r="M56" s="172">
        <f>'将来負担比率（分子）の構造'!L$52</f>
        <v>46985</v>
      </c>
      <c r="N56" s="172"/>
      <c r="O56" s="172"/>
      <c r="P56" s="172">
        <f>'将来負担比率（分子）の構造'!M$52</f>
        <v>46694</v>
      </c>
    </row>
    <row r="57" spans="1:16" x14ac:dyDescent="0.15">
      <c r="A57" s="172" t="s">
        <v>41</v>
      </c>
      <c r="B57" s="172"/>
      <c r="C57" s="172"/>
      <c r="D57" s="172">
        <f>'将来負担比率（分子）の構造'!I$51</f>
        <v>19224</v>
      </c>
      <c r="E57" s="172"/>
      <c r="F57" s="172"/>
      <c r="G57" s="172">
        <f>'将来負担比率（分子）の構造'!J$51</f>
        <v>20917</v>
      </c>
      <c r="H57" s="172"/>
      <c r="I57" s="172"/>
      <c r="J57" s="172">
        <f>'将来負担比率（分子）の構造'!K$51</f>
        <v>22396</v>
      </c>
      <c r="K57" s="172"/>
      <c r="L57" s="172"/>
      <c r="M57" s="172">
        <f>'将来負担比率（分子）の構造'!L$51</f>
        <v>22956</v>
      </c>
      <c r="N57" s="172"/>
      <c r="O57" s="172"/>
      <c r="P57" s="172">
        <f>'将来負担比率（分子）の構造'!M$51</f>
        <v>24664</v>
      </c>
    </row>
    <row r="58" spans="1:16" x14ac:dyDescent="0.15">
      <c r="A58" s="172" t="s">
        <v>40</v>
      </c>
      <c r="B58" s="172"/>
      <c r="C58" s="172"/>
      <c r="D58" s="172">
        <f>'将来負担比率（分子）の構造'!I$50</f>
        <v>6122</v>
      </c>
      <c r="E58" s="172"/>
      <c r="F58" s="172"/>
      <c r="G58" s="172">
        <f>'将来負担比率（分子）の構造'!J$50</f>
        <v>5692</v>
      </c>
      <c r="H58" s="172"/>
      <c r="I58" s="172"/>
      <c r="J58" s="172">
        <f>'将来負担比率（分子）の構造'!K$50</f>
        <v>5138</v>
      </c>
      <c r="K58" s="172"/>
      <c r="L58" s="172"/>
      <c r="M58" s="172">
        <f>'将来負担比率（分子）の構造'!L$50</f>
        <v>5753</v>
      </c>
      <c r="N58" s="172"/>
      <c r="O58" s="172"/>
      <c r="P58" s="172">
        <f>'将来負担比率（分子）の構造'!M$50</f>
        <v>8327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4720</v>
      </c>
      <c r="C62" s="172"/>
      <c r="D62" s="172"/>
      <c r="E62" s="172">
        <f>'将来負担比率（分子）の構造'!J$45</f>
        <v>4761</v>
      </c>
      <c r="F62" s="172"/>
      <c r="G62" s="172"/>
      <c r="H62" s="172">
        <f>'将来負担比率（分子）の構造'!K$45</f>
        <v>4908</v>
      </c>
      <c r="I62" s="172"/>
      <c r="J62" s="172"/>
      <c r="K62" s="172">
        <f>'将来負担比率（分子）の構造'!L$45</f>
        <v>4930</v>
      </c>
      <c r="L62" s="172"/>
      <c r="M62" s="172"/>
      <c r="N62" s="172">
        <f>'将来負担比率（分子）の構造'!M$45</f>
        <v>4881</v>
      </c>
      <c r="O62" s="172"/>
      <c r="P62" s="172"/>
    </row>
    <row r="63" spans="1:16" x14ac:dyDescent="0.15">
      <c r="A63" s="172" t="s">
        <v>33</v>
      </c>
      <c r="B63" s="172">
        <f>'将来負担比率（分子）の構造'!I$44</f>
        <v>687</v>
      </c>
      <c r="C63" s="172"/>
      <c r="D63" s="172"/>
      <c r="E63" s="172">
        <f>'将来負担比率（分子）の構造'!J$44</f>
        <v>958</v>
      </c>
      <c r="F63" s="172"/>
      <c r="G63" s="172"/>
      <c r="H63" s="172">
        <f>'将来負担比率（分子）の構造'!K$44</f>
        <v>1092</v>
      </c>
      <c r="I63" s="172"/>
      <c r="J63" s="172"/>
      <c r="K63" s="172">
        <f>'将来負担比率（分子）の構造'!L$44</f>
        <v>1417</v>
      </c>
      <c r="L63" s="172"/>
      <c r="M63" s="172"/>
      <c r="N63" s="172">
        <f>'将来負担比率（分子）の構造'!M$44</f>
        <v>1476</v>
      </c>
      <c r="O63" s="172"/>
      <c r="P63" s="172"/>
    </row>
    <row r="64" spans="1:16" x14ac:dyDescent="0.15">
      <c r="A64" s="172" t="s">
        <v>32</v>
      </c>
      <c r="B64" s="172">
        <f>'将来負担比率（分子）の構造'!I$43</f>
        <v>28610</v>
      </c>
      <c r="C64" s="172"/>
      <c r="D64" s="172"/>
      <c r="E64" s="172">
        <f>'将来負担比率（分子）の構造'!J$43</f>
        <v>28204</v>
      </c>
      <c r="F64" s="172"/>
      <c r="G64" s="172"/>
      <c r="H64" s="172">
        <f>'将来負担比率（分子）の構造'!K$43</f>
        <v>26566</v>
      </c>
      <c r="I64" s="172"/>
      <c r="J64" s="172"/>
      <c r="K64" s="172">
        <f>'将来負担比率（分子）の構造'!L$43</f>
        <v>25550</v>
      </c>
      <c r="L64" s="172"/>
      <c r="M64" s="172"/>
      <c r="N64" s="172">
        <f>'将来負担比率（分子）の構造'!M$43</f>
        <v>24758</v>
      </c>
      <c r="O64" s="172"/>
      <c r="P64" s="172"/>
    </row>
    <row r="65" spans="1:16" x14ac:dyDescent="0.15">
      <c r="A65" s="172" t="s">
        <v>31</v>
      </c>
      <c r="B65" s="172">
        <f>'将来負担比率（分子）の構造'!I$42</f>
        <v>569</v>
      </c>
      <c r="C65" s="172"/>
      <c r="D65" s="172"/>
      <c r="E65" s="172">
        <f>'将来負担比率（分子）の構造'!J$42</f>
        <v>506</v>
      </c>
      <c r="F65" s="172"/>
      <c r="G65" s="172"/>
      <c r="H65" s="172">
        <f>'将来負担比率（分子）の構造'!K$42</f>
        <v>443</v>
      </c>
      <c r="I65" s="172"/>
      <c r="J65" s="172"/>
      <c r="K65" s="172">
        <f>'将来負担比率（分子）の構造'!L$42</f>
        <v>443</v>
      </c>
      <c r="L65" s="172"/>
      <c r="M65" s="172"/>
      <c r="N65" s="172">
        <f>'将来負担比率（分子）の構造'!M$42</f>
        <v>317</v>
      </c>
      <c r="O65" s="172"/>
      <c r="P65" s="172"/>
    </row>
    <row r="66" spans="1:16" x14ac:dyDescent="0.15">
      <c r="A66" s="172" t="s">
        <v>30</v>
      </c>
      <c r="B66" s="172">
        <f>'将来負担比率（分子）の構造'!I$41</f>
        <v>50846</v>
      </c>
      <c r="C66" s="172"/>
      <c r="D66" s="172"/>
      <c r="E66" s="172">
        <f>'将来負担比率（分子）の構造'!J$41</f>
        <v>50190</v>
      </c>
      <c r="F66" s="172"/>
      <c r="G66" s="172"/>
      <c r="H66" s="172">
        <f>'将来負担比率（分子）の構造'!K$41</f>
        <v>51209</v>
      </c>
      <c r="I66" s="172"/>
      <c r="J66" s="172"/>
      <c r="K66" s="172">
        <f>'将来負担比率（分子）の構造'!L$41</f>
        <v>52155</v>
      </c>
      <c r="L66" s="172"/>
      <c r="M66" s="172"/>
      <c r="N66" s="172">
        <f>'将来負担比率（分子）の構造'!M$41</f>
        <v>52126</v>
      </c>
      <c r="O66" s="172"/>
      <c r="P66" s="172"/>
    </row>
    <row r="67" spans="1:16" x14ac:dyDescent="0.15">
      <c r="A67" s="172" t="s">
        <v>74</v>
      </c>
      <c r="B67" s="172" t="e">
        <f>NA()</f>
        <v>#N/A</v>
      </c>
      <c r="C67" s="172">
        <f>IF(ISNUMBER('将来負担比率（分子）の構造'!I$53), IF('将来負担比率（分子）の構造'!I$53 &lt; 0, 0, '将来負担比率（分子）の構造'!I$53), NA())</f>
        <v>12146</v>
      </c>
      <c r="D67" s="172" t="e">
        <f>NA()</f>
        <v>#N/A</v>
      </c>
      <c r="E67" s="172" t="e">
        <f>NA()</f>
        <v>#N/A</v>
      </c>
      <c r="F67" s="172">
        <f>IF(ISNUMBER('将来負担比率（分子）の構造'!J$53), IF('将来負担比率（分子）の構造'!J$53 &lt; 0, 0, '将来負担比率（分子）の構造'!J$53), NA())</f>
        <v>10546</v>
      </c>
      <c r="G67" s="172" t="e">
        <f>NA()</f>
        <v>#N/A</v>
      </c>
      <c r="H67" s="172" t="e">
        <f>NA()</f>
        <v>#N/A</v>
      </c>
      <c r="I67" s="172">
        <f>IF(ISNUMBER('将来負担比率（分子）の構造'!K$53), IF('将来負担比率（分子）の構造'!K$53 &lt; 0, 0, '将来負担比率（分子）の構造'!K$53), NA())</f>
        <v>9278</v>
      </c>
      <c r="J67" s="172" t="e">
        <f>NA()</f>
        <v>#N/A</v>
      </c>
      <c r="K67" s="172" t="e">
        <f>NA()</f>
        <v>#N/A</v>
      </c>
      <c r="L67" s="172">
        <f>IF(ISNUMBER('将来負担比率（分子）の構造'!L$53), IF('将来負担比率（分子）の構造'!L$53 &lt; 0, 0, '将来負担比率（分子）の構造'!L$53), NA())</f>
        <v>8800</v>
      </c>
      <c r="M67" s="172" t="e">
        <f>NA()</f>
        <v>#N/A</v>
      </c>
      <c r="N67" s="172" t="e">
        <f>NA()</f>
        <v>#N/A</v>
      </c>
      <c r="O67" s="172">
        <f>IF(ISNUMBER('将来負担比率（分子）の構造'!M$53), IF('将来負担比率（分子）の構造'!M$53 &lt; 0, 0, '将来負担比率（分子）の構造'!M$53), NA())</f>
        <v>3872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1565</v>
      </c>
      <c r="C72" s="176">
        <f>基金残高に係る経年分析!G55</f>
        <v>1748</v>
      </c>
      <c r="D72" s="176">
        <f>基金残高に係る経年分析!H55</f>
        <v>2295</v>
      </c>
    </row>
    <row r="73" spans="1:16" x14ac:dyDescent="0.15">
      <c r="A73" s="175" t="s">
        <v>77</v>
      </c>
      <c r="B73" s="176">
        <f>基金残高に係る経年分析!F56</f>
        <v>212</v>
      </c>
      <c r="C73" s="176">
        <f>基金残高に係る経年分析!G56</f>
        <v>212</v>
      </c>
      <c r="D73" s="176">
        <f>基金残高に係る経年分析!H56</f>
        <v>782</v>
      </c>
    </row>
    <row r="74" spans="1:16" x14ac:dyDescent="0.15">
      <c r="A74" s="175" t="s">
        <v>78</v>
      </c>
      <c r="B74" s="176">
        <f>基金残高に係る経年分析!F57</f>
        <v>3303</v>
      </c>
      <c r="C74" s="176">
        <f>基金残高に係る経年分析!G57</f>
        <v>3734</v>
      </c>
      <c r="D74" s="176">
        <f>基金残高に係る経年分析!H57</f>
        <v>5190</v>
      </c>
    </row>
  </sheetData>
  <sheetProtection algorithmName="SHA-512" hashValue="h9FJI0QcSHHVuBXVgtH5nvpDMszLp5ELEnFyMozXZnNr1GCafzSI5E3MabqdyMRwy32Cm1CoizdTc43Wix8M9Q==" saltValue="qbLBl66spdnjSasKKM9H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226</v>
      </c>
      <c r="C5" s="653"/>
      <c r="D5" s="653"/>
      <c r="E5" s="653"/>
      <c r="F5" s="653"/>
      <c r="G5" s="653"/>
      <c r="H5" s="653"/>
      <c r="I5" s="653"/>
      <c r="J5" s="653"/>
      <c r="K5" s="653"/>
      <c r="L5" s="653"/>
      <c r="M5" s="653"/>
      <c r="N5" s="653"/>
      <c r="O5" s="653"/>
      <c r="P5" s="653"/>
      <c r="Q5" s="654"/>
      <c r="R5" s="655">
        <v>17588634</v>
      </c>
      <c r="S5" s="656"/>
      <c r="T5" s="656"/>
      <c r="U5" s="656"/>
      <c r="V5" s="656"/>
      <c r="W5" s="656"/>
      <c r="X5" s="656"/>
      <c r="Y5" s="657"/>
      <c r="Z5" s="658">
        <v>27.9</v>
      </c>
      <c r="AA5" s="658"/>
      <c r="AB5" s="658"/>
      <c r="AC5" s="658"/>
      <c r="AD5" s="659">
        <v>15974825</v>
      </c>
      <c r="AE5" s="659"/>
      <c r="AF5" s="659"/>
      <c r="AG5" s="659"/>
      <c r="AH5" s="659"/>
      <c r="AI5" s="659"/>
      <c r="AJ5" s="659"/>
      <c r="AK5" s="659"/>
      <c r="AL5" s="660">
        <v>57</v>
      </c>
      <c r="AM5" s="661"/>
      <c r="AN5" s="661"/>
      <c r="AO5" s="662"/>
      <c r="AP5" s="652" t="s">
        <v>227</v>
      </c>
      <c r="AQ5" s="653"/>
      <c r="AR5" s="653"/>
      <c r="AS5" s="653"/>
      <c r="AT5" s="653"/>
      <c r="AU5" s="653"/>
      <c r="AV5" s="653"/>
      <c r="AW5" s="653"/>
      <c r="AX5" s="653"/>
      <c r="AY5" s="653"/>
      <c r="AZ5" s="653"/>
      <c r="BA5" s="653"/>
      <c r="BB5" s="653"/>
      <c r="BC5" s="653"/>
      <c r="BD5" s="653"/>
      <c r="BE5" s="653"/>
      <c r="BF5" s="654"/>
      <c r="BG5" s="666">
        <v>15974007</v>
      </c>
      <c r="BH5" s="667"/>
      <c r="BI5" s="667"/>
      <c r="BJ5" s="667"/>
      <c r="BK5" s="667"/>
      <c r="BL5" s="667"/>
      <c r="BM5" s="667"/>
      <c r="BN5" s="668"/>
      <c r="BO5" s="669">
        <v>90.8</v>
      </c>
      <c r="BP5" s="669"/>
      <c r="BQ5" s="669"/>
      <c r="BR5" s="669"/>
      <c r="BS5" s="670">
        <v>286050</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188525</v>
      </c>
      <c r="S6" s="667"/>
      <c r="T6" s="667"/>
      <c r="U6" s="667"/>
      <c r="V6" s="667"/>
      <c r="W6" s="667"/>
      <c r="X6" s="667"/>
      <c r="Y6" s="668"/>
      <c r="Z6" s="669">
        <v>0.3</v>
      </c>
      <c r="AA6" s="669"/>
      <c r="AB6" s="669"/>
      <c r="AC6" s="669"/>
      <c r="AD6" s="670">
        <v>188525</v>
      </c>
      <c r="AE6" s="670"/>
      <c r="AF6" s="670"/>
      <c r="AG6" s="670"/>
      <c r="AH6" s="670"/>
      <c r="AI6" s="670"/>
      <c r="AJ6" s="670"/>
      <c r="AK6" s="670"/>
      <c r="AL6" s="671">
        <v>0.7</v>
      </c>
      <c r="AM6" s="672"/>
      <c r="AN6" s="672"/>
      <c r="AO6" s="673"/>
      <c r="AP6" s="663" t="s">
        <v>232</v>
      </c>
      <c r="AQ6" s="664"/>
      <c r="AR6" s="664"/>
      <c r="AS6" s="664"/>
      <c r="AT6" s="664"/>
      <c r="AU6" s="664"/>
      <c r="AV6" s="664"/>
      <c r="AW6" s="664"/>
      <c r="AX6" s="664"/>
      <c r="AY6" s="664"/>
      <c r="AZ6" s="664"/>
      <c r="BA6" s="664"/>
      <c r="BB6" s="664"/>
      <c r="BC6" s="664"/>
      <c r="BD6" s="664"/>
      <c r="BE6" s="664"/>
      <c r="BF6" s="665"/>
      <c r="BG6" s="666">
        <v>15974007</v>
      </c>
      <c r="BH6" s="667"/>
      <c r="BI6" s="667"/>
      <c r="BJ6" s="667"/>
      <c r="BK6" s="667"/>
      <c r="BL6" s="667"/>
      <c r="BM6" s="667"/>
      <c r="BN6" s="668"/>
      <c r="BO6" s="669">
        <v>90.8</v>
      </c>
      <c r="BP6" s="669"/>
      <c r="BQ6" s="669"/>
      <c r="BR6" s="669"/>
      <c r="BS6" s="670">
        <v>286050</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369237</v>
      </c>
      <c r="CS6" s="667"/>
      <c r="CT6" s="667"/>
      <c r="CU6" s="667"/>
      <c r="CV6" s="667"/>
      <c r="CW6" s="667"/>
      <c r="CX6" s="667"/>
      <c r="CY6" s="668"/>
      <c r="CZ6" s="660">
        <v>0.6</v>
      </c>
      <c r="DA6" s="661"/>
      <c r="DB6" s="661"/>
      <c r="DC6" s="680"/>
      <c r="DD6" s="675" t="s">
        <v>128</v>
      </c>
      <c r="DE6" s="667"/>
      <c r="DF6" s="667"/>
      <c r="DG6" s="667"/>
      <c r="DH6" s="667"/>
      <c r="DI6" s="667"/>
      <c r="DJ6" s="667"/>
      <c r="DK6" s="667"/>
      <c r="DL6" s="667"/>
      <c r="DM6" s="667"/>
      <c r="DN6" s="667"/>
      <c r="DO6" s="667"/>
      <c r="DP6" s="668"/>
      <c r="DQ6" s="675">
        <v>369216</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15844</v>
      </c>
      <c r="S7" s="667"/>
      <c r="T7" s="667"/>
      <c r="U7" s="667"/>
      <c r="V7" s="667"/>
      <c r="W7" s="667"/>
      <c r="X7" s="667"/>
      <c r="Y7" s="668"/>
      <c r="Z7" s="669">
        <v>0</v>
      </c>
      <c r="AA7" s="669"/>
      <c r="AB7" s="669"/>
      <c r="AC7" s="669"/>
      <c r="AD7" s="670">
        <v>15844</v>
      </c>
      <c r="AE7" s="670"/>
      <c r="AF7" s="670"/>
      <c r="AG7" s="670"/>
      <c r="AH7" s="670"/>
      <c r="AI7" s="670"/>
      <c r="AJ7" s="670"/>
      <c r="AK7" s="670"/>
      <c r="AL7" s="671">
        <v>0.1</v>
      </c>
      <c r="AM7" s="672"/>
      <c r="AN7" s="672"/>
      <c r="AO7" s="673"/>
      <c r="AP7" s="663" t="s">
        <v>235</v>
      </c>
      <c r="AQ7" s="664"/>
      <c r="AR7" s="664"/>
      <c r="AS7" s="664"/>
      <c r="AT7" s="664"/>
      <c r="AU7" s="664"/>
      <c r="AV7" s="664"/>
      <c r="AW7" s="664"/>
      <c r="AX7" s="664"/>
      <c r="AY7" s="664"/>
      <c r="AZ7" s="664"/>
      <c r="BA7" s="664"/>
      <c r="BB7" s="664"/>
      <c r="BC7" s="664"/>
      <c r="BD7" s="664"/>
      <c r="BE7" s="664"/>
      <c r="BF7" s="665"/>
      <c r="BG7" s="666">
        <v>6760407</v>
      </c>
      <c r="BH7" s="667"/>
      <c r="BI7" s="667"/>
      <c r="BJ7" s="667"/>
      <c r="BK7" s="667"/>
      <c r="BL7" s="667"/>
      <c r="BM7" s="667"/>
      <c r="BN7" s="668"/>
      <c r="BO7" s="669">
        <v>38.4</v>
      </c>
      <c r="BP7" s="669"/>
      <c r="BQ7" s="669"/>
      <c r="BR7" s="669"/>
      <c r="BS7" s="670">
        <v>286050</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5647045</v>
      </c>
      <c r="CS7" s="667"/>
      <c r="CT7" s="667"/>
      <c r="CU7" s="667"/>
      <c r="CV7" s="667"/>
      <c r="CW7" s="667"/>
      <c r="CX7" s="667"/>
      <c r="CY7" s="668"/>
      <c r="CZ7" s="669">
        <v>9.1</v>
      </c>
      <c r="DA7" s="669"/>
      <c r="DB7" s="669"/>
      <c r="DC7" s="669"/>
      <c r="DD7" s="675">
        <v>6636</v>
      </c>
      <c r="DE7" s="667"/>
      <c r="DF7" s="667"/>
      <c r="DG7" s="667"/>
      <c r="DH7" s="667"/>
      <c r="DI7" s="667"/>
      <c r="DJ7" s="667"/>
      <c r="DK7" s="667"/>
      <c r="DL7" s="667"/>
      <c r="DM7" s="667"/>
      <c r="DN7" s="667"/>
      <c r="DO7" s="667"/>
      <c r="DP7" s="668"/>
      <c r="DQ7" s="675">
        <v>5126517</v>
      </c>
      <c r="DR7" s="667"/>
      <c r="DS7" s="667"/>
      <c r="DT7" s="667"/>
      <c r="DU7" s="667"/>
      <c r="DV7" s="667"/>
      <c r="DW7" s="667"/>
      <c r="DX7" s="667"/>
      <c r="DY7" s="667"/>
      <c r="DZ7" s="667"/>
      <c r="EA7" s="667"/>
      <c r="EB7" s="667"/>
      <c r="EC7" s="676"/>
    </row>
    <row r="8" spans="2:143" ht="11.25" customHeight="1" x14ac:dyDescent="0.15">
      <c r="B8" s="663" t="s">
        <v>237</v>
      </c>
      <c r="C8" s="664"/>
      <c r="D8" s="664"/>
      <c r="E8" s="664"/>
      <c r="F8" s="664"/>
      <c r="G8" s="664"/>
      <c r="H8" s="664"/>
      <c r="I8" s="664"/>
      <c r="J8" s="664"/>
      <c r="K8" s="664"/>
      <c r="L8" s="664"/>
      <c r="M8" s="664"/>
      <c r="N8" s="664"/>
      <c r="O8" s="664"/>
      <c r="P8" s="664"/>
      <c r="Q8" s="665"/>
      <c r="R8" s="666">
        <v>125255</v>
      </c>
      <c r="S8" s="667"/>
      <c r="T8" s="667"/>
      <c r="U8" s="667"/>
      <c r="V8" s="667"/>
      <c r="W8" s="667"/>
      <c r="X8" s="667"/>
      <c r="Y8" s="668"/>
      <c r="Z8" s="669">
        <v>0.2</v>
      </c>
      <c r="AA8" s="669"/>
      <c r="AB8" s="669"/>
      <c r="AC8" s="669"/>
      <c r="AD8" s="670">
        <v>125255</v>
      </c>
      <c r="AE8" s="670"/>
      <c r="AF8" s="670"/>
      <c r="AG8" s="670"/>
      <c r="AH8" s="670"/>
      <c r="AI8" s="670"/>
      <c r="AJ8" s="670"/>
      <c r="AK8" s="670"/>
      <c r="AL8" s="671">
        <v>0.4</v>
      </c>
      <c r="AM8" s="672"/>
      <c r="AN8" s="672"/>
      <c r="AO8" s="673"/>
      <c r="AP8" s="663" t="s">
        <v>238</v>
      </c>
      <c r="AQ8" s="664"/>
      <c r="AR8" s="664"/>
      <c r="AS8" s="664"/>
      <c r="AT8" s="664"/>
      <c r="AU8" s="664"/>
      <c r="AV8" s="664"/>
      <c r="AW8" s="664"/>
      <c r="AX8" s="664"/>
      <c r="AY8" s="664"/>
      <c r="AZ8" s="664"/>
      <c r="BA8" s="664"/>
      <c r="BB8" s="664"/>
      <c r="BC8" s="664"/>
      <c r="BD8" s="664"/>
      <c r="BE8" s="664"/>
      <c r="BF8" s="665"/>
      <c r="BG8" s="666">
        <v>195791</v>
      </c>
      <c r="BH8" s="667"/>
      <c r="BI8" s="667"/>
      <c r="BJ8" s="667"/>
      <c r="BK8" s="667"/>
      <c r="BL8" s="667"/>
      <c r="BM8" s="667"/>
      <c r="BN8" s="668"/>
      <c r="BO8" s="669">
        <v>1.1000000000000001</v>
      </c>
      <c r="BP8" s="669"/>
      <c r="BQ8" s="669"/>
      <c r="BR8" s="669"/>
      <c r="BS8" s="670" t="s">
        <v>128</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32980906</v>
      </c>
      <c r="CS8" s="667"/>
      <c r="CT8" s="667"/>
      <c r="CU8" s="667"/>
      <c r="CV8" s="667"/>
      <c r="CW8" s="667"/>
      <c r="CX8" s="667"/>
      <c r="CY8" s="668"/>
      <c r="CZ8" s="669">
        <v>52.9</v>
      </c>
      <c r="DA8" s="669"/>
      <c r="DB8" s="669"/>
      <c r="DC8" s="669"/>
      <c r="DD8" s="675">
        <v>5834</v>
      </c>
      <c r="DE8" s="667"/>
      <c r="DF8" s="667"/>
      <c r="DG8" s="667"/>
      <c r="DH8" s="667"/>
      <c r="DI8" s="667"/>
      <c r="DJ8" s="667"/>
      <c r="DK8" s="667"/>
      <c r="DL8" s="667"/>
      <c r="DM8" s="667"/>
      <c r="DN8" s="667"/>
      <c r="DO8" s="667"/>
      <c r="DP8" s="668"/>
      <c r="DQ8" s="675">
        <v>12613517</v>
      </c>
      <c r="DR8" s="667"/>
      <c r="DS8" s="667"/>
      <c r="DT8" s="667"/>
      <c r="DU8" s="667"/>
      <c r="DV8" s="667"/>
      <c r="DW8" s="667"/>
      <c r="DX8" s="667"/>
      <c r="DY8" s="667"/>
      <c r="DZ8" s="667"/>
      <c r="EA8" s="667"/>
      <c r="EB8" s="667"/>
      <c r="EC8" s="676"/>
    </row>
    <row r="9" spans="2:143" ht="11.25" customHeight="1" x14ac:dyDescent="0.15">
      <c r="B9" s="663" t="s">
        <v>240</v>
      </c>
      <c r="C9" s="664"/>
      <c r="D9" s="664"/>
      <c r="E9" s="664"/>
      <c r="F9" s="664"/>
      <c r="G9" s="664"/>
      <c r="H9" s="664"/>
      <c r="I9" s="664"/>
      <c r="J9" s="664"/>
      <c r="K9" s="664"/>
      <c r="L9" s="664"/>
      <c r="M9" s="664"/>
      <c r="N9" s="664"/>
      <c r="O9" s="664"/>
      <c r="P9" s="664"/>
      <c r="Q9" s="665"/>
      <c r="R9" s="666">
        <v>140789</v>
      </c>
      <c r="S9" s="667"/>
      <c r="T9" s="667"/>
      <c r="U9" s="667"/>
      <c r="V9" s="667"/>
      <c r="W9" s="667"/>
      <c r="X9" s="667"/>
      <c r="Y9" s="668"/>
      <c r="Z9" s="669">
        <v>0.2</v>
      </c>
      <c r="AA9" s="669"/>
      <c r="AB9" s="669"/>
      <c r="AC9" s="669"/>
      <c r="AD9" s="670">
        <v>140789</v>
      </c>
      <c r="AE9" s="670"/>
      <c r="AF9" s="670"/>
      <c r="AG9" s="670"/>
      <c r="AH9" s="670"/>
      <c r="AI9" s="670"/>
      <c r="AJ9" s="670"/>
      <c r="AK9" s="670"/>
      <c r="AL9" s="671">
        <v>0.5</v>
      </c>
      <c r="AM9" s="672"/>
      <c r="AN9" s="672"/>
      <c r="AO9" s="673"/>
      <c r="AP9" s="663" t="s">
        <v>241</v>
      </c>
      <c r="AQ9" s="664"/>
      <c r="AR9" s="664"/>
      <c r="AS9" s="664"/>
      <c r="AT9" s="664"/>
      <c r="AU9" s="664"/>
      <c r="AV9" s="664"/>
      <c r="AW9" s="664"/>
      <c r="AX9" s="664"/>
      <c r="AY9" s="664"/>
      <c r="AZ9" s="664"/>
      <c r="BA9" s="664"/>
      <c r="BB9" s="664"/>
      <c r="BC9" s="664"/>
      <c r="BD9" s="664"/>
      <c r="BE9" s="664"/>
      <c r="BF9" s="665"/>
      <c r="BG9" s="666">
        <v>5343073</v>
      </c>
      <c r="BH9" s="667"/>
      <c r="BI9" s="667"/>
      <c r="BJ9" s="667"/>
      <c r="BK9" s="667"/>
      <c r="BL9" s="667"/>
      <c r="BM9" s="667"/>
      <c r="BN9" s="668"/>
      <c r="BO9" s="669">
        <v>30.4</v>
      </c>
      <c r="BP9" s="669"/>
      <c r="BQ9" s="669"/>
      <c r="BR9" s="669"/>
      <c r="BS9" s="670" t="s">
        <v>128</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4813616</v>
      </c>
      <c r="CS9" s="667"/>
      <c r="CT9" s="667"/>
      <c r="CU9" s="667"/>
      <c r="CV9" s="667"/>
      <c r="CW9" s="667"/>
      <c r="CX9" s="667"/>
      <c r="CY9" s="668"/>
      <c r="CZ9" s="669">
        <v>7.7</v>
      </c>
      <c r="DA9" s="669"/>
      <c r="DB9" s="669"/>
      <c r="DC9" s="669"/>
      <c r="DD9" s="675">
        <v>192344</v>
      </c>
      <c r="DE9" s="667"/>
      <c r="DF9" s="667"/>
      <c r="DG9" s="667"/>
      <c r="DH9" s="667"/>
      <c r="DI9" s="667"/>
      <c r="DJ9" s="667"/>
      <c r="DK9" s="667"/>
      <c r="DL9" s="667"/>
      <c r="DM9" s="667"/>
      <c r="DN9" s="667"/>
      <c r="DO9" s="667"/>
      <c r="DP9" s="668"/>
      <c r="DQ9" s="675">
        <v>2970554</v>
      </c>
      <c r="DR9" s="667"/>
      <c r="DS9" s="667"/>
      <c r="DT9" s="667"/>
      <c r="DU9" s="667"/>
      <c r="DV9" s="667"/>
      <c r="DW9" s="667"/>
      <c r="DX9" s="667"/>
      <c r="DY9" s="667"/>
      <c r="DZ9" s="667"/>
      <c r="EA9" s="667"/>
      <c r="EB9" s="667"/>
      <c r="EC9" s="676"/>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459730</v>
      </c>
      <c r="BH10" s="667"/>
      <c r="BI10" s="667"/>
      <c r="BJ10" s="667"/>
      <c r="BK10" s="667"/>
      <c r="BL10" s="667"/>
      <c r="BM10" s="667"/>
      <c r="BN10" s="668"/>
      <c r="BO10" s="669">
        <v>2.6</v>
      </c>
      <c r="BP10" s="669"/>
      <c r="BQ10" s="669"/>
      <c r="BR10" s="669"/>
      <c r="BS10" s="670">
        <v>75880</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189437</v>
      </c>
      <c r="CS10" s="667"/>
      <c r="CT10" s="667"/>
      <c r="CU10" s="667"/>
      <c r="CV10" s="667"/>
      <c r="CW10" s="667"/>
      <c r="CX10" s="667"/>
      <c r="CY10" s="668"/>
      <c r="CZ10" s="669">
        <v>0.3</v>
      </c>
      <c r="DA10" s="669"/>
      <c r="DB10" s="669"/>
      <c r="DC10" s="669"/>
      <c r="DD10" s="675" t="s">
        <v>128</v>
      </c>
      <c r="DE10" s="667"/>
      <c r="DF10" s="667"/>
      <c r="DG10" s="667"/>
      <c r="DH10" s="667"/>
      <c r="DI10" s="667"/>
      <c r="DJ10" s="667"/>
      <c r="DK10" s="667"/>
      <c r="DL10" s="667"/>
      <c r="DM10" s="667"/>
      <c r="DN10" s="667"/>
      <c r="DO10" s="667"/>
      <c r="DP10" s="668"/>
      <c r="DQ10" s="675">
        <v>181671</v>
      </c>
      <c r="DR10" s="667"/>
      <c r="DS10" s="667"/>
      <c r="DT10" s="667"/>
      <c r="DU10" s="667"/>
      <c r="DV10" s="667"/>
      <c r="DW10" s="667"/>
      <c r="DX10" s="667"/>
      <c r="DY10" s="667"/>
      <c r="DZ10" s="667"/>
      <c r="EA10" s="667"/>
      <c r="EB10" s="667"/>
      <c r="EC10" s="676"/>
    </row>
    <row r="11" spans="2:143" ht="11.25" customHeight="1" x14ac:dyDescent="0.15">
      <c r="B11" s="663" t="s">
        <v>246</v>
      </c>
      <c r="C11" s="664"/>
      <c r="D11" s="664"/>
      <c r="E11" s="664"/>
      <c r="F11" s="664"/>
      <c r="G11" s="664"/>
      <c r="H11" s="664"/>
      <c r="I11" s="664"/>
      <c r="J11" s="664"/>
      <c r="K11" s="664"/>
      <c r="L11" s="664"/>
      <c r="M11" s="664"/>
      <c r="N11" s="664"/>
      <c r="O11" s="664"/>
      <c r="P11" s="664"/>
      <c r="Q11" s="665"/>
      <c r="R11" s="666">
        <v>2972574</v>
      </c>
      <c r="S11" s="667"/>
      <c r="T11" s="667"/>
      <c r="U11" s="667"/>
      <c r="V11" s="667"/>
      <c r="W11" s="667"/>
      <c r="X11" s="667"/>
      <c r="Y11" s="668"/>
      <c r="Z11" s="671">
        <v>4.7</v>
      </c>
      <c r="AA11" s="672"/>
      <c r="AB11" s="672"/>
      <c r="AC11" s="684"/>
      <c r="AD11" s="675">
        <v>2972574</v>
      </c>
      <c r="AE11" s="667"/>
      <c r="AF11" s="667"/>
      <c r="AG11" s="667"/>
      <c r="AH11" s="667"/>
      <c r="AI11" s="667"/>
      <c r="AJ11" s="667"/>
      <c r="AK11" s="668"/>
      <c r="AL11" s="671">
        <v>10.6</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761813</v>
      </c>
      <c r="BH11" s="667"/>
      <c r="BI11" s="667"/>
      <c r="BJ11" s="667"/>
      <c r="BK11" s="667"/>
      <c r="BL11" s="667"/>
      <c r="BM11" s="667"/>
      <c r="BN11" s="668"/>
      <c r="BO11" s="669">
        <v>4.3</v>
      </c>
      <c r="BP11" s="669"/>
      <c r="BQ11" s="669"/>
      <c r="BR11" s="669"/>
      <c r="BS11" s="670">
        <v>210170</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24277</v>
      </c>
      <c r="CS11" s="667"/>
      <c r="CT11" s="667"/>
      <c r="CU11" s="667"/>
      <c r="CV11" s="667"/>
      <c r="CW11" s="667"/>
      <c r="CX11" s="667"/>
      <c r="CY11" s="668"/>
      <c r="CZ11" s="669">
        <v>0</v>
      </c>
      <c r="DA11" s="669"/>
      <c r="DB11" s="669"/>
      <c r="DC11" s="669"/>
      <c r="DD11" s="675" t="s">
        <v>128</v>
      </c>
      <c r="DE11" s="667"/>
      <c r="DF11" s="667"/>
      <c r="DG11" s="667"/>
      <c r="DH11" s="667"/>
      <c r="DI11" s="667"/>
      <c r="DJ11" s="667"/>
      <c r="DK11" s="667"/>
      <c r="DL11" s="667"/>
      <c r="DM11" s="667"/>
      <c r="DN11" s="667"/>
      <c r="DO11" s="667"/>
      <c r="DP11" s="668"/>
      <c r="DQ11" s="675">
        <v>21718</v>
      </c>
      <c r="DR11" s="667"/>
      <c r="DS11" s="667"/>
      <c r="DT11" s="667"/>
      <c r="DU11" s="667"/>
      <c r="DV11" s="667"/>
      <c r="DW11" s="667"/>
      <c r="DX11" s="667"/>
      <c r="DY11" s="667"/>
      <c r="DZ11" s="667"/>
      <c r="EA11" s="667"/>
      <c r="EB11" s="667"/>
      <c r="EC11" s="676"/>
    </row>
    <row r="12" spans="2:143" ht="11.25" customHeight="1" x14ac:dyDescent="0.15">
      <c r="B12" s="663" t="s">
        <v>249</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128</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7873939</v>
      </c>
      <c r="BH12" s="667"/>
      <c r="BI12" s="667"/>
      <c r="BJ12" s="667"/>
      <c r="BK12" s="667"/>
      <c r="BL12" s="667"/>
      <c r="BM12" s="667"/>
      <c r="BN12" s="668"/>
      <c r="BO12" s="669">
        <v>44.8</v>
      </c>
      <c r="BP12" s="669"/>
      <c r="BQ12" s="669"/>
      <c r="BR12" s="669"/>
      <c r="BS12" s="670" t="s">
        <v>128</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362178</v>
      </c>
      <c r="CS12" s="667"/>
      <c r="CT12" s="667"/>
      <c r="CU12" s="667"/>
      <c r="CV12" s="667"/>
      <c r="CW12" s="667"/>
      <c r="CX12" s="667"/>
      <c r="CY12" s="668"/>
      <c r="CZ12" s="669">
        <v>0.6</v>
      </c>
      <c r="DA12" s="669"/>
      <c r="DB12" s="669"/>
      <c r="DC12" s="669"/>
      <c r="DD12" s="675" t="s">
        <v>128</v>
      </c>
      <c r="DE12" s="667"/>
      <c r="DF12" s="667"/>
      <c r="DG12" s="667"/>
      <c r="DH12" s="667"/>
      <c r="DI12" s="667"/>
      <c r="DJ12" s="667"/>
      <c r="DK12" s="667"/>
      <c r="DL12" s="667"/>
      <c r="DM12" s="667"/>
      <c r="DN12" s="667"/>
      <c r="DO12" s="667"/>
      <c r="DP12" s="668"/>
      <c r="DQ12" s="675">
        <v>344212</v>
      </c>
      <c r="DR12" s="667"/>
      <c r="DS12" s="667"/>
      <c r="DT12" s="667"/>
      <c r="DU12" s="667"/>
      <c r="DV12" s="667"/>
      <c r="DW12" s="667"/>
      <c r="DX12" s="667"/>
      <c r="DY12" s="667"/>
      <c r="DZ12" s="667"/>
      <c r="EA12" s="667"/>
      <c r="EB12" s="667"/>
      <c r="EC12" s="676"/>
    </row>
    <row r="13" spans="2:143" ht="11.25" customHeight="1" x14ac:dyDescent="0.15">
      <c r="B13" s="663" t="s">
        <v>252</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7806984</v>
      </c>
      <c r="BH13" s="667"/>
      <c r="BI13" s="667"/>
      <c r="BJ13" s="667"/>
      <c r="BK13" s="667"/>
      <c r="BL13" s="667"/>
      <c r="BM13" s="667"/>
      <c r="BN13" s="668"/>
      <c r="BO13" s="669">
        <v>44.4</v>
      </c>
      <c r="BP13" s="669"/>
      <c r="BQ13" s="669"/>
      <c r="BR13" s="669"/>
      <c r="BS13" s="670" t="s">
        <v>128</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7373593</v>
      </c>
      <c r="CS13" s="667"/>
      <c r="CT13" s="667"/>
      <c r="CU13" s="667"/>
      <c r="CV13" s="667"/>
      <c r="CW13" s="667"/>
      <c r="CX13" s="667"/>
      <c r="CY13" s="668"/>
      <c r="CZ13" s="669">
        <v>11.8</v>
      </c>
      <c r="DA13" s="669"/>
      <c r="DB13" s="669"/>
      <c r="DC13" s="669"/>
      <c r="DD13" s="675">
        <v>3667454</v>
      </c>
      <c r="DE13" s="667"/>
      <c r="DF13" s="667"/>
      <c r="DG13" s="667"/>
      <c r="DH13" s="667"/>
      <c r="DI13" s="667"/>
      <c r="DJ13" s="667"/>
      <c r="DK13" s="667"/>
      <c r="DL13" s="667"/>
      <c r="DM13" s="667"/>
      <c r="DN13" s="667"/>
      <c r="DO13" s="667"/>
      <c r="DP13" s="668"/>
      <c r="DQ13" s="675">
        <v>3334081</v>
      </c>
      <c r="DR13" s="667"/>
      <c r="DS13" s="667"/>
      <c r="DT13" s="667"/>
      <c r="DU13" s="667"/>
      <c r="DV13" s="667"/>
      <c r="DW13" s="667"/>
      <c r="DX13" s="667"/>
      <c r="DY13" s="667"/>
      <c r="DZ13" s="667"/>
      <c r="EA13" s="667"/>
      <c r="EB13" s="667"/>
      <c r="EC13" s="676"/>
    </row>
    <row r="14" spans="2:143" ht="11.25" customHeight="1" x14ac:dyDescent="0.15">
      <c r="B14" s="663" t="s">
        <v>255</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184360</v>
      </c>
      <c r="BH14" s="667"/>
      <c r="BI14" s="667"/>
      <c r="BJ14" s="667"/>
      <c r="BK14" s="667"/>
      <c r="BL14" s="667"/>
      <c r="BM14" s="667"/>
      <c r="BN14" s="668"/>
      <c r="BO14" s="669">
        <v>1</v>
      </c>
      <c r="BP14" s="669"/>
      <c r="BQ14" s="669"/>
      <c r="BR14" s="669"/>
      <c r="BS14" s="670" t="s">
        <v>128</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1680347</v>
      </c>
      <c r="CS14" s="667"/>
      <c r="CT14" s="667"/>
      <c r="CU14" s="667"/>
      <c r="CV14" s="667"/>
      <c r="CW14" s="667"/>
      <c r="CX14" s="667"/>
      <c r="CY14" s="668"/>
      <c r="CZ14" s="669">
        <v>2.7</v>
      </c>
      <c r="DA14" s="669"/>
      <c r="DB14" s="669"/>
      <c r="DC14" s="669"/>
      <c r="DD14" s="675">
        <v>1364</v>
      </c>
      <c r="DE14" s="667"/>
      <c r="DF14" s="667"/>
      <c r="DG14" s="667"/>
      <c r="DH14" s="667"/>
      <c r="DI14" s="667"/>
      <c r="DJ14" s="667"/>
      <c r="DK14" s="667"/>
      <c r="DL14" s="667"/>
      <c r="DM14" s="667"/>
      <c r="DN14" s="667"/>
      <c r="DO14" s="667"/>
      <c r="DP14" s="668"/>
      <c r="DQ14" s="675">
        <v>1670846</v>
      </c>
      <c r="DR14" s="667"/>
      <c r="DS14" s="667"/>
      <c r="DT14" s="667"/>
      <c r="DU14" s="667"/>
      <c r="DV14" s="667"/>
      <c r="DW14" s="667"/>
      <c r="DX14" s="667"/>
      <c r="DY14" s="667"/>
      <c r="DZ14" s="667"/>
      <c r="EA14" s="667"/>
      <c r="EB14" s="667"/>
      <c r="EC14" s="676"/>
    </row>
    <row r="15" spans="2:143" ht="11.25" customHeight="1" x14ac:dyDescent="0.15">
      <c r="B15" s="663" t="s">
        <v>258</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1155301</v>
      </c>
      <c r="BH15" s="667"/>
      <c r="BI15" s="667"/>
      <c r="BJ15" s="667"/>
      <c r="BK15" s="667"/>
      <c r="BL15" s="667"/>
      <c r="BM15" s="667"/>
      <c r="BN15" s="668"/>
      <c r="BO15" s="669">
        <v>6.6</v>
      </c>
      <c r="BP15" s="669"/>
      <c r="BQ15" s="669"/>
      <c r="BR15" s="669"/>
      <c r="BS15" s="670" t="s">
        <v>128</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4792126</v>
      </c>
      <c r="CS15" s="667"/>
      <c r="CT15" s="667"/>
      <c r="CU15" s="667"/>
      <c r="CV15" s="667"/>
      <c r="CW15" s="667"/>
      <c r="CX15" s="667"/>
      <c r="CY15" s="668"/>
      <c r="CZ15" s="669">
        <v>7.7</v>
      </c>
      <c r="DA15" s="669"/>
      <c r="DB15" s="669"/>
      <c r="DC15" s="669"/>
      <c r="DD15" s="675">
        <v>380061</v>
      </c>
      <c r="DE15" s="667"/>
      <c r="DF15" s="667"/>
      <c r="DG15" s="667"/>
      <c r="DH15" s="667"/>
      <c r="DI15" s="667"/>
      <c r="DJ15" s="667"/>
      <c r="DK15" s="667"/>
      <c r="DL15" s="667"/>
      <c r="DM15" s="667"/>
      <c r="DN15" s="667"/>
      <c r="DO15" s="667"/>
      <c r="DP15" s="668"/>
      <c r="DQ15" s="675">
        <v>3797979</v>
      </c>
      <c r="DR15" s="667"/>
      <c r="DS15" s="667"/>
      <c r="DT15" s="667"/>
      <c r="DU15" s="667"/>
      <c r="DV15" s="667"/>
      <c r="DW15" s="667"/>
      <c r="DX15" s="667"/>
      <c r="DY15" s="667"/>
      <c r="DZ15" s="667"/>
      <c r="EA15" s="667"/>
      <c r="EB15" s="667"/>
      <c r="EC15" s="676"/>
    </row>
    <row r="16" spans="2:143" ht="11.25" customHeight="1" x14ac:dyDescent="0.15">
      <c r="B16" s="663" t="s">
        <v>261</v>
      </c>
      <c r="C16" s="664"/>
      <c r="D16" s="664"/>
      <c r="E16" s="664"/>
      <c r="F16" s="664"/>
      <c r="G16" s="664"/>
      <c r="H16" s="664"/>
      <c r="I16" s="664"/>
      <c r="J16" s="664"/>
      <c r="K16" s="664"/>
      <c r="L16" s="664"/>
      <c r="M16" s="664"/>
      <c r="N16" s="664"/>
      <c r="O16" s="664"/>
      <c r="P16" s="664"/>
      <c r="Q16" s="665"/>
      <c r="R16" s="666">
        <v>36940</v>
      </c>
      <c r="S16" s="667"/>
      <c r="T16" s="667"/>
      <c r="U16" s="667"/>
      <c r="V16" s="667"/>
      <c r="W16" s="667"/>
      <c r="X16" s="667"/>
      <c r="Y16" s="668"/>
      <c r="Z16" s="669">
        <v>0.1</v>
      </c>
      <c r="AA16" s="669"/>
      <c r="AB16" s="669"/>
      <c r="AC16" s="669"/>
      <c r="AD16" s="670">
        <v>36940</v>
      </c>
      <c r="AE16" s="670"/>
      <c r="AF16" s="670"/>
      <c r="AG16" s="670"/>
      <c r="AH16" s="670"/>
      <c r="AI16" s="670"/>
      <c r="AJ16" s="670"/>
      <c r="AK16" s="670"/>
      <c r="AL16" s="671">
        <v>0.1</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t="s">
        <v>128</v>
      </c>
      <c r="CS16" s="667"/>
      <c r="CT16" s="667"/>
      <c r="CU16" s="667"/>
      <c r="CV16" s="667"/>
      <c r="CW16" s="667"/>
      <c r="CX16" s="667"/>
      <c r="CY16" s="668"/>
      <c r="CZ16" s="669" t="s">
        <v>128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15">
      <c r="B17" s="663" t="s">
        <v>264</v>
      </c>
      <c r="C17" s="664"/>
      <c r="D17" s="664"/>
      <c r="E17" s="664"/>
      <c r="F17" s="664"/>
      <c r="G17" s="664"/>
      <c r="H17" s="664"/>
      <c r="I17" s="664"/>
      <c r="J17" s="664"/>
      <c r="K17" s="664"/>
      <c r="L17" s="664"/>
      <c r="M17" s="664"/>
      <c r="N17" s="664"/>
      <c r="O17" s="664"/>
      <c r="P17" s="664"/>
      <c r="Q17" s="665"/>
      <c r="R17" s="666">
        <v>314184</v>
      </c>
      <c r="S17" s="667"/>
      <c r="T17" s="667"/>
      <c r="U17" s="667"/>
      <c r="V17" s="667"/>
      <c r="W17" s="667"/>
      <c r="X17" s="667"/>
      <c r="Y17" s="668"/>
      <c r="Z17" s="669">
        <v>0.5</v>
      </c>
      <c r="AA17" s="669"/>
      <c r="AB17" s="669"/>
      <c r="AC17" s="669"/>
      <c r="AD17" s="670">
        <v>314184</v>
      </c>
      <c r="AE17" s="670"/>
      <c r="AF17" s="670"/>
      <c r="AG17" s="670"/>
      <c r="AH17" s="670"/>
      <c r="AI17" s="670"/>
      <c r="AJ17" s="670"/>
      <c r="AK17" s="670"/>
      <c r="AL17" s="671">
        <v>1.1000000000000001</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4164864</v>
      </c>
      <c r="CS17" s="667"/>
      <c r="CT17" s="667"/>
      <c r="CU17" s="667"/>
      <c r="CV17" s="667"/>
      <c r="CW17" s="667"/>
      <c r="CX17" s="667"/>
      <c r="CY17" s="668"/>
      <c r="CZ17" s="669">
        <v>6.7</v>
      </c>
      <c r="DA17" s="669"/>
      <c r="DB17" s="669"/>
      <c r="DC17" s="669"/>
      <c r="DD17" s="675" t="s">
        <v>128</v>
      </c>
      <c r="DE17" s="667"/>
      <c r="DF17" s="667"/>
      <c r="DG17" s="667"/>
      <c r="DH17" s="667"/>
      <c r="DI17" s="667"/>
      <c r="DJ17" s="667"/>
      <c r="DK17" s="667"/>
      <c r="DL17" s="667"/>
      <c r="DM17" s="667"/>
      <c r="DN17" s="667"/>
      <c r="DO17" s="667"/>
      <c r="DP17" s="668"/>
      <c r="DQ17" s="675">
        <v>4164864</v>
      </c>
      <c r="DR17" s="667"/>
      <c r="DS17" s="667"/>
      <c r="DT17" s="667"/>
      <c r="DU17" s="667"/>
      <c r="DV17" s="667"/>
      <c r="DW17" s="667"/>
      <c r="DX17" s="667"/>
      <c r="DY17" s="667"/>
      <c r="DZ17" s="667"/>
      <c r="EA17" s="667"/>
      <c r="EB17" s="667"/>
      <c r="EC17" s="676"/>
    </row>
    <row r="18" spans="2:133" ht="11.25" customHeight="1" x14ac:dyDescent="0.15">
      <c r="B18" s="663" t="s">
        <v>267</v>
      </c>
      <c r="C18" s="664"/>
      <c r="D18" s="664"/>
      <c r="E18" s="664"/>
      <c r="F18" s="664"/>
      <c r="G18" s="664"/>
      <c r="H18" s="664"/>
      <c r="I18" s="664"/>
      <c r="J18" s="664"/>
      <c r="K18" s="664"/>
      <c r="L18" s="664"/>
      <c r="M18" s="664"/>
      <c r="N18" s="664"/>
      <c r="O18" s="664"/>
      <c r="P18" s="664"/>
      <c r="Q18" s="665"/>
      <c r="R18" s="666">
        <v>230575</v>
      </c>
      <c r="S18" s="667"/>
      <c r="T18" s="667"/>
      <c r="U18" s="667"/>
      <c r="V18" s="667"/>
      <c r="W18" s="667"/>
      <c r="X18" s="667"/>
      <c r="Y18" s="668"/>
      <c r="Z18" s="669">
        <v>0.4</v>
      </c>
      <c r="AA18" s="669"/>
      <c r="AB18" s="669"/>
      <c r="AC18" s="669"/>
      <c r="AD18" s="670">
        <v>213481</v>
      </c>
      <c r="AE18" s="670"/>
      <c r="AF18" s="670"/>
      <c r="AG18" s="670"/>
      <c r="AH18" s="670"/>
      <c r="AI18" s="670"/>
      <c r="AJ18" s="670"/>
      <c r="AK18" s="670"/>
      <c r="AL18" s="671">
        <v>0.80000001192092896</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270</v>
      </c>
      <c r="C19" s="664"/>
      <c r="D19" s="664"/>
      <c r="E19" s="664"/>
      <c r="F19" s="664"/>
      <c r="G19" s="664"/>
      <c r="H19" s="664"/>
      <c r="I19" s="664"/>
      <c r="J19" s="664"/>
      <c r="K19" s="664"/>
      <c r="L19" s="664"/>
      <c r="M19" s="664"/>
      <c r="N19" s="664"/>
      <c r="O19" s="664"/>
      <c r="P19" s="664"/>
      <c r="Q19" s="665"/>
      <c r="R19" s="666">
        <v>82563</v>
      </c>
      <c r="S19" s="667"/>
      <c r="T19" s="667"/>
      <c r="U19" s="667"/>
      <c r="V19" s="667"/>
      <c r="W19" s="667"/>
      <c r="X19" s="667"/>
      <c r="Y19" s="668"/>
      <c r="Z19" s="669">
        <v>0.1</v>
      </c>
      <c r="AA19" s="669"/>
      <c r="AB19" s="669"/>
      <c r="AC19" s="669"/>
      <c r="AD19" s="670">
        <v>82563</v>
      </c>
      <c r="AE19" s="670"/>
      <c r="AF19" s="670"/>
      <c r="AG19" s="670"/>
      <c r="AH19" s="670"/>
      <c r="AI19" s="670"/>
      <c r="AJ19" s="670"/>
      <c r="AK19" s="670"/>
      <c r="AL19" s="671">
        <v>0.3</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1614627</v>
      </c>
      <c r="BH19" s="667"/>
      <c r="BI19" s="667"/>
      <c r="BJ19" s="667"/>
      <c r="BK19" s="667"/>
      <c r="BL19" s="667"/>
      <c r="BM19" s="667"/>
      <c r="BN19" s="668"/>
      <c r="BO19" s="669">
        <v>9.1999999999999993</v>
      </c>
      <c r="BP19" s="669"/>
      <c r="BQ19" s="669"/>
      <c r="BR19" s="669"/>
      <c r="BS19" s="670" t="s">
        <v>128</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273</v>
      </c>
      <c r="C20" s="664"/>
      <c r="D20" s="664"/>
      <c r="E20" s="664"/>
      <c r="F20" s="664"/>
      <c r="G20" s="664"/>
      <c r="H20" s="664"/>
      <c r="I20" s="664"/>
      <c r="J20" s="664"/>
      <c r="K20" s="664"/>
      <c r="L20" s="664"/>
      <c r="M20" s="664"/>
      <c r="N20" s="664"/>
      <c r="O20" s="664"/>
      <c r="P20" s="664"/>
      <c r="Q20" s="665"/>
      <c r="R20" s="666">
        <v>10909</v>
      </c>
      <c r="S20" s="667"/>
      <c r="T20" s="667"/>
      <c r="U20" s="667"/>
      <c r="V20" s="667"/>
      <c r="W20" s="667"/>
      <c r="X20" s="667"/>
      <c r="Y20" s="668"/>
      <c r="Z20" s="669">
        <v>0</v>
      </c>
      <c r="AA20" s="669"/>
      <c r="AB20" s="669"/>
      <c r="AC20" s="669"/>
      <c r="AD20" s="670">
        <v>10909</v>
      </c>
      <c r="AE20" s="670"/>
      <c r="AF20" s="670"/>
      <c r="AG20" s="670"/>
      <c r="AH20" s="670"/>
      <c r="AI20" s="670"/>
      <c r="AJ20" s="670"/>
      <c r="AK20" s="670"/>
      <c r="AL20" s="671">
        <v>0</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1614627</v>
      </c>
      <c r="BH20" s="667"/>
      <c r="BI20" s="667"/>
      <c r="BJ20" s="667"/>
      <c r="BK20" s="667"/>
      <c r="BL20" s="667"/>
      <c r="BM20" s="667"/>
      <c r="BN20" s="668"/>
      <c r="BO20" s="669">
        <v>9.1999999999999993</v>
      </c>
      <c r="BP20" s="669"/>
      <c r="BQ20" s="669"/>
      <c r="BR20" s="669"/>
      <c r="BS20" s="670" t="s">
        <v>128</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62397626</v>
      </c>
      <c r="CS20" s="667"/>
      <c r="CT20" s="667"/>
      <c r="CU20" s="667"/>
      <c r="CV20" s="667"/>
      <c r="CW20" s="667"/>
      <c r="CX20" s="667"/>
      <c r="CY20" s="668"/>
      <c r="CZ20" s="669">
        <v>100</v>
      </c>
      <c r="DA20" s="669"/>
      <c r="DB20" s="669"/>
      <c r="DC20" s="669"/>
      <c r="DD20" s="675">
        <v>4253693</v>
      </c>
      <c r="DE20" s="667"/>
      <c r="DF20" s="667"/>
      <c r="DG20" s="667"/>
      <c r="DH20" s="667"/>
      <c r="DI20" s="667"/>
      <c r="DJ20" s="667"/>
      <c r="DK20" s="667"/>
      <c r="DL20" s="667"/>
      <c r="DM20" s="667"/>
      <c r="DN20" s="667"/>
      <c r="DO20" s="667"/>
      <c r="DP20" s="668"/>
      <c r="DQ20" s="675">
        <v>34595175</v>
      </c>
      <c r="DR20" s="667"/>
      <c r="DS20" s="667"/>
      <c r="DT20" s="667"/>
      <c r="DU20" s="667"/>
      <c r="DV20" s="667"/>
      <c r="DW20" s="667"/>
      <c r="DX20" s="667"/>
      <c r="DY20" s="667"/>
      <c r="DZ20" s="667"/>
      <c r="EA20" s="667"/>
      <c r="EB20" s="667"/>
      <c r="EC20" s="676"/>
    </row>
    <row r="21" spans="2:133" ht="11.25" customHeight="1" x14ac:dyDescent="0.15">
      <c r="B21" s="663" t="s">
        <v>276</v>
      </c>
      <c r="C21" s="664"/>
      <c r="D21" s="664"/>
      <c r="E21" s="664"/>
      <c r="F21" s="664"/>
      <c r="G21" s="664"/>
      <c r="H21" s="664"/>
      <c r="I21" s="664"/>
      <c r="J21" s="664"/>
      <c r="K21" s="664"/>
      <c r="L21" s="664"/>
      <c r="M21" s="664"/>
      <c r="N21" s="664"/>
      <c r="O21" s="664"/>
      <c r="P21" s="664"/>
      <c r="Q21" s="665"/>
      <c r="R21" s="666">
        <v>3647</v>
      </c>
      <c r="S21" s="667"/>
      <c r="T21" s="667"/>
      <c r="U21" s="667"/>
      <c r="V21" s="667"/>
      <c r="W21" s="667"/>
      <c r="X21" s="667"/>
      <c r="Y21" s="668"/>
      <c r="Z21" s="669">
        <v>0</v>
      </c>
      <c r="AA21" s="669"/>
      <c r="AB21" s="669"/>
      <c r="AC21" s="669"/>
      <c r="AD21" s="670">
        <v>3647</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818</v>
      </c>
      <c r="BH21" s="667"/>
      <c r="BI21" s="667"/>
      <c r="BJ21" s="667"/>
      <c r="BK21" s="667"/>
      <c r="BL21" s="667"/>
      <c r="BM21" s="667"/>
      <c r="BN21" s="668"/>
      <c r="BO21" s="669">
        <v>0</v>
      </c>
      <c r="BP21" s="669"/>
      <c r="BQ21" s="669"/>
      <c r="BR21" s="669"/>
      <c r="BS21" s="670" t="s">
        <v>128</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278</v>
      </c>
      <c r="C22" s="692"/>
      <c r="D22" s="692"/>
      <c r="E22" s="692"/>
      <c r="F22" s="692"/>
      <c r="G22" s="692"/>
      <c r="H22" s="692"/>
      <c r="I22" s="692"/>
      <c r="J22" s="692"/>
      <c r="K22" s="692"/>
      <c r="L22" s="692"/>
      <c r="M22" s="692"/>
      <c r="N22" s="692"/>
      <c r="O22" s="692"/>
      <c r="P22" s="692"/>
      <c r="Q22" s="693"/>
      <c r="R22" s="666">
        <v>133456</v>
      </c>
      <c r="S22" s="667"/>
      <c r="T22" s="667"/>
      <c r="U22" s="667"/>
      <c r="V22" s="667"/>
      <c r="W22" s="667"/>
      <c r="X22" s="667"/>
      <c r="Y22" s="668"/>
      <c r="Z22" s="669">
        <v>0.2</v>
      </c>
      <c r="AA22" s="669"/>
      <c r="AB22" s="669"/>
      <c r="AC22" s="669"/>
      <c r="AD22" s="670">
        <v>116362</v>
      </c>
      <c r="AE22" s="670"/>
      <c r="AF22" s="670"/>
      <c r="AG22" s="670"/>
      <c r="AH22" s="670"/>
      <c r="AI22" s="670"/>
      <c r="AJ22" s="670"/>
      <c r="AK22" s="670"/>
      <c r="AL22" s="671">
        <v>0.40000000596046448</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281</v>
      </c>
      <c r="C23" s="664"/>
      <c r="D23" s="664"/>
      <c r="E23" s="664"/>
      <c r="F23" s="664"/>
      <c r="G23" s="664"/>
      <c r="H23" s="664"/>
      <c r="I23" s="664"/>
      <c r="J23" s="664"/>
      <c r="K23" s="664"/>
      <c r="L23" s="664"/>
      <c r="M23" s="664"/>
      <c r="N23" s="664"/>
      <c r="O23" s="664"/>
      <c r="P23" s="664"/>
      <c r="Q23" s="665"/>
      <c r="R23" s="666">
        <v>8092333</v>
      </c>
      <c r="S23" s="667"/>
      <c r="T23" s="667"/>
      <c r="U23" s="667"/>
      <c r="V23" s="667"/>
      <c r="W23" s="667"/>
      <c r="X23" s="667"/>
      <c r="Y23" s="668"/>
      <c r="Z23" s="669">
        <v>12.8</v>
      </c>
      <c r="AA23" s="669"/>
      <c r="AB23" s="669"/>
      <c r="AC23" s="669"/>
      <c r="AD23" s="670">
        <v>7750221</v>
      </c>
      <c r="AE23" s="670"/>
      <c r="AF23" s="670"/>
      <c r="AG23" s="670"/>
      <c r="AH23" s="670"/>
      <c r="AI23" s="670"/>
      <c r="AJ23" s="670"/>
      <c r="AK23" s="670"/>
      <c r="AL23" s="671">
        <v>27.7</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v>1613809</v>
      </c>
      <c r="BH23" s="667"/>
      <c r="BI23" s="667"/>
      <c r="BJ23" s="667"/>
      <c r="BK23" s="667"/>
      <c r="BL23" s="667"/>
      <c r="BM23" s="667"/>
      <c r="BN23" s="668"/>
      <c r="BO23" s="669">
        <v>9.1999999999999993</v>
      </c>
      <c r="BP23" s="669"/>
      <c r="BQ23" s="669"/>
      <c r="BR23" s="669"/>
      <c r="BS23" s="670" t="s">
        <v>128</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700" t="s">
        <v>286</v>
      </c>
      <c r="DM23" s="701"/>
      <c r="DN23" s="701"/>
      <c r="DO23" s="701"/>
      <c r="DP23" s="701"/>
      <c r="DQ23" s="701"/>
      <c r="DR23" s="701"/>
      <c r="DS23" s="701"/>
      <c r="DT23" s="701"/>
      <c r="DU23" s="701"/>
      <c r="DV23" s="702"/>
      <c r="DW23" s="648" t="s">
        <v>287</v>
      </c>
      <c r="DX23" s="649"/>
      <c r="DY23" s="649"/>
      <c r="DZ23" s="649"/>
      <c r="EA23" s="649"/>
      <c r="EB23" s="649"/>
      <c r="EC23" s="650"/>
    </row>
    <row r="24" spans="2:133" ht="11.25" customHeight="1" x14ac:dyDescent="0.15">
      <c r="B24" s="663" t="s">
        <v>288</v>
      </c>
      <c r="C24" s="664"/>
      <c r="D24" s="664"/>
      <c r="E24" s="664"/>
      <c r="F24" s="664"/>
      <c r="G24" s="664"/>
      <c r="H24" s="664"/>
      <c r="I24" s="664"/>
      <c r="J24" s="664"/>
      <c r="K24" s="664"/>
      <c r="L24" s="664"/>
      <c r="M24" s="664"/>
      <c r="N24" s="664"/>
      <c r="O24" s="664"/>
      <c r="P24" s="664"/>
      <c r="Q24" s="665"/>
      <c r="R24" s="666">
        <v>7750221</v>
      </c>
      <c r="S24" s="667"/>
      <c r="T24" s="667"/>
      <c r="U24" s="667"/>
      <c r="V24" s="667"/>
      <c r="W24" s="667"/>
      <c r="X24" s="667"/>
      <c r="Y24" s="668"/>
      <c r="Z24" s="669">
        <v>12.3</v>
      </c>
      <c r="AA24" s="669"/>
      <c r="AB24" s="669"/>
      <c r="AC24" s="669"/>
      <c r="AD24" s="670">
        <v>7750221</v>
      </c>
      <c r="AE24" s="670"/>
      <c r="AF24" s="670"/>
      <c r="AG24" s="670"/>
      <c r="AH24" s="670"/>
      <c r="AI24" s="670"/>
      <c r="AJ24" s="670"/>
      <c r="AK24" s="670"/>
      <c r="AL24" s="671">
        <v>27.7</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33865332</v>
      </c>
      <c r="CS24" s="656"/>
      <c r="CT24" s="656"/>
      <c r="CU24" s="656"/>
      <c r="CV24" s="656"/>
      <c r="CW24" s="656"/>
      <c r="CX24" s="656"/>
      <c r="CY24" s="657"/>
      <c r="CZ24" s="660">
        <v>54.3</v>
      </c>
      <c r="DA24" s="661"/>
      <c r="DB24" s="661"/>
      <c r="DC24" s="680"/>
      <c r="DD24" s="703">
        <v>16778255</v>
      </c>
      <c r="DE24" s="656"/>
      <c r="DF24" s="656"/>
      <c r="DG24" s="656"/>
      <c r="DH24" s="656"/>
      <c r="DI24" s="656"/>
      <c r="DJ24" s="656"/>
      <c r="DK24" s="657"/>
      <c r="DL24" s="703">
        <v>16580151</v>
      </c>
      <c r="DM24" s="656"/>
      <c r="DN24" s="656"/>
      <c r="DO24" s="656"/>
      <c r="DP24" s="656"/>
      <c r="DQ24" s="656"/>
      <c r="DR24" s="656"/>
      <c r="DS24" s="656"/>
      <c r="DT24" s="656"/>
      <c r="DU24" s="656"/>
      <c r="DV24" s="657"/>
      <c r="DW24" s="660">
        <v>55.1</v>
      </c>
      <c r="DX24" s="661"/>
      <c r="DY24" s="661"/>
      <c r="DZ24" s="661"/>
      <c r="EA24" s="661"/>
      <c r="EB24" s="661"/>
      <c r="EC24" s="662"/>
    </row>
    <row r="25" spans="2:133" ht="11.25" customHeight="1" x14ac:dyDescent="0.15">
      <c r="B25" s="663" t="s">
        <v>291</v>
      </c>
      <c r="C25" s="664"/>
      <c r="D25" s="664"/>
      <c r="E25" s="664"/>
      <c r="F25" s="664"/>
      <c r="G25" s="664"/>
      <c r="H25" s="664"/>
      <c r="I25" s="664"/>
      <c r="J25" s="664"/>
      <c r="K25" s="664"/>
      <c r="L25" s="664"/>
      <c r="M25" s="664"/>
      <c r="N25" s="664"/>
      <c r="O25" s="664"/>
      <c r="P25" s="664"/>
      <c r="Q25" s="665"/>
      <c r="R25" s="666">
        <v>342112</v>
      </c>
      <c r="S25" s="667"/>
      <c r="T25" s="667"/>
      <c r="U25" s="667"/>
      <c r="V25" s="667"/>
      <c r="W25" s="667"/>
      <c r="X25" s="667"/>
      <c r="Y25" s="668"/>
      <c r="Z25" s="669">
        <v>0.5</v>
      </c>
      <c r="AA25" s="669"/>
      <c r="AB25" s="669"/>
      <c r="AC25" s="669"/>
      <c r="AD25" s="670" t="s">
        <v>128</v>
      </c>
      <c r="AE25" s="670"/>
      <c r="AF25" s="670"/>
      <c r="AG25" s="670"/>
      <c r="AH25" s="670"/>
      <c r="AI25" s="670"/>
      <c r="AJ25" s="670"/>
      <c r="AK25" s="670"/>
      <c r="AL25" s="671" t="s">
        <v>128</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7383113</v>
      </c>
      <c r="CS25" s="704"/>
      <c r="CT25" s="704"/>
      <c r="CU25" s="704"/>
      <c r="CV25" s="704"/>
      <c r="CW25" s="704"/>
      <c r="CX25" s="704"/>
      <c r="CY25" s="705"/>
      <c r="CZ25" s="671">
        <v>11.8</v>
      </c>
      <c r="DA25" s="706"/>
      <c r="DB25" s="706"/>
      <c r="DC25" s="709"/>
      <c r="DD25" s="675">
        <v>6851792</v>
      </c>
      <c r="DE25" s="704"/>
      <c r="DF25" s="704"/>
      <c r="DG25" s="704"/>
      <c r="DH25" s="704"/>
      <c r="DI25" s="704"/>
      <c r="DJ25" s="704"/>
      <c r="DK25" s="705"/>
      <c r="DL25" s="675">
        <v>6670806</v>
      </c>
      <c r="DM25" s="704"/>
      <c r="DN25" s="704"/>
      <c r="DO25" s="704"/>
      <c r="DP25" s="704"/>
      <c r="DQ25" s="704"/>
      <c r="DR25" s="704"/>
      <c r="DS25" s="704"/>
      <c r="DT25" s="704"/>
      <c r="DU25" s="704"/>
      <c r="DV25" s="705"/>
      <c r="DW25" s="671">
        <v>22.2</v>
      </c>
      <c r="DX25" s="706"/>
      <c r="DY25" s="706"/>
      <c r="DZ25" s="706"/>
      <c r="EA25" s="706"/>
      <c r="EB25" s="706"/>
      <c r="EC25" s="707"/>
    </row>
    <row r="26" spans="2:133" ht="11.25" customHeight="1" x14ac:dyDescent="0.15">
      <c r="B26" s="663" t="s">
        <v>294</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295</v>
      </c>
      <c r="AQ26" s="708"/>
      <c r="AR26" s="708"/>
      <c r="AS26" s="708"/>
      <c r="AT26" s="708"/>
      <c r="AU26" s="708"/>
      <c r="AV26" s="708"/>
      <c r="AW26" s="708"/>
      <c r="AX26" s="708"/>
      <c r="AY26" s="708"/>
      <c r="AZ26" s="708"/>
      <c r="BA26" s="708"/>
      <c r="BB26" s="708"/>
      <c r="BC26" s="708"/>
      <c r="BD26" s="708"/>
      <c r="BE26" s="708"/>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4973536</v>
      </c>
      <c r="CS26" s="667"/>
      <c r="CT26" s="667"/>
      <c r="CU26" s="667"/>
      <c r="CV26" s="667"/>
      <c r="CW26" s="667"/>
      <c r="CX26" s="667"/>
      <c r="CY26" s="668"/>
      <c r="CZ26" s="671">
        <v>8</v>
      </c>
      <c r="DA26" s="706"/>
      <c r="DB26" s="706"/>
      <c r="DC26" s="709"/>
      <c r="DD26" s="675">
        <v>4664146</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6"/>
      <c r="DY26" s="706"/>
      <c r="DZ26" s="706"/>
      <c r="EA26" s="706"/>
      <c r="EB26" s="706"/>
      <c r="EC26" s="707"/>
    </row>
    <row r="27" spans="2:133" ht="11.25" customHeight="1" x14ac:dyDescent="0.15">
      <c r="B27" s="663" t="s">
        <v>297</v>
      </c>
      <c r="C27" s="664"/>
      <c r="D27" s="664"/>
      <c r="E27" s="664"/>
      <c r="F27" s="664"/>
      <c r="G27" s="664"/>
      <c r="H27" s="664"/>
      <c r="I27" s="664"/>
      <c r="J27" s="664"/>
      <c r="K27" s="664"/>
      <c r="L27" s="664"/>
      <c r="M27" s="664"/>
      <c r="N27" s="664"/>
      <c r="O27" s="664"/>
      <c r="P27" s="664"/>
      <c r="Q27" s="665"/>
      <c r="R27" s="666">
        <v>29705653</v>
      </c>
      <c r="S27" s="667"/>
      <c r="T27" s="667"/>
      <c r="U27" s="667"/>
      <c r="V27" s="667"/>
      <c r="W27" s="667"/>
      <c r="X27" s="667"/>
      <c r="Y27" s="668"/>
      <c r="Z27" s="669">
        <v>47.1</v>
      </c>
      <c r="AA27" s="669"/>
      <c r="AB27" s="669"/>
      <c r="AC27" s="669"/>
      <c r="AD27" s="670">
        <v>27732638</v>
      </c>
      <c r="AE27" s="670"/>
      <c r="AF27" s="670"/>
      <c r="AG27" s="670"/>
      <c r="AH27" s="670"/>
      <c r="AI27" s="670"/>
      <c r="AJ27" s="670"/>
      <c r="AK27" s="670"/>
      <c r="AL27" s="671">
        <v>99</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17588634</v>
      </c>
      <c r="BH27" s="667"/>
      <c r="BI27" s="667"/>
      <c r="BJ27" s="667"/>
      <c r="BK27" s="667"/>
      <c r="BL27" s="667"/>
      <c r="BM27" s="667"/>
      <c r="BN27" s="668"/>
      <c r="BO27" s="669">
        <v>100</v>
      </c>
      <c r="BP27" s="669"/>
      <c r="BQ27" s="669"/>
      <c r="BR27" s="669"/>
      <c r="BS27" s="670">
        <v>286050</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22317355</v>
      </c>
      <c r="CS27" s="704"/>
      <c r="CT27" s="704"/>
      <c r="CU27" s="704"/>
      <c r="CV27" s="704"/>
      <c r="CW27" s="704"/>
      <c r="CX27" s="704"/>
      <c r="CY27" s="705"/>
      <c r="CZ27" s="671">
        <v>35.799999999999997</v>
      </c>
      <c r="DA27" s="706"/>
      <c r="DB27" s="706"/>
      <c r="DC27" s="709"/>
      <c r="DD27" s="675">
        <v>5761599</v>
      </c>
      <c r="DE27" s="704"/>
      <c r="DF27" s="704"/>
      <c r="DG27" s="704"/>
      <c r="DH27" s="704"/>
      <c r="DI27" s="704"/>
      <c r="DJ27" s="704"/>
      <c r="DK27" s="705"/>
      <c r="DL27" s="675">
        <v>5744481</v>
      </c>
      <c r="DM27" s="704"/>
      <c r="DN27" s="704"/>
      <c r="DO27" s="704"/>
      <c r="DP27" s="704"/>
      <c r="DQ27" s="704"/>
      <c r="DR27" s="704"/>
      <c r="DS27" s="704"/>
      <c r="DT27" s="704"/>
      <c r="DU27" s="704"/>
      <c r="DV27" s="705"/>
      <c r="DW27" s="671">
        <v>19.100000000000001</v>
      </c>
      <c r="DX27" s="706"/>
      <c r="DY27" s="706"/>
      <c r="DZ27" s="706"/>
      <c r="EA27" s="706"/>
      <c r="EB27" s="706"/>
      <c r="EC27" s="707"/>
    </row>
    <row r="28" spans="2:133" ht="11.25" customHeight="1" x14ac:dyDescent="0.15">
      <c r="B28" s="663" t="s">
        <v>300</v>
      </c>
      <c r="C28" s="664"/>
      <c r="D28" s="664"/>
      <c r="E28" s="664"/>
      <c r="F28" s="664"/>
      <c r="G28" s="664"/>
      <c r="H28" s="664"/>
      <c r="I28" s="664"/>
      <c r="J28" s="664"/>
      <c r="K28" s="664"/>
      <c r="L28" s="664"/>
      <c r="M28" s="664"/>
      <c r="N28" s="664"/>
      <c r="O28" s="664"/>
      <c r="P28" s="664"/>
      <c r="Q28" s="665"/>
      <c r="R28" s="666">
        <v>18566</v>
      </c>
      <c r="S28" s="667"/>
      <c r="T28" s="667"/>
      <c r="U28" s="667"/>
      <c r="V28" s="667"/>
      <c r="W28" s="667"/>
      <c r="X28" s="667"/>
      <c r="Y28" s="668"/>
      <c r="Z28" s="669">
        <v>0</v>
      </c>
      <c r="AA28" s="669"/>
      <c r="AB28" s="669"/>
      <c r="AC28" s="669"/>
      <c r="AD28" s="670">
        <v>18566</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4164864</v>
      </c>
      <c r="CS28" s="667"/>
      <c r="CT28" s="667"/>
      <c r="CU28" s="667"/>
      <c r="CV28" s="667"/>
      <c r="CW28" s="667"/>
      <c r="CX28" s="667"/>
      <c r="CY28" s="668"/>
      <c r="CZ28" s="671">
        <v>6.7</v>
      </c>
      <c r="DA28" s="706"/>
      <c r="DB28" s="706"/>
      <c r="DC28" s="709"/>
      <c r="DD28" s="675">
        <v>4164864</v>
      </c>
      <c r="DE28" s="667"/>
      <c r="DF28" s="667"/>
      <c r="DG28" s="667"/>
      <c r="DH28" s="667"/>
      <c r="DI28" s="667"/>
      <c r="DJ28" s="667"/>
      <c r="DK28" s="668"/>
      <c r="DL28" s="675">
        <v>4164864</v>
      </c>
      <c r="DM28" s="667"/>
      <c r="DN28" s="667"/>
      <c r="DO28" s="667"/>
      <c r="DP28" s="667"/>
      <c r="DQ28" s="667"/>
      <c r="DR28" s="667"/>
      <c r="DS28" s="667"/>
      <c r="DT28" s="667"/>
      <c r="DU28" s="667"/>
      <c r="DV28" s="668"/>
      <c r="DW28" s="671">
        <v>13.8</v>
      </c>
      <c r="DX28" s="706"/>
      <c r="DY28" s="706"/>
      <c r="DZ28" s="706"/>
      <c r="EA28" s="706"/>
      <c r="EB28" s="706"/>
      <c r="EC28" s="707"/>
    </row>
    <row r="29" spans="2:133" ht="11.25" customHeight="1" x14ac:dyDescent="0.15">
      <c r="B29" s="663" t="s">
        <v>302</v>
      </c>
      <c r="C29" s="664"/>
      <c r="D29" s="664"/>
      <c r="E29" s="664"/>
      <c r="F29" s="664"/>
      <c r="G29" s="664"/>
      <c r="H29" s="664"/>
      <c r="I29" s="664"/>
      <c r="J29" s="664"/>
      <c r="K29" s="664"/>
      <c r="L29" s="664"/>
      <c r="M29" s="664"/>
      <c r="N29" s="664"/>
      <c r="O29" s="664"/>
      <c r="P29" s="664"/>
      <c r="Q29" s="665"/>
      <c r="R29" s="666">
        <v>109858</v>
      </c>
      <c r="S29" s="667"/>
      <c r="T29" s="667"/>
      <c r="U29" s="667"/>
      <c r="V29" s="667"/>
      <c r="W29" s="667"/>
      <c r="X29" s="667"/>
      <c r="Y29" s="668"/>
      <c r="Z29" s="669">
        <v>0.2</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69</v>
      </c>
      <c r="CG29" s="682"/>
      <c r="CH29" s="682"/>
      <c r="CI29" s="682"/>
      <c r="CJ29" s="682"/>
      <c r="CK29" s="682"/>
      <c r="CL29" s="682"/>
      <c r="CM29" s="682"/>
      <c r="CN29" s="682"/>
      <c r="CO29" s="682"/>
      <c r="CP29" s="682"/>
      <c r="CQ29" s="683"/>
      <c r="CR29" s="666">
        <v>4164837</v>
      </c>
      <c r="CS29" s="704"/>
      <c r="CT29" s="704"/>
      <c r="CU29" s="704"/>
      <c r="CV29" s="704"/>
      <c r="CW29" s="704"/>
      <c r="CX29" s="704"/>
      <c r="CY29" s="705"/>
      <c r="CZ29" s="671">
        <v>6.7</v>
      </c>
      <c r="DA29" s="706"/>
      <c r="DB29" s="706"/>
      <c r="DC29" s="709"/>
      <c r="DD29" s="675">
        <v>4164837</v>
      </c>
      <c r="DE29" s="704"/>
      <c r="DF29" s="704"/>
      <c r="DG29" s="704"/>
      <c r="DH29" s="704"/>
      <c r="DI29" s="704"/>
      <c r="DJ29" s="704"/>
      <c r="DK29" s="705"/>
      <c r="DL29" s="675">
        <v>4164837</v>
      </c>
      <c r="DM29" s="704"/>
      <c r="DN29" s="704"/>
      <c r="DO29" s="704"/>
      <c r="DP29" s="704"/>
      <c r="DQ29" s="704"/>
      <c r="DR29" s="704"/>
      <c r="DS29" s="704"/>
      <c r="DT29" s="704"/>
      <c r="DU29" s="704"/>
      <c r="DV29" s="705"/>
      <c r="DW29" s="671">
        <v>13.8</v>
      </c>
      <c r="DX29" s="706"/>
      <c r="DY29" s="706"/>
      <c r="DZ29" s="706"/>
      <c r="EA29" s="706"/>
      <c r="EB29" s="706"/>
      <c r="EC29" s="707"/>
    </row>
    <row r="30" spans="2:133" ht="11.25" customHeight="1" x14ac:dyDescent="0.15">
      <c r="B30" s="663" t="s">
        <v>304</v>
      </c>
      <c r="C30" s="664"/>
      <c r="D30" s="664"/>
      <c r="E30" s="664"/>
      <c r="F30" s="664"/>
      <c r="G30" s="664"/>
      <c r="H30" s="664"/>
      <c r="I30" s="664"/>
      <c r="J30" s="664"/>
      <c r="K30" s="664"/>
      <c r="L30" s="664"/>
      <c r="M30" s="664"/>
      <c r="N30" s="664"/>
      <c r="O30" s="664"/>
      <c r="P30" s="664"/>
      <c r="Q30" s="665"/>
      <c r="R30" s="666">
        <v>926648</v>
      </c>
      <c r="S30" s="667"/>
      <c r="T30" s="667"/>
      <c r="U30" s="667"/>
      <c r="V30" s="667"/>
      <c r="W30" s="667"/>
      <c r="X30" s="667"/>
      <c r="Y30" s="668"/>
      <c r="Z30" s="669">
        <v>1.5</v>
      </c>
      <c r="AA30" s="669"/>
      <c r="AB30" s="669"/>
      <c r="AC30" s="669"/>
      <c r="AD30" s="670">
        <v>169406</v>
      </c>
      <c r="AE30" s="670"/>
      <c r="AF30" s="670"/>
      <c r="AG30" s="670"/>
      <c r="AH30" s="670"/>
      <c r="AI30" s="670"/>
      <c r="AJ30" s="670"/>
      <c r="AK30" s="670"/>
      <c r="AL30" s="671">
        <v>0.6</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3876200</v>
      </c>
      <c r="CS30" s="667"/>
      <c r="CT30" s="667"/>
      <c r="CU30" s="667"/>
      <c r="CV30" s="667"/>
      <c r="CW30" s="667"/>
      <c r="CX30" s="667"/>
      <c r="CY30" s="668"/>
      <c r="CZ30" s="671">
        <v>6.2</v>
      </c>
      <c r="DA30" s="706"/>
      <c r="DB30" s="706"/>
      <c r="DC30" s="709"/>
      <c r="DD30" s="675">
        <v>3876200</v>
      </c>
      <c r="DE30" s="667"/>
      <c r="DF30" s="667"/>
      <c r="DG30" s="667"/>
      <c r="DH30" s="667"/>
      <c r="DI30" s="667"/>
      <c r="DJ30" s="667"/>
      <c r="DK30" s="668"/>
      <c r="DL30" s="675">
        <v>3876200</v>
      </c>
      <c r="DM30" s="667"/>
      <c r="DN30" s="667"/>
      <c r="DO30" s="667"/>
      <c r="DP30" s="667"/>
      <c r="DQ30" s="667"/>
      <c r="DR30" s="667"/>
      <c r="DS30" s="667"/>
      <c r="DT30" s="667"/>
      <c r="DU30" s="667"/>
      <c r="DV30" s="668"/>
      <c r="DW30" s="671">
        <v>12.9</v>
      </c>
      <c r="DX30" s="706"/>
      <c r="DY30" s="706"/>
      <c r="DZ30" s="706"/>
      <c r="EA30" s="706"/>
      <c r="EB30" s="706"/>
      <c r="EC30" s="707"/>
    </row>
    <row r="31" spans="2:133" ht="11.25" customHeight="1" x14ac:dyDescent="0.15">
      <c r="B31" s="663" t="s">
        <v>308</v>
      </c>
      <c r="C31" s="664"/>
      <c r="D31" s="664"/>
      <c r="E31" s="664"/>
      <c r="F31" s="664"/>
      <c r="G31" s="664"/>
      <c r="H31" s="664"/>
      <c r="I31" s="664"/>
      <c r="J31" s="664"/>
      <c r="K31" s="664"/>
      <c r="L31" s="664"/>
      <c r="M31" s="664"/>
      <c r="N31" s="664"/>
      <c r="O31" s="664"/>
      <c r="P31" s="664"/>
      <c r="Q31" s="665"/>
      <c r="R31" s="666">
        <v>237312</v>
      </c>
      <c r="S31" s="667"/>
      <c r="T31" s="667"/>
      <c r="U31" s="667"/>
      <c r="V31" s="667"/>
      <c r="W31" s="667"/>
      <c r="X31" s="667"/>
      <c r="Y31" s="668"/>
      <c r="Z31" s="669">
        <v>0.4</v>
      </c>
      <c r="AA31" s="669"/>
      <c r="AB31" s="669"/>
      <c r="AC31" s="669"/>
      <c r="AD31" s="670" t="s">
        <v>128</v>
      </c>
      <c r="AE31" s="670"/>
      <c r="AF31" s="670"/>
      <c r="AG31" s="670"/>
      <c r="AH31" s="670"/>
      <c r="AI31" s="670"/>
      <c r="AJ31" s="670"/>
      <c r="AK31" s="670"/>
      <c r="AL31" s="671" t="s">
        <v>128</v>
      </c>
      <c r="AM31" s="672"/>
      <c r="AN31" s="672"/>
      <c r="AO31" s="673"/>
      <c r="AP31" s="721" t="s">
        <v>309</v>
      </c>
      <c r="AQ31" s="722"/>
      <c r="AR31" s="722"/>
      <c r="AS31" s="722"/>
      <c r="AT31" s="727" t="s">
        <v>310</v>
      </c>
      <c r="AU31" s="366"/>
      <c r="AV31" s="366"/>
      <c r="AW31" s="366"/>
      <c r="AX31" s="652" t="s">
        <v>187</v>
      </c>
      <c r="AY31" s="653"/>
      <c r="AZ31" s="653"/>
      <c r="BA31" s="653"/>
      <c r="BB31" s="653"/>
      <c r="BC31" s="653"/>
      <c r="BD31" s="653"/>
      <c r="BE31" s="653"/>
      <c r="BF31" s="654"/>
      <c r="BG31" s="730">
        <v>99.2</v>
      </c>
      <c r="BH31" s="731"/>
      <c r="BI31" s="731"/>
      <c r="BJ31" s="731"/>
      <c r="BK31" s="731"/>
      <c r="BL31" s="731"/>
      <c r="BM31" s="661">
        <v>97.7</v>
      </c>
      <c r="BN31" s="731"/>
      <c r="BO31" s="731"/>
      <c r="BP31" s="731"/>
      <c r="BQ31" s="732"/>
      <c r="BR31" s="730">
        <v>98.9</v>
      </c>
      <c r="BS31" s="731"/>
      <c r="BT31" s="731"/>
      <c r="BU31" s="731"/>
      <c r="BV31" s="731"/>
      <c r="BW31" s="731"/>
      <c r="BX31" s="661">
        <v>97.2</v>
      </c>
      <c r="BY31" s="731"/>
      <c r="BZ31" s="731"/>
      <c r="CA31" s="731"/>
      <c r="CB31" s="732"/>
      <c r="CD31" s="717"/>
      <c r="CE31" s="718"/>
      <c r="CF31" s="681" t="s">
        <v>311</v>
      </c>
      <c r="CG31" s="682"/>
      <c r="CH31" s="682"/>
      <c r="CI31" s="682"/>
      <c r="CJ31" s="682"/>
      <c r="CK31" s="682"/>
      <c r="CL31" s="682"/>
      <c r="CM31" s="682"/>
      <c r="CN31" s="682"/>
      <c r="CO31" s="682"/>
      <c r="CP31" s="682"/>
      <c r="CQ31" s="683"/>
      <c r="CR31" s="666">
        <v>288637</v>
      </c>
      <c r="CS31" s="704"/>
      <c r="CT31" s="704"/>
      <c r="CU31" s="704"/>
      <c r="CV31" s="704"/>
      <c r="CW31" s="704"/>
      <c r="CX31" s="704"/>
      <c r="CY31" s="705"/>
      <c r="CZ31" s="671">
        <v>0.5</v>
      </c>
      <c r="DA31" s="706"/>
      <c r="DB31" s="706"/>
      <c r="DC31" s="709"/>
      <c r="DD31" s="675">
        <v>288637</v>
      </c>
      <c r="DE31" s="704"/>
      <c r="DF31" s="704"/>
      <c r="DG31" s="704"/>
      <c r="DH31" s="704"/>
      <c r="DI31" s="704"/>
      <c r="DJ31" s="704"/>
      <c r="DK31" s="705"/>
      <c r="DL31" s="675">
        <v>288637</v>
      </c>
      <c r="DM31" s="704"/>
      <c r="DN31" s="704"/>
      <c r="DO31" s="704"/>
      <c r="DP31" s="704"/>
      <c r="DQ31" s="704"/>
      <c r="DR31" s="704"/>
      <c r="DS31" s="704"/>
      <c r="DT31" s="704"/>
      <c r="DU31" s="704"/>
      <c r="DV31" s="705"/>
      <c r="DW31" s="671">
        <v>1</v>
      </c>
      <c r="DX31" s="706"/>
      <c r="DY31" s="706"/>
      <c r="DZ31" s="706"/>
      <c r="EA31" s="706"/>
      <c r="EB31" s="706"/>
      <c r="EC31" s="707"/>
    </row>
    <row r="32" spans="2:133" ht="11.25" customHeight="1" x14ac:dyDescent="0.15">
      <c r="B32" s="663" t="s">
        <v>312</v>
      </c>
      <c r="C32" s="664"/>
      <c r="D32" s="664"/>
      <c r="E32" s="664"/>
      <c r="F32" s="664"/>
      <c r="G32" s="664"/>
      <c r="H32" s="664"/>
      <c r="I32" s="664"/>
      <c r="J32" s="664"/>
      <c r="K32" s="664"/>
      <c r="L32" s="664"/>
      <c r="M32" s="664"/>
      <c r="N32" s="664"/>
      <c r="O32" s="664"/>
      <c r="P32" s="664"/>
      <c r="Q32" s="665"/>
      <c r="R32" s="666">
        <v>20696353</v>
      </c>
      <c r="S32" s="667"/>
      <c r="T32" s="667"/>
      <c r="U32" s="667"/>
      <c r="V32" s="667"/>
      <c r="W32" s="667"/>
      <c r="X32" s="667"/>
      <c r="Y32" s="668"/>
      <c r="Z32" s="669">
        <v>32.799999999999997</v>
      </c>
      <c r="AA32" s="669"/>
      <c r="AB32" s="669"/>
      <c r="AC32" s="669"/>
      <c r="AD32" s="670" t="s">
        <v>128</v>
      </c>
      <c r="AE32" s="670"/>
      <c r="AF32" s="670"/>
      <c r="AG32" s="670"/>
      <c r="AH32" s="670"/>
      <c r="AI32" s="670"/>
      <c r="AJ32" s="670"/>
      <c r="AK32" s="670"/>
      <c r="AL32" s="671" t="s">
        <v>128</v>
      </c>
      <c r="AM32" s="672"/>
      <c r="AN32" s="672"/>
      <c r="AO32" s="673"/>
      <c r="AP32" s="723"/>
      <c r="AQ32" s="724"/>
      <c r="AR32" s="724"/>
      <c r="AS32" s="724"/>
      <c r="AT32" s="728"/>
      <c r="AU32" s="362" t="s">
        <v>313</v>
      </c>
      <c r="AV32" s="362"/>
      <c r="AW32" s="362"/>
      <c r="AX32" s="663" t="s">
        <v>314</v>
      </c>
      <c r="AY32" s="664"/>
      <c r="AZ32" s="664"/>
      <c r="BA32" s="664"/>
      <c r="BB32" s="664"/>
      <c r="BC32" s="664"/>
      <c r="BD32" s="664"/>
      <c r="BE32" s="664"/>
      <c r="BF32" s="665"/>
      <c r="BG32" s="733">
        <v>98.8</v>
      </c>
      <c r="BH32" s="704"/>
      <c r="BI32" s="704"/>
      <c r="BJ32" s="704"/>
      <c r="BK32" s="704"/>
      <c r="BL32" s="704"/>
      <c r="BM32" s="672">
        <v>96.6</v>
      </c>
      <c r="BN32" s="734"/>
      <c r="BO32" s="734"/>
      <c r="BP32" s="734"/>
      <c r="BQ32" s="735"/>
      <c r="BR32" s="733">
        <v>98.5</v>
      </c>
      <c r="BS32" s="704"/>
      <c r="BT32" s="704"/>
      <c r="BU32" s="704"/>
      <c r="BV32" s="704"/>
      <c r="BW32" s="704"/>
      <c r="BX32" s="672">
        <v>96.3</v>
      </c>
      <c r="BY32" s="734"/>
      <c r="BZ32" s="734"/>
      <c r="CA32" s="734"/>
      <c r="CB32" s="735"/>
      <c r="CD32" s="719"/>
      <c r="CE32" s="720"/>
      <c r="CF32" s="681" t="s">
        <v>315</v>
      </c>
      <c r="CG32" s="682"/>
      <c r="CH32" s="682"/>
      <c r="CI32" s="682"/>
      <c r="CJ32" s="682"/>
      <c r="CK32" s="682"/>
      <c r="CL32" s="682"/>
      <c r="CM32" s="682"/>
      <c r="CN32" s="682"/>
      <c r="CO32" s="682"/>
      <c r="CP32" s="682"/>
      <c r="CQ32" s="683"/>
      <c r="CR32" s="666">
        <v>27</v>
      </c>
      <c r="CS32" s="667"/>
      <c r="CT32" s="667"/>
      <c r="CU32" s="667"/>
      <c r="CV32" s="667"/>
      <c r="CW32" s="667"/>
      <c r="CX32" s="667"/>
      <c r="CY32" s="668"/>
      <c r="CZ32" s="671">
        <v>0</v>
      </c>
      <c r="DA32" s="706"/>
      <c r="DB32" s="706"/>
      <c r="DC32" s="709"/>
      <c r="DD32" s="675">
        <v>27</v>
      </c>
      <c r="DE32" s="667"/>
      <c r="DF32" s="667"/>
      <c r="DG32" s="667"/>
      <c r="DH32" s="667"/>
      <c r="DI32" s="667"/>
      <c r="DJ32" s="667"/>
      <c r="DK32" s="668"/>
      <c r="DL32" s="675">
        <v>27</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691" t="s">
        <v>316</v>
      </c>
      <c r="C33" s="692"/>
      <c r="D33" s="692"/>
      <c r="E33" s="692"/>
      <c r="F33" s="692"/>
      <c r="G33" s="692"/>
      <c r="H33" s="692"/>
      <c r="I33" s="692"/>
      <c r="J33" s="692"/>
      <c r="K33" s="692"/>
      <c r="L33" s="692"/>
      <c r="M33" s="692"/>
      <c r="N33" s="692"/>
      <c r="O33" s="692"/>
      <c r="P33" s="692"/>
      <c r="Q33" s="693"/>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25"/>
      <c r="AQ33" s="726"/>
      <c r="AR33" s="726"/>
      <c r="AS33" s="726"/>
      <c r="AT33" s="729"/>
      <c r="AU33" s="360"/>
      <c r="AV33" s="360"/>
      <c r="AW33" s="360"/>
      <c r="AX33" s="710" t="s">
        <v>317</v>
      </c>
      <c r="AY33" s="711"/>
      <c r="AZ33" s="711"/>
      <c r="BA33" s="711"/>
      <c r="BB33" s="711"/>
      <c r="BC33" s="711"/>
      <c r="BD33" s="711"/>
      <c r="BE33" s="711"/>
      <c r="BF33" s="712"/>
      <c r="BG33" s="736">
        <v>99.5</v>
      </c>
      <c r="BH33" s="737"/>
      <c r="BI33" s="737"/>
      <c r="BJ33" s="737"/>
      <c r="BK33" s="737"/>
      <c r="BL33" s="737"/>
      <c r="BM33" s="738">
        <v>98.2</v>
      </c>
      <c r="BN33" s="737"/>
      <c r="BO33" s="737"/>
      <c r="BP33" s="737"/>
      <c r="BQ33" s="739"/>
      <c r="BR33" s="736">
        <v>99</v>
      </c>
      <c r="BS33" s="737"/>
      <c r="BT33" s="737"/>
      <c r="BU33" s="737"/>
      <c r="BV33" s="737"/>
      <c r="BW33" s="737"/>
      <c r="BX33" s="738">
        <v>97.7</v>
      </c>
      <c r="BY33" s="737"/>
      <c r="BZ33" s="737"/>
      <c r="CA33" s="737"/>
      <c r="CB33" s="739"/>
      <c r="CD33" s="681" t="s">
        <v>318</v>
      </c>
      <c r="CE33" s="682"/>
      <c r="CF33" s="682"/>
      <c r="CG33" s="682"/>
      <c r="CH33" s="682"/>
      <c r="CI33" s="682"/>
      <c r="CJ33" s="682"/>
      <c r="CK33" s="682"/>
      <c r="CL33" s="682"/>
      <c r="CM33" s="682"/>
      <c r="CN33" s="682"/>
      <c r="CO33" s="682"/>
      <c r="CP33" s="682"/>
      <c r="CQ33" s="683"/>
      <c r="CR33" s="666">
        <v>24278601</v>
      </c>
      <c r="CS33" s="704"/>
      <c r="CT33" s="704"/>
      <c r="CU33" s="704"/>
      <c r="CV33" s="704"/>
      <c r="CW33" s="704"/>
      <c r="CX33" s="704"/>
      <c r="CY33" s="705"/>
      <c r="CZ33" s="671">
        <v>38.9</v>
      </c>
      <c r="DA33" s="706"/>
      <c r="DB33" s="706"/>
      <c r="DC33" s="709"/>
      <c r="DD33" s="675">
        <v>17267242</v>
      </c>
      <c r="DE33" s="704"/>
      <c r="DF33" s="704"/>
      <c r="DG33" s="704"/>
      <c r="DH33" s="704"/>
      <c r="DI33" s="704"/>
      <c r="DJ33" s="704"/>
      <c r="DK33" s="705"/>
      <c r="DL33" s="675">
        <v>12559973</v>
      </c>
      <c r="DM33" s="704"/>
      <c r="DN33" s="704"/>
      <c r="DO33" s="704"/>
      <c r="DP33" s="704"/>
      <c r="DQ33" s="704"/>
      <c r="DR33" s="704"/>
      <c r="DS33" s="704"/>
      <c r="DT33" s="704"/>
      <c r="DU33" s="704"/>
      <c r="DV33" s="705"/>
      <c r="DW33" s="671">
        <v>41.7</v>
      </c>
      <c r="DX33" s="706"/>
      <c r="DY33" s="706"/>
      <c r="DZ33" s="706"/>
      <c r="EA33" s="706"/>
      <c r="EB33" s="706"/>
      <c r="EC33" s="707"/>
    </row>
    <row r="34" spans="2:133" ht="11.25" customHeight="1" x14ac:dyDescent="0.15">
      <c r="B34" s="663" t="s">
        <v>319</v>
      </c>
      <c r="C34" s="664"/>
      <c r="D34" s="664"/>
      <c r="E34" s="664"/>
      <c r="F34" s="664"/>
      <c r="G34" s="664"/>
      <c r="H34" s="664"/>
      <c r="I34" s="664"/>
      <c r="J34" s="664"/>
      <c r="K34" s="664"/>
      <c r="L34" s="664"/>
      <c r="M34" s="664"/>
      <c r="N34" s="664"/>
      <c r="O34" s="664"/>
      <c r="P34" s="664"/>
      <c r="Q34" s="665"/>
      <c r="R34" s="666">
        <v>4696839</v>
      </c>
      <c r="S34" s="667"/>
      <c r="T34" s="667"/>
      <c r="U34" s="667"/>
      <c r="V34" s="667"/>
      <c r="W34" s="667"/>
      <c r="X34" s="667"/>
      <c r="Y34" s="668"/>
      <c r="Z34" s="669">
        <v>7.4</v>
      </c>
      <c r="AA34" s="669"/>
      <c r="AB34" s="669"/>
      <c r="AC34" s="669"/>
      <c r="AD34" s="670" t="s">
        <v>128</v>
      </c>
      <c r="AE34" s="670"/>
      <c r="AF34" s="670"/>
      <c r="AG34" s="670"/>
      <c r="AH34" s="670"/>
      <c r="AI34" s="670"/>
      <c r="AJ34" s="670"/>
      <c r="AK34" s="670"/>
      <c r="AL34" s="671" t="s">
        <v>128</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8213454</v>
      </c>
      <c r="CS34" s="667"/>
      <c r="CT34" s="667"/>
      <c r="CU34" s="667"/>
      <c r="CV34" s="667"/>
      <c r="CW34" s="667"/>
      <c r="CX34" s="667"/>
      <c r="CY34" s="668"/>
      <c r="CZ34" s="671">
        <v>13.2</v>
      </c>
      <c r="DA34" s="706"/>
      <c r="DB34" s="706"/>
      <c r="DC34" s="709"/>
      <c r="DD34" s="675">
        <v>5541819</v>
      </c>
      <c r="DE34" s="667"/>
      <c r="DF34" s="667"/>
      <c r="DG34" s="667"/>
      <c r="DH34" s="667"/>
      <c r="DI34" s="667"/>
      <c r="DJ34" s="667"/>
      <c r="DK34" s="668"/>
      <c r="DL34" s="675">
        <v>4230021</v>
      </c>
      <c r="DM34" s="667"/>
      <c r="DN34" s="667"/>
      <c r="DO34" s="667"/>
      <c r="DP34" s="667"/>
      <c r="DQ34" s="667"/>
      <c r="DR34" s="667"/>
      <c r="DS34" s="667"/>
      <c r="DT34" s="667"/>
      <c r="DU34" s="667"/>
      <c r="DV34" s="668"/>
      <c r="DW34" s="671">
        <v>14.1</v>
      </c>
      <c r="DX34" s="706"/>
      <c r="DY34" s="706"/>
      <c r="DZ34" s="706"/>
      <c r="EA34" s="706"/>
      <c r="EB34" s="706"/>
      <c r="EC34" s="707"/>
    </row>
    <row r="35" spans="2:133" ht="11.25" customHeight="1" x14ac:dyDescent="0.15">
      <c r="B35" s="663" t="s">
        <v>321</v>
      </c>
      <c r="C35" s="664"/>
      <c r="D35" s="664"/>
      <c r="E35" s="664"/>
      <c r="F35" s="664"/>
      <c r="G35" s="664"/>
      <c r="H35" s="664"/>
      <c r="I35" s="664"/>
      <c r="J35" s="664"/>
      <c r="K35" s="664"/>
      <c r="L35" s="664"/>
      <c r="M35" s="664"/>
      <c r="N35" s="664"/>
      <c r="O35" s="664"/>
      <c r="P35" s="664"/>
      <c r="Q35" s="665"/>
      <c r="R35" s="666">
        <v>593164</v>
      </c>
      <c r="S35" s="667"/>
      <c r="T35" s="667"/>
      <c r="U35" s="667"/>
      <c r="V35" s="667"/>
      <c r="W35" s="667"/>
      <c r="X35" s="667"/>
      <c r="Y35" s="668"/>
      <c r="Z35" s="669">
        <v>0.9</v>
      </c>
      <c r="AA35" s="669"/>
      <c r="AB35" s="669"/>
      <c r="AC35" s="669"/>
      <c r="AD35" s="670">
        <v>50398</v>
      </c>
      <c r="AE35" s="670"/>
      <c r="AF35" s="670"/>
      <c r="AG35" s="670"/>
      <c r="AH35" s="670"/>
      <c r="AI35" s="670"/>
      <c r="AJ35" s="670"/>
      <c r="AK35" s="670"/>
      <c r="AL35" s="671">
        <v>0.2</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180849</v>
      </c>
      <c r="CS35" s="704"/>
      <c r="CT35" s="704"/>
      <c r="CU35" s="704"/>
      <c r="CV35" s="704"/>
      <c r="CW35" s="704"/>
      <c r="CX35" s="704"/>
      <c r="CY35" s="705"/>
      <c r="CZ35" s="671">
        <v>0.3</v>
      </c>
      <c r="DA35" s="706"/>
      <c r="DB35" s="706"/>
      <c r="DC35" s="709"/>
      <c r="DD35" s="675">
        <v>176515</v>
      </c>
      <c r="DE35" s="704"/>
      <c r="DF35" s="704"/>
      <c r="DG35" s="704"/>
      <c r="DH35" s="704"/>
      <c r="DI35" s="704"/>
      <c r="DJ35" s="704"/>
      <c r="DK35" s="705"/>
      <c r="DL35" s="675">
        <v>145220</v>
      </c>
      <c r="DM35" s="704"/>
      <c r="DN35" s="704"/>
      <c r="DO35" s="704"/>
      <c r="DP35" s="704"/>
      <c r="DQ35" s="704"/>
      <c r="DR35" s="704"/>
      <c r="DS35" s="704"/>
      <c r="DT35" s="704"/>
      <c r="DU35" s="704"/>
      <c r="DV35" s="705"/>
      <c r="DW35" s="671">
        <v>0.5</v>
      </c>
      <c r="DX35" s="706"/>
      <c r="DY35" s="706"/>
      <c r="DZ35" s="706"/>
      <c r="EA35" s="706"/>
      <c r="EB35" s="706"/>
      <c r="EC35" s="707"/>
    </row>
    <row r="36" spans="2:133" ht="11.25" customHeight="1" x14ac:dyDescent="0.15">
      <c r="B36" s="663" t="s">
        <v>325</v>
      </c>
      <c r="C36" s="664"/>
      <c r="D36" s="664"/>
      <c r="E36" s="664"/>
      <c r="F36" s="664"/>
      <c r="G36" s="664"/>
      <c r="H36" s="664"/>
      <c r="I36" s="664"/>
      <c r="J36" s="664"/>
      <c r="K36" s="664"/>
      <c r="L36" s="664"/>
      <c r="M36" s="664"/>
      <c r="N36" s="664"/>
      <c r="O36" s="664"/>
      <c r="P36" s="664"/>
      <c r="Q36" s="665"/>
      <c r="R36" s="666">
        <v>988367</v>
      </c>
      <c r="S36" s="667"/>
      <c r="T36" s="667"/>
      <c r="U36" s="667"/>
      <c r="V36" s="667"/>
      <c r="W36" s="667"/>
      <c r="X36" s="667"/>
      <c r="Y36" s="668"/>
      <c r="Z36" s="669">
        <v>1.6</v>
      </c>
      <c r="AA36" s="669"/>
      <c r="AB36" s="669"/>
      <c r="AC36" s="669"/>
      <c r="AD36" s="670" t="s">
        <v>128</v>
      </c>
      <c r="AE36" s="670"/>
      <c r="AF36" s="670"/>
      <c r="AG36" s="670"/>
      <c r="AH36" s="670"/>
      <c r="AI36" s="670"/>
      <c r="AJ36" s="670"/>
      <c r="AK36" s="670"/>
      <c r="AL36" s="671" t="s">
        <v>128</v>
      </c>
      <c r="AM36" s="672"/>
      <c r="AN36" s="672"/>
      <c r="AO36" s="673"/>
      <c r="AP36" s="218"/>
      <c r="AQ36" s="740" t="s">
        <v>326</v>
      </c>
      <c r="AR36" s="741"/>
      <c r="AS36" s="741"/>
      <c r="AT36" s="741"/>
      <c r="AU36" s="741"/>
      <c r="AV36" s="741"/>
      <c r="AW36" s="741"/>
      <c r="AX36" s="741"/>
      <c r="AY36" s="742"/>
      <c r="AZ36" s="655">
        <v>7342393</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187452</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7390383</v>
      </c>
      <c r="CS36" s="667"/>
      <c r="CT36" s="667"/>
      <c r="CU36" s="667"/>
      <c r="CV36" s="667"/>
      <c r="CW36" s="667"/>
      <c r="CX36" s="667"/>
      <c r="CY36" s="668"/>
      <c r="CZ36" s="671">
        <v>11.8</v>
      </c>
      <c r="DA36" s="706"/>
      <c r="DB36" s="706"/>
      <c r="DC36" s="709"/>
      <c r="DD36" s="675">
        <v>4911135</v>
      </c>
      <c r="DE36" s="667"/>
      <c r="DF36" s="667"/>
      <c r="DG36" s="667"/>
      <c r="DH36" s="667"/>
      <c r="DI36" s="667"/>
      <c r="DJ36" s="667"/>
      <c r="DK36" s="668"/>
      <c r="DL36" s="675">
        <v>4288461</v>
      </c>
      <c r="DM36" s="667"/>
      <c r="DN36" s="667"/>
      <c r="DO36" s="667"/>
      <c r="DP36" s="667"/>
      <c r="DQ36" s="667"/>
      <c r="DR36" s="667"/>
      <c r="DS36" s="667"/>
      <c r="DT36" s="667"/>
      <c r="DU36" s="667"/>
      <c r="DV36" s="668"/>
      <c r="DW36" s="671">
        <v>14.3</v>
      </c>
      <c r="DX36" s="706"/>
      <c r="DY36" s="706"/>
      <c r="DZ36" s="706"/>
      <c r="EA36" s="706"/>
      <c r="EB36" s="706"/>
      <c r="EC36" s="707"/>
    </row>
    <row r="37" spans="2:133" ht="11.25" customHeight="1" x14ac:dyDescent="0.15">
      <c r="B37" s="663" t="s">
        <v>329</v>
      </c>
      <c r="C37" s="664"/>
      <c r="D37" s="664"/>
      <c r="E37" s="664"/>
      <c r="F37" s="664"/>
      <c r="G37" s="664"/>
      <c r="H37" s="664"/>
      <c r="I37" s="664"/>
      <c r="J37" s="664"/>
      <c r="K37" s="664"/>
      <c r="L37" s="664"/>
      <c r="M37" s="664"/>
      <c r="N37" s="664"/>
      <c r="O37" s="664"/>
      <c r="P37" s="664"/>
      <c r="Q37" s="665"/>
      <c r="R37" s="666">
        <v>292210</v>
      </c>
      <c r="S37" s="667"/>
      <c r="T37" s="667"/>
      <c r="U37" s="667"/>
      <c r="V37" s="667"/>
      <c r="W37" s="667"/>
      <c r="X37" s="667"/>
      <c r="Y37" s="668"/>
      <c r="Z37" s="669">
        <v>0.5</v>
      </c>
      <c r="AA37" s="669"/>
      <c r="AB37" s="669"/>
      <c r="AC37" s="669"/>
      <c r="AD37" s="670" t="s">
        <v>128</v>
      </c>
      <c r="AE37" s="670"/>
      <c r="AF37" s="670"/>
      <c r="AG37" s="670"/>
      <c r="AH37" s="670"/>
      <c r="AI37" s="670"/>
      <c r="AJ37" s="670"/>
      <c r="AK37" s="670"/>
      <c r="AL37" s="671" t="s">
        <v>128</v>
      </c>
      <c r="AM37" s="672"/>
      <c r="AN37" s="672"/>
      <c r="AO37" s="673"/>
      <c r="AQ37" s="744" t="s">
        <v>330</v>
      </c>
      <c r="AR37" s="745"/>
      <c r="AS37" s="745"/>
      <c r="AT37" s="745"/>
      <c r="AU37" s="745"/>
      <c r="AV37" s="745"/>
      <c r="AW37" s="745"/>
      <c r="AX37" s="745"/>
      <c r="AY37" s="746"/>
      <c r="AZ37" s="666">
        <v>1700547</v>
      </c>
      <c r="BA37" s="667"/>
      <c r="BB37" s="667"/>
      <c r="BC37" s="667"/>
      <c r="BD37" s="704"/>
      <c r="BE37" s="704"/>
      <c r="BF37" s="735"/>
      <c r="BG37" s="681" t="s">
        <v>331</v>
      </c>
      <c r="BH37" s="682"/>
      <c r="BI37" s="682"/>
      <c r="BJ37" s="682"/>
      <c r="BK37" s="682"/>
      <c r="BL37" s="682"/>
      <c r="BM37" s="682"/>
      <c r="BN37" s="682"/>
      <c r="BO37" s="682"/>
      <c r="BP37" s="682"/>
      <c r="BQ37" s="682"/>
      <c r="BR37" s="682"/>
      <c r="BS37" s="682"/>
      <c r="BT37" s="682"/>
      <c r="BU37" s="683"/>
      <c r="BV37" s="666">
        <v>187452</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1626229</v>
      </c>
      <c r="CS37" s="704"/>
      <c r="CT37" s="704"/>
      <c r="CU37" s="704"/>
      <c r="CV37" s="704"/>
      <c r="CW37" s="704"/>
      <c r="CX37" s="704"/>
      <c r="CY37" s="705"/>
      <c r="CZ37" s="671">
        <v>2.6</v>
      </c>
      <c r="DA37" s="706"/>
      <c r="DB37" s="706"/>
      <c r="DC37" s="709"/>
      <c r="DD37" s="675">
        <v>1625575</v>
      </c>
      <c r="DE37" s="704"/>
      <c r="DF37" s="704"/>
      <c r="DG37" s="704"/>
      <c r="DH37" s="704"/>
      <c r="DI37" s="704"/>
      <c r="DJ37" s="704"/>
      <c r="DK37" s="705"/>
      <c r="DL37" s="675">
        <v>1589880</v>
      </c>
      <c r="DM37" s="704"/>
      <c r="DN37" s="704"/>
      <c r="DO37" s="704"/>
      <c r="DP37" s="704"/>
      <c r="DQ37" s="704"/>
      <c r="DR37" s="704"/>
      <c r="DS37" s="704"/>
      <c r="DT37" s="704"/>
      <c r="DU37" s="704"/>
      <c r="DV37" s="705"/>
      <c r="DW37" s="671">
        <v>5.3</v>
      </c>
      <c r="DX37" s="706"/>
      <c r="DY37" s="706"/>
      <c r="DZ37" s="706"/>
      <c r="EA37" s="706"/>
      <c r="EB37" s="706"/>
      <c r="EC37" s="707"/>
    </row>
    <row r="38" spans="2:133" ht="11.25" customHeight="1" x14ac:dyDescent="0.15">
      <c r="B38" s="663" t="s">
        <v>333</v>
      </c>
      <c r="C38" s="664"/>
      <c r="D38" s="664"/>
      <c r="E38" s="664"/>
      <c r="F38" s="664"/>
      <c r="G38" s="664"/>
      <c r="H38" s="664"/>
      <c r="I38" s="664"/>
      <c r="J38" s="664"/>
      <c r="K38" s="664"/>
      <c r="L38" s="664"/>
      <c r="M38" s="664"/>
      <c r="N38" s="664"/>
      <c r="O38" s="664"/>
      <c r="P38" s="664"/>
      <c r="Q38" s="665"/>
      <c r="R38" s="666">
        <v>427931</v>
      </c>
      <c r="S38" s="667"/>
      <c r="T38" s="667"/>
      <c r="U38" s="667"/>
      <c r="V38" s="667"/>
      <c r="W38" s="667"/>
      <c r="X38" s="667"/>
      <c r="Y38" s="668"/>
      <c r="Z38" s="669">
        <v>0.7</v>
      </c>
      <c r="AA38" s="669"/>
      <c r="AB38" s="669"/>
      <c r="AC38" s="669"/>
      <c r="AD38" s="670" t="s">
        <v>128</v>
      </c>
      <c r="AE38" s="670"/>
      <c r="AF38" s="670"/>
      <c r="AG38" s="670"/>
      <c r="AH38" s="670"/>
      <c r="AI38" s="670"/>
      <c r="AJ38" s="670"/>
      <c r="AK38" s="670"/>
      <c r="AL38" s="671" t="s">
        <v>128</v>
      </c>
      <c r="AM38" s="672"/>
      <c r="AN38" s="672"/>
      <c r="AO38" s="673"/>
      <c r="AQ38" s="744" t="s">
        <v>334</v>
      </c>
      <c r="AR38" s="745"/>
      <c r="AS38" s="745"/>
      <c r="AT38" s="745"/>
      <c r="AU38" s="745"/>
      <c r="AV38" s="745"/>
      <c r="AW38" s="745"/>
      <c r="AX38" s="745"/>
      <c r="AY38" s="746"/>
      <c r="AZ38" s="666">
        <v>17883</v>
      </c>
      <c r="BA38" s="667"/>
      <c r="BB38" s="667"/>
      <c r="BC38" s="667"/>
      <c r="BD38" s="704"/>
      <c r="BE38" s="704"/>
      <c r="BF38" s="735"/>
      <c r="BG38" s="681" t="s">
        <v>335</v>
      </c>
      <c r="BH38" s="682"/>
      <c r="BI38" s="682"/>
      <c r="BJ38" s="682"/>
      <c r="BK38" s="682"/>
      <c r="BL38" s="682"/>
      <c r="BM38" s="682"/>
      <c r="BN38" s="682"/>
      <c r="BO38" s="682"/>
      <c r="BP38" s="682"/>
      <c r="BQ38" s="682"/>
      <c r="BR38" s="682"/>
      <c r="BS38" s="682"/>
      <c r="BT38" s="682"/>
      <c r="BU38" s="683"/>
      <c r="BV38" s="666">
        <v>18768</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5623963</v>
      </c>
      <c r="CS38" s="667"/>
      <c r="CT38" s="667"/>
      <c r="CU38" s="667"/>
      <c r="CV38" s="667"/>
      <c r="CW38" s="667"/>
      <c r="CX38" s="667"/>
      <c r="CY38" s="668"/>
      <c r="CZ38" s="671">
        <v>9</v>
      </c>
      <c r="DA38" s="706"/>
      <c r="DB38" s="706"/>
      <c r="DC38" s="709"/>
      <c r="DD38" s="675">
        <v>4183604</v>
      </c>
      <c r="DE38" s="667"/>
      <c r="DF38" s="667"/>
      <c r="DG38" s="667"/>
      <c r="DH38" s="667"/>
      <c r="DI38" s="667"/>
      <c r="DJ38" s="667"/>
      <c r="DK38" s="668"/>
      <c r="DL38" s="675">
        <v>3896271</v>
      </c>
      <c r="DM38" s="667"/>
      <c r="DN38" s="667"/>
      <c r="DO38" s="667"/>
      <c r="DP38" s="667"/>
      <c r="DQ38" s="667"/>
      <c r="DR38" s="667"/>
      <c r="DS38" s="667"/>
      <c r="DT38" s="667"/>
      <c r="DU38" s="667"/>
      <c r="DV38" s="668"/>
      <c r="DW38" s="671">
        <v>12.9</v>
      </c>
      <c r="DX38" s="706"/>
      <c r="DY38" s="706"/>
      <c r="DZ38" s="706"/>
      <c r="EA38" s="706"/>
      <c r="EB38" s="706"/>
      <c r="EC38" s="707"/>
    </row>
    <row r="39" spans="2:133" ht="11.25" customHeight="1" x14ac:dyDescent="0.15">
      <c r="B39" s="663" t="s">
        <v>337</v>
      </c>
      <c r="C39" s="664"/>
      <c r="D39" s="664"/>
      <c r="E39" s="664"/>
      <c r="F39" s="664"/>
      <c r="G39" s="664"/>
      <c r="H39" s="664"/>
      <c r="I39" s="664"/>
      <c r="J39" s="664"/>
      <c r="K39" s="664"/>
      <c r="L39" s="664"/>
      <c r="M39" s="664"/>
      <c r="N39" s="664"/>
      <c r="O39" s="664"/>
      <c r="P39" s="664"/>
      <c r="Q39" s="665"/>
      <c r="R39" s="666">
        <v>589348</v>
      </c>
      <c r="S39" s="667"/>
      <c r="T39" s="667"/>
      <c r="U39" s="667"/>
      <c r="V39" s="667"/>
      <c r="W39" s="667"/>
      <c r="X39" s="667"/>
      <c r="Y39" s="668"/>
      <c r="Z39" s="669">
        <v>0.9</v>
      </c>
      <c r="AA39" s="669"/>
      <c r="AB39" s="669"/>
      <c r="AC39" s="669"/>
      <c r="AD39" s="670">
        <v>42010</v>
      </c>
      <c r="AE39" s="670"/>
      <c r="AF39" s="670"/>
      <c r="AG39" s="670"/>
      <c r="AH39" s="670"/>
      <c r="AI39" s="670"/>
      <c r="AJ39" s="670"/>
      <c r="AK39" s="670"/>
      <c r="AL39" s="671">
        <v>0.1</v>
      </c>
      <c r="AM39" s="672"/>
      <c r="AN39" s="672"/>
      <c r="AO39" s="673"/>
      <c r="AQ39" s="744" t="s">
        <v>338</v>
      </c>
      <c r="AR39" s="745"/>
      <c r="AS39" s="745"/>
      <c r="AT39" s="745"/>
      <c r="AU39" s="745"/>
      <c r="AV39" s="745"/>
      <c r="AW39" s="745"/>
      <c r="AX39" s="745"/>
      <c r="AY39" s="746"/>
      <c r="AZ39" s="666" t="s">
        <v>128</v>
      </c>
      <c r="BA39" s="667"/>
      <c r="BB39" s="667"/>
      <c r="BC39" s="667"/>
      <c r="BD39" s="704"/>
      <c r="BE39" s="704"/>
      <c r="BF39" s="735"/>
      <c r="BG39" s="681" t="s">
        <v>339</v>
      </c>
      <c r="BH39" s="682"/>
      <c r="BI39" s="682"/>
      <c r="BJ39" s="682"/>
      <c r="BK39" s="682"/>
      <c r="BL39" s="682"/>
      <c r="BM39" s="682"/>
      <c r="BN39" s="682"/>
      <c r="BO39" s="682"/>
      <c r="BP39" s="682"/>
      <c r="BQ39" s="682"/>
      <c r="BR39" s="682"/>
      <c r="BS39" s="682"/>
      <c r="BT39" s="682"/>
      <c r="BU39" s="683"/>
      <c r="BV39" s="666">
        <v>27541</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2864952</v>
      </c>
      <c r="CS39" s="704"/>
      <c r="CT39" s="704"/>
      <c r="CU39" s="704"/>
      <c r="CV39" s="704"/>
      <c r="CW39" s="704"/>
      <c r="CX39" s="704"/>
      <c r="CY39" s="705"/>
      <c r="CZ39" s="671">
        <v>4.5999999999999996</v>
      </c>
      <c r="DA39" s="706"/>
      <c r="DB39" s="706"/>
      <c r="DC39" s="709"/>
      <c r="DD39" s="675">
        <v>2454169</v>
      </c>
      <c r="DE39" s="704"/>
      <c r="DF39" s="704"/>
      <c r="DG39" s="704"/>
      <c r="DH39" s="704"/>
      <c r="DI39" s="704"/>
      <c r="DJ39" s="704"/>
      <c r="DK39" s="705"/>
      <c r="DL39" s="675" t="s">
        <v>128</v>
      </c>
      <c r="DM39" s="704"/>
      <c r="DN39" s="704"/>
      <c r="DO39" s="704"/>
      <c r="DP39" s="704"/>
      <c r="DQ39" s="704"/>
      <c r="DR39" s="704"/>
      <c r="DS39" s="704"/>
      <c r="DT39" s="704"/>
      <c r="DU39" s="704"/>
      <c r="DV39" s="705"/>
      <c r="DW39" s="671" t="s">
        <v>128</v>
      </c>
      <c r="DX39" s="706"/>
      <c r="DY39" s="706"/>
      <c r="DZ39" s="706"/>
      <c r="EA39" s="706"/>
      <c r="EB39" s="706"/>
      <c r="EC39" s="707"/>
    </row>
    <row r="40" spans="2:133" ht="11.25" customHeight="1" x14ac:dyDescent="0.15">
      <c r="B40" s="663" t="s">
        <v>341</v>
      </c>
      <c r="C40" s="664"/>
      <c r="D40" s="664"/>
      <c r="E40" s="664"/>
      <c r="F40" s="664"/>
      <c r="G40" s="664"/>
      <c r="H40" s="664"/>
      <c r="I40" s="664"/>
      <c r="J40" s="664"/>
      <c r="K40" s="664"/>
      <c r="L40" s="664"/>
      <c r="M40" s="664"/>
      <c r="N40" s="664"/>
      <c r="O40" s="664"/>
      <c r="P40" s="664"/>
      <c r="Q40" s="665"/>
      <c r="R40" s="666">
        <v>3847238</v>
      </c>
      <c r="S40" s="667"/>
      <c r="T40" s="667"/>
      <c r="U40" s="667"/>
      <c r="V40" s="667"/>
      <c r="W40" s="667"/>
      <c r="X40" s="667"/>
      <c r="Y40" s="668"/>
      <c r="Z40" s="669">
        <v>6.1</v>
      </c>
      <c r="AA40" s="669"/>
      <c r="AB40" s="669"/>
      <c r="AC40" s="669"/>
      <c r="AD40" s="670" t="s">
        <v>128</v>
      </c>
      <c r="AE40" s="670"/>
      <c r="AF40" s="670"/>
      <c r="AG40" s="670"/>
      <c r="AH40" s="670"/>
      <c r="AI40" s="670"/>
      <c r="AJ40" s="670"/>
      <c r="AK40" s="670"/>
      <c r="AL40" s="671" t="s">
        <v>128</v>
      </c>
      <c r="AM40" s="672"/>
      <c r="AN40" s="672"/>
      <c r="AO40" s="673"/>
      <c r="AQ40" s="744" t="s">
        <v>342</v>
      </c>
      <c r="AR40" s="745"/>
      <c r="AS40" s="745"/>
      <c r="AT40" s="745"/>
      <c r="AU40" s="745"/>
      <c r="AV40" s="745"/>
      <c r="AW40" s="745"/>
      <c r="AX40" s="745"/>
      <c r="AY40" s="746"/>
      <c r="AZ40" s="666" t="s">
        <v>128</v>
      </c>
      <c r="BA40" s="667"/>
      <c r="BB40" s="667"/>
      <c r="BC40" s="667"/>
      <c r="BD40" s="704"/>
      <c r="BE40" s="704"/>
      <c r="BF40" s="735"/>
      <c r="BG40" s="747" t="s">
        <v>343</v>
      </c>
      <c r="BH40" s="748"/>
      <c r="BI40" s="748"/>
      <c r="BJ40" s="748"/>
      <c r="BK40" s="748"/>
      <c r="BL40" s="364"/>
      <c r="BM40" s="682" t="s">
        <v>344</v>
      </c>
      <c r="BN40" s="682"/>
      <c r="BO40" s="682"/>
      <c r="BP40" s="682"/>
      <c r="BQ40" s="682"/>
      <c r="BR40" s="682"/>
      <c r="BS40" s="682"/>
      <c r="BT40" s="682"/>
      <c r="BU40" s="683"/>
      <c r="BV40" s="666">
        <v>95</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5000</v>
      </c>
      <c r="CS40" s="667"/>
      <c r="CT40" s="667"/>
      <c r="CU40" s="667"/>
      <c r="CV40" s="667"/>
      <c r="CW40" s="667"/>
      <c r="CX40" s="667"/>
      <c r="CY40" s="668"/>
      <c r="CZ40" s="671">
        <v>0</v>
      </c>
      <c r="DA40" s="706"/>
      <c r="DB40" s="706"/>
      <c r="DC40" s="709"/>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6"/>
      <c r="DY40" s="706"/>
      <c r="DZ40" s="706"/>
      <c r="EA40" s="706"/>
      <c r="EB40" s="706"/>
      <c r="EC40" s="707"/>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347</v>
      </c>
      <c r="AR41" s="745"/>
      <c r="AS41" s="745"/>
      <c r="AT41" s="745"/>
      <c r="AU41" s="745"/>
      <c r="AV41" s="745"/>
      <c r="AW41" s="745"/>
      <c r="AX41" s="745"/>
      <c r="AY41" s="746"/>
      <c r="AZ41" s="666">
        <v>1672810</v>
      </c>
      <c r="BA41" s="667"/>
      <c r="BB41" s="667"/>
      <c r="BC41" s="667"/>
      <c r="BD41" s="704"/>
      <c r="BE41" s="704"/>
      <c r="BF41" s="735"/>
      <c r="BG41" s="747"/>
      <c r="BH41" s="748"/>
      <c r="BI41" s="748"/>
      <c r="BJ41" s="748"/>
      <c r="BK41" s="748"/>
      <c r="BL41" s="364"/>
      <c r="BM41" s="682" t="s">
        <v>348</v>
      </c>
      <c r="BN41" s="682"/>
      <c r="BO41" s="682"/>
      <c r="BP41" s="682"/>
      <c r="BQ41" s="682"/>
      <c r="BR41" s="682"/>
      <c r="BS41" s="682"/>
      <c r="BT41" s="682"/>
      <c r="BU41" s="683"/>
      <c r="BV41" s="666">
        <v>1</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128</v>
      </c>
      <c r="CS41" s="704"/>
      <c r="CT41" s="704"/>
      <c r="CU41" s="704"/>
      <c r="CV41" s="704"/>
      <c r="CW41" s="704"/>
      <c r="CX41" s="704"/>
      <c r="CY41" s="705"/>
      <c r="CZ41" s="671" t="s">
        <v>128</v>
      </c>
      <c r="DA41" s="706"/>
      <c r="DB41" s="706"/>
      <c r="DC41" s="709"/>
      <c r="DD41" s="675" t="s">
        <v>128</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351</v>
      </c>
      <c r="AR42" s="755"/>
      <c r="AS42" s="755"/>
      <c r="AT42" s="755"/>
      <c r="AU42" s="755"/>
      <c r="AV42" s="755"/>
      <c r="AW42" s="755"/>
      <c r="AX42" s="755"/>
      <c r="AY42" s="756"/>
      <c r="AZ42" s="760">
        <v>3951153</v>
      </c>
      <c r="BA42" s="761"/>
      <c r="BB42" s="761"/>
      <c r="BC42" s="761"/>
      <c r="BD42" s="737"/>
      <c r="BE42" s="737"/>
      <c r="BF42" s="739"/>
      <c r="BG42" s="749"/>
      <c r="BH42" s="750"/>
      <c r="BI42" s="750"/>
      <c r="BJ42" s="750"/>
      <c r="BK42" s="750"/>
      <c r="BL42" s="365"/>
      <c r="BM42" s="695" t="s">
        <v>352</v>
      </c>
      <c r="BN42" s="695"/>
      <c r="BO42" s="695"/>
      <c r="BP42" s="695"/>
      <c r="BQ42" s="695"/>
      <c r="BR42" s="695"/>
      <c r="BS42" s="695"/>
      <c r="BT42" s="695"/>
      <c r="BU42" s="696"/>
      <c r="BV42" s="760">
        <v>367</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4253693</v>
      </c>
      <c r="CS42" s="704"/>
      <c r="CT42" s="704"/>
      <c r="CU42" s="704"/>
      <c r="CV42" s="704"/>
      <c r="CW42" s="704"/>
      <c r="CX42" s="704"/>
      <c r="CY42" s="705"/>
      <c r="CZ42" s="671">
        <v>6.8</v>
      </c>
      <c r="DA42" s="706"/>
      <c r="DB42" s="706"/>
      <c r="DC42" s="709"/>
      <c r="DD42" s="675">
        <v>549678</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354</v>
      </c>
      <c r="C43" s="664"/>
      <c r="D43" s="664"/>
      <c r="E43" s="664"/>
      <c r="F43" s="664"/>
      <c r="G43" s="664"/>
      <c r="H43" s="664"/>
      <c r="I43" s="664"/>
      <c r="J43" s="664"/>
      <c r="K43" s="664"/>
      <c r="L43" s="664"/>
      <c r="M43" s="664"/>
      <c r="N43" s="664"/>
      <c r="O43" s="664"/>
      <c r="P43" s="664"/>
      <c r="Q43" s="665"/>
      <c r="R43" s="666">
        <v>2077538</v>
      </c>
      <c r="S43" s="667"/>
      <c r="T43" s="667"/>
      <c r="U43" s="667"/>
      <c r="V43" s="667"/>
      <c r="W43" s="667"/>
      <c r="X43" s="667"/>
      <c r="Y43" s="668"/>
      <c r="Z43" s="669">
        <v>3.3</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144749</v>
      </c>
      <c r="CS43" s="704"/>
      <c r="CT43" s="704"/>
      <c r="CU43" s="704"/>
      <c r="CV43" s="704"/>
      <c r="CW43" s="704"/>
      <c r="CX43" s="704"/>
      <c r="CY43" s="705"/>
      <c r="CZ43" s="671">
        <v>0.2</v>
      </c>
      <c r="DA43" s="706"/>
      <c r="DB43" s="706"/>
      <c r="DC43" s="709"/>
      <c r="DD43" s="675">
        <v>144749</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356</v>
      </c>
      <c r="C44" s="711"/>
      <c r="D44" s="711"/>
      <c r="E44" s="711"/>
      <c r="F44" s="711"/>
      <c r="G44" s="711"/>
      <c r="H44" s="711"/>
      <c r="I44" s="711"/>
      <c r="J44" s="711"/>
      <c r="K44" s="711"/>
      <c r="L44" s="711"/>
      <c r="M44" s="711"/>
      <c r="N44" s="711"/>
      <c r="O44" s="711"/>
      <c r="P44" s="711"/>
      <c r="Q44" s="712"/>
      <c r="R44" s="760">
        <v>63129487</v>
      </c>
      <c r="S44" s="761"/>
      <c r="T44" s="761"/>
      <c r="U44" s="761"/>
      <c r="V44" s="761"/>
      <c r="W44" s="761"/>
      <c r="X44" s="761"/>
      <c r="Y44" s="762"/>
      <c r="Z44" s="763">
        <v>100</v>
      </c>
      <c r="AA44" s="763"/>
      <c r="AB44" s="763"/>
      <c r="AC44" s="763"/>
      <c r="AD44" s="764">
        <v>28013018</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4253693</v>
      </c>
      <c r="CS44" s="667"/>
      <c r="CT44" s="667"/>
      <c r="CU44" s="667"/>
      <c r="CV44" s="667"/>
      <c r="CW44" s="667"/>
      <c r="CX44" s="667"/>
      <c r="CY44" s="668"/>
      <c r="CZ44" s="671">
        <v>6.8</v>
      </c>
      <c r="DA44" s="672"/>
      <c r="DB44" s="672"/>
      <c r="DC44" s="684"/>
      <c r="DD44" s="675">
        <v>549678</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3198121</v>
      </c>
      <c r="CS45" s="704"/>
      <c r="CT45" s="704"/>
      <c r="CU45" s="704"/>
      <c r="CV45" s="704"/>
      <c r="CW45" s="704"/>
      <c r="CX45" s="704"/>
      <c r="CY45" s="705"/>
      <c r="CZ45" s="671">
        <v>5.0999999999999996</v>
      </c>
      <c r="DA45" s="706"/>
      <c r="DB45" s="706"/>
      <c r="DC45" s="709"/>
      <c r="DD45" s="675">
        <v>139503</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1055572</v>
      </c>
      <c r="CS46" s="667"/>
      <c r="CT46" s="667"/>
      <c r="CU46" s="667"/>
      <c r="CV46" s="667"/>
      <c r="CW46" s="667"/>
      <c r="CX46" s="667"/>
      <c r="CY46" s="668"/>
      <c r="CZ46" s="671">
        <v>1.7</v>
      </c>
      <c r="DA46" s="672"/>
      <c r="DB46" s="672"/>
      <c r="DC46" s="684"/>
      <c r="DD46" s="675">
        <v>410175</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t="s">
        <v>128</v>
      </c>
      <c r="CS47" s="704"/>
      <c r="CT47" s="704"/>
      <c r="CU47" s="704"/>
      <c r="CV47" s="704"/>
      <c r="CW47" s="704"/>
      <c r="CX47" s="704"/>
      <c r="CY47" s="705"/>
      <c r="CZ47" s="671" t="s">
        <v>128</v>
      </c>
      <c r="DA47" s="706"/>
      <c r="DB47" s="706"/>
      <c r="DC47" s="709"/>
      <c r="DD47" s="675" t="s">
        <v>128</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62397626</v>
      </c>
      <c r="CS49" s="737"/>
      <c r="CT49" s="737"/>
      <c r="CU49" s="737"/>
      <c r="CV49" s="737"/>
      <c r="CW49" s="737"/>
      <c r="CX49" s="737"/>
      <c r="CY49" s="774"/>
      <c r="CZ49" s="765">
        <v>100</v>
      </c>
      <c r="DA49" s="775"/>
      <c r="DB49" s="775"/>
      <c r="DC49" s="776"/>
      <c r="DD49" s="777">
        <v>34595175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388</v>
      </c>
      <c r="C7" s="815"/>
      <c r="D7" s="815"/>
      <c r="E7" s="815"/>
      <c r="F7" s="815"/>
      <c r="G7" s="815"/>
      <c r="H7" s="815"/>
      <c r="I7" s="815"/>
      <c r="J7" s="815"/>
      <c r="K7" s="815"/>
      <c r="L7" s="815"/>
      <c r="M7" s="815"/>
      <c r="N7" s="815"/>
      <c r="O7" s="815"/>
      <c r="P7" s="816"/>
      <c r="Q7" s="817">
        <v>63984</v>
      </c>
      <c r="R7" s="818"/>
      <c r="S7" s="818"/>
      <c r="T7" s="818"/>
      <c r="U7" s="818"/>
      <c r="V7" s="818">
        <v>63252</v>
      </c>
      <c r="W7" s="818"/>
      <c r="X7" s="818"/>
      <c r="Y7" s="818"/>
      <c r="Z7" s="818"/>
      <c r="AA7" s="818">
        <f>Q7-V7</f>
        <v>732</v>
      </c>
      <c r="AB7" s="818"/>
      <c r="AC7" s="818"/>
      <c r="AD7" s="818"/>
      <c r="AE7" s="819"/>
      <c r="AF7" s="820">
        <v>489</v>
      </c>
      <c r="AG7" s="821"/>
      <c r="AH7" s="821"/>
      <c r="AI7" s="821"/>
      <c r="AJ7" s="822"/>
      <c r="AK7" s="823">
        <v>292</v>
      </c>
      <c r="AL7" s="824"/>
      <c r="AM7" s="824"/>
      <c r="AN7" s="824"/>
      <c r="AO7" s="824"/>
      <c r="AP7" s="824">
        <v>52126</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591</v>
      </c>
      <c r="BT7" s="812"/>
      <c r="BU7" s="812"/>
      <c r="BV7" s="812"/>
      <c r="BW7" s="812"/>
      <c r="BX7" s="812"/>
      <c r="BY7" s="812"/>
      <c r="BZ7" s="812"/>
      <c r="CA7" s="812"/>
      <c r="CB7" s="812"/>
      <c r="CC7" s="812"/>
      <c r="CD7" s="812"/>
      <c r="CE7" s="812"/>
      <c r="CF7" s="812"/>
      <c r="CG7" s="827"/>
      <c r="CH7" s="808">
        <v>1</v>
      </c>
      <c r="CI7" s="809"/>
      <c r="CJ7" s="809"/>
      <c r="CK7" s="809"/>
      <c r="CL7" s="810"/>
      <c r="CM7" s="808">
        <v>87</v>
      </c>
      <c r="CN7" s="809"/>
      <c r="CO7" s="809"/>
      <c r="CP7" s="809"/>
      <c r="CQ7" s="810"/>
      <c r="CR7" s="808">
        <v>25</v>
      </c>
      <c r="CS7" s="809"/>
      <c r="CT7" s="809"/>
      <c r="CU7" s="809"/>
      <c r="CV7" s="810"/>
      <c r="CW7" s="808" t="s">
        <v>581</v>
      </c>
      <c r="CX7" s="809"/>
      <c r="CY7" s="809"/>
      <c r="CZ7" s="809"/>
      <c r="DA7" s="810"/>
      <c r="DB7" s="808" t="s">
        <v>581</v>
      </c>
      <c r="DC7" s="809"/>
      <c r="DD7" s="809"/>
      <c r="DE7" s="809"/>
      <c r="DF7" s="810"/>
      <c r="DG7" s="808" t="s">
        <v>581</v>
      </c>
      <c r="DH7" s="809"/>
      <c r="DI7" s="809"/>
      <c r="DJ7" s="809"/>
      <c r="DK7" s="810"/>
      <c r="DL7" s="808" t="s">
        <v>581</v>
      </c>
      <c r="DM7" s="809"/>
      <c r="DN7" s="809"/>
      <c r="DO7" s="809"/>
      <c r="DP7" s="810"/>
      <c r="DQ7" s="808" t="s">
        <v>581</v>
      </c>
      <c r="DR7" s="809"/>
      <c r="DS7" s="809"/>
      <c r="DT7" s="809"/>
      <c r="DU7" s="810"/>
      <c r="DV7" s="811"/>
      <c r="DW7" s="812"/>
      <c r="DX7" s="812"/>
      <c r="DY7" s="812"/>
      <c r="DZ7" s="813"/>
      <c r="EA7" s="230"/>
    </row>
    <row r="8" spans="1:131" s="231" customFormat="1" ht="26.25" customHeight="1" x14ac:dyDescent="0.15">
      <c r="A8" s="234">
        <v>2</v>
      </c>
      <c r="B8" s="845" t="s">
        <v>389</v>
      </c>
      <c r="C8" s="846"/>
      <c r="D8" s="846"/>
      <c r="E8" s="846"/>
      <c r="F8" s="846"/>
      <c r="G8" s="846"/>
      <c r="H8" s="846"/>
      <c r="I8" s="846"/>
      <c r="J8" s="846"/>
      <c r="K8" s="846"/>
      <c r="L8" s="846"/>
      <c r="M8" s="846"/>
      <c r="N8" s="846"/>
      <c r="O8" s="846"/>
      <c r="P8" s="847"/>
      <c r="Q8" s="848">
        <v>0</v>
      </c>
      <c r="R8" s="849"/>
      <c r="S8" s="849"/>
      <c r="T8" s="849"/>
      <c r="U8" s="849"/>
      <c r="V8" s="849">
        <v>0</v>
      </c>
      <c r="W8" s="849"/>
      <c r="X8" s="849"/>
      <c r="Y8" s="849"/>
      <c r="Z8" s="849"/>
      <c r="AA8" s="849" t="s">
        <v>581</v>
      </c>
      <c r="AB8" s="849"/>
      <c r="AC8" s="849"/>
      <c r="AD8" s="849"/>
      <c r="AE8" s="850"/>
      <c r="AF8" s="851" t="s">
        <v>128</v>
      </c>
      <c r="AG8" s="852"/>
      <c r="AH8" s="852"/>
      <c r="AI8" s="852"/>
      <c r="AJ8" s="853"/>
      <c r="AK8" s="834">
        <v>0</v>
      </c>
      <c r="AL8" s="835"/>
      <c r="AM8" s="835"/>
      <c r="AN8" s="835"/>
      <c r="AO8" s="835"/>
      <c r="AP8" s="835" t="s">
        <v>581</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t="s">
        <v>391</v>
      </c>
      <c r="C9" s="846"/>
      <c r="D9" s="846"/>
      <c r="E9" s="846"/>
      <c r="F9" s="846"/>
      <c r="G9" s="846"/>
      <c r="H9" s="846"/>
      <c r="I9" s="846"/>
      <c r="J9" s="846"/>
      <c r="K9" s="846"/>
      <c r="L9" s="846"/>
      <c r="M9" s="846"/>
      <c r="N9" s="846"/>
      <c r="O9" s="846"/>
      <c r="P9" s="847"/>
      <c r="Q9" s="848">
        <v>29</v>
      </c>
      <c r="R9" s="849"/>
      <c r="S9" s="849"/>
      <c r="T9" s="849"/>
      <c r="U9" s="849"/>
      <c r="V9" s="849">
        <v>29</v>
      </c>
      <c r="W9" s="849"/>
      <c r="X9" s="849"/>
      <c r="Y9" s="849"/>
      <c r="Z9" s="849"/>
      <c r="AA9" s="849" t="s">
        <v>581</v>
      </c>
      <c r="AB9" s="849"/>
      <c r="AC9" s="849"/>
      <c r="AD9" s="849"/>
      <c r="AE9" s="850"/>
      <c r="AF9" s="851" t="s">
        <v>390</v>
      </c>
      <c r="AG9" s="852"/>
      <c r="AH9" s="852"/>
      <c r="AI9" s="852"/>
      <c r="AJ9" s="853"/>
      <c r="AK9" s="834">
        <v>29</v>
      </c>
      <c r="AL9" s="835"/>
      <c r="AM9" s="835"/>
      <c r="AN9" s="835"/>
      <c r="AO9" s="835"/>
      <c r="AP9" s="835" t="s">
        <v>581</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393</v>
      </c>
      <c r="B23" s="854" t="s">
        <v>394</v>
      </c>
      <c r="C23" s="855"/>
      <c r="D23" s="855"/>
      <c r="E23" s="855"/>
      <c r="F23" s="855"/>
      <c r="G23" s="855"/>
      <c r="H23" s="855"/>
      <c r="I23" s="855"/>
      <c r="J23" s="855"/>
      <c r="K23" s="855"/>
      <c r="L23" s="855"/>
      <c r="M23" s="855"/>
      <c r="N23" s="855"/>
      <c r="O23" s="855"/>
      <c r="P23" s="856"/>
      <c r="Q23" s="857">
        <v>63129</v>
      </c>
      <c r="R23" s="858"/>
      <c r="S23" s="858"/>
      <c r="T23" s="858"/>
      <c r="U23" s="858"/>
      <c r="V23" s="857">
        <v>62398</v>
      </c>
      <c r="W23" s="858"/>
      <c r="X23" s="858"/>
      <c r="Y23" s="858"/>
      <c r="Z23" s="858"/>
      <c r="AA23" s="858">
        <f>SUM(AA7:AE9)</f>
        <v>732</v>
      </c>
      <c r="AB23" s="858"/>
      <c r="AC23" s="858"/>
      <c r="AD23" s="858"/>
      <c r="AE23" s="859"/>
      <c r="AF23" s="860">
        <v>489</v>
      </c>
      <c r="AG23" s="858"/>
      <c r="AH23" s="858"/>
      <c r="AI23" s="858"/>
      <c r="AJ23" s="861"/>
      <c r="AK23" s="862"/>
      <c r="AL23" s="863"/>
      <c r="AM23" s="863"/>
      <c r="AN23" s="863"/>
      <c r="AO23" s="863"/>
      <c r="AP23" s="858">
        <f>SUM(AP7:AT9)</f>
        <v>52126</v>
      </c>
      <c r="AQ23" s="858"/>
      <c r="AR23" s="858"/>
      <c r="AS23" s="858"/>
      <c r="AT23" s="858"/>
      <c r="AU23" s="874"/>
      <c r="AV23" s="874"/>
      <c r="AW23" s="874"/>
      <c r="AX23" s="874"/>
      <c r="AY23" s="875"/>
      <c r="AZ23" s="876" t="s">
        <v>395</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378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406</v>
      </c>
      <c r="C28" s="815"/>
      <c r="D28" s="815"/>
      <c r="E28" s="815"/>
      <c r="F28" s="815"/>
      <c r="G28" s="815"/>
      <c r="H28" s="815"/>
      <c r="I28" s="815"/>
      <c r="J28" s="815"/>
      <c r="K28" s="815"/>
      <c r="L28" s="815"/>
      <c r="M28" s="815"/>
      <c r="N28" s="815"/>
      <c r="O28" s="815"/>
      <c r="P28" s="816"/>
      <c r="Q28" s="887">
        <v>14834</v>
      </c>
      <c r="R28" s="888"/>
      <c r="S28" s="888"/>
      <c r="T28" s="888"/>
      <c r="U28" s="888"/>
      <c r="V28" s="888">
        <v>14646</v>
      </c>
      <c r="W28" s="888"/>
      <c r="X28" s="888"/>
      <c r="Y28" s="888"/>
      <c r="Z28" s="888"/>
      <c r="AA28" s="888">
        <v>187</v>
      </c>
      <c r="AB28" s="888"/>
      <c r="AC28" s="888"/>
      <c r="AD28" s="888"/>
      <c r="AE28" s="889"/>
      <c r="AF28" s="890">
        <v>187</v>
      </c>
      <c r="AG28" s="888"/>
      <c r="AH28" s="888"/>
      <c r="AI28" s="888"/>
      <c r="AJ28" s="891"/>
      <c r="AK28" s="892">
        <v>1673</v>
      </c>
      <c r="AL28" s="893"/>
      <c r="AM28" s="893"/>
      <c r="AN28" s="893"/>
      <c r="AO28" s="893"/>
      <c r="AP28" s="893" t="s">
        <v>597</v>
      </c>
      <c r="AQ28" s="893"/>
      <c r="AR28" s="893"/>
      <c r="AS28" s="893"/>
      <c r="AT28" s="893"/>
      <c r="AU28" s="893" t="s">
        <v>597</v>
      </c>
      <c r="AV28" s="893"/>
      <c r="AW28" s="893"/>
      <c r="AX28" s="893"/>
      <c r="AY28" s="893"/>
      <c r="AZ28" s="894" t="s">
        <v>597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407</v>
      </c>
      <c r="C29" s="846"/>
      <c r="D29" s="846"/>
      <c r="E29" s="846"/>
      <c r="F29" s="846"/>
      <c r="G29" s="846"/>
      <c r="H29" s="846"/>
      <c r="I29" s="846"/>
      <c r="J29" s="846"/>
      <c r="K29" s="846"/>
      <c r="L29" s="846"/>
      <c r="M29" s="846"/>
      <c r="N29" s="846"/>
      <c r="O29" s="846"/>
      <c r="P29" s="847"/>
      <c r="Q29" s="848">
        <v>1871</v>
      </c>
      <c r="R29" s="849"/>
      <c r="S29" s="849"/>
      <c r="T29" s="849"/>
      <c r="U29" s="849"/>
      <c r="V29" s="849">
        <v>1778</v>
      </c>
      <c r="W29" s="849"/>
      <c r="X29" s="849"/>
      <c r="Y29" s="849"/>
      <c r="Z29" s="849"/>
      <c r="AA29" s="849">
        <v>93</v>
      </c>
      <c r="AB29" s="849"/>
      <c r="AC29" s="849"/>
      <c r="AD29" s="849"/>
      <c r="AE29" s="850"/>
      <c r="AF29" s="851">
        <v>93</v>
      </c>
      <c r="AG29" s="852"/>
      <c r="AH29" s="852"/>
      <c r="AI29" s="852"/>
      <c r="AJ29" s="853"/>
      <c r="AK29" s="899">
        <v>454</v>
      </c>
      <c r="AL29" s="895"/>
      <c r="AM29" s="895"/>
      <c r="AN29" s="895"/>
      <c r="AO29" s="895"/>
      <c r="AP29" s="895" t="s">
        <v>597</v>
      </c>
      <c r="AQ29" s="895"/>
      <c r="AR29" s="895"/>
      <c r="AS29" s="895"/>
      <c r="AT29" s="895"/>
      <c r="AU29" s="895" t="s">
        <v>597</v>
      </c>
      <c r="AV29" s="895"/>
      <c r="AW29" s="895"/>
      <c r="AX29" s="895"/>
      <c r="AY29" s="895"/>
      <c r="AZ29" s="896" t="s">
        <v>597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408</v>
      </c>
      <c r="C30" s="846"/>
      <c r="D30" s="846"/>
      <c r="E30" s="846"/>
      <c r="F30" s="846"/>
      <c r="G30" s="846"/>
      <c r="H30" s="846"/>
      <c r="I30" s="846"/>
      <c r="J30" s="846"/>
      <c r="K30" s="846"/>
      <c r="L30" s="846"/>
      <c r="M30" s="846"/>
      <c r="N30" s="846"/>
      <c r="O30" s="846"/>
      <c r="P30" s="847"/>
      <c r="Q30" s="848">
        <v>2340</v>
      </c>
      <c r="R30" s="849"/>
      <c r="S30" s="849"/>
      <c r="T30" s="849"/>
      <c r="U30" s="849"/>
      <c r="V30" s="849">
        <v>2125</v>
      </c>
      <c r="W30" s="849"/>
      <c r="X30" s="849"/>
      <c r="Y30" s="849"/>
      <c r="Z30" s="849"/>
      <c r="AA30" s="849">
        <v>215</v>
      </c>
      <c r="AB30" s="849"/>
      <c r="AC30" s="849"/>
      <c r="AD30" s="849"/>
      <c r="AE30" s="850"/>
      <c r="AF30" s="851">
        <v>3317</v>
      </c>
      <c r="AG30" s="852"/>
      <c r="AH30" s="852"/>
      <c r="AI30" s="852"/>
      <c r="AJ30" s="853"/>
      <c r="AK30" s="899">
        <v>18</v>
      </c>
      <c r="AL30" s="895"/>
      <c r="AM30" s="895"/>
      <c r="AN30" s="895"/>
      <c r="AO30" s="895"/>
      <c r="AP30" s="895">
        <v>2976</v>
      </c>
      <c r="AQ30" s="895"/>
      <c r="AR30" s="895"/>
      <c r="AS30" s="895"/>
      <c r="AT30" s="895"/>
      <c r="AU30" s="895" t="s">
        <v>597</v>
      </c>
      <c r="AV30" s="895"/>
      <c r="AW30" s="895"/>
      <c r="AX30" s="895"/>
      <c r="AY30" s="895"/>
      <c r="AZ30" s="896" t="s">
        <v>597</v>
      </c>
      <c r="BA30" s="896"/>
      <c r="BB30" s="896"/>
      <c r="BC30" s="896"/>
      <c r="BD30" s="896"/>
      <c r="BE30" s="897" t="s">
        <v>409</v>
      </c>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410</v>
      </c>
      <c r="C31" s="846"/>
      <c r="D31" s="846"/>
      <c r="E31" s="846"/>
      <c r="F31" s="846"/>
      <c r="G31" s="846"/>
      <c r="H31" s="846"/>
      <c r="I31" s="846"/>
      <c r="J31" s="846"/>
      <c r="K31" s="846"/>
      <c r="L31" s="846"/>
      <c r="M31" s="846"/>
      <c r="N31" s="846"/>
      <c r="O31" s="846"/>
      <c r="P31" s="847"/>
      <c r="Q31" s="848">
        <v>4129</v>
      </c>
      <c r="R31" s="849"/>
      <c r="S31" s="849"/>
      <c r="T31" s="849"/>
      <c r="U31" s="849"/>
      <c r="V31" s="849">
        <v>3582</v>
      </c>
      <c r="W31" s="849"/>
      <c r="X31" s="849"/>
      <c r="Y31" s="849"/>
      <c r="Z31" s="849"/>
      <c r="AA31" s="849">
        <v>547</v>
      </c>
      <c r="AB31" s="849"/>
      <c r="AC31" s="849"/>
      <c r="AD31" s="849"/>
      <c r="AE31" s="850"/>
      <c r="AF31" s="851">
        <v>485</v>
      </c>
      <c r="AG31" s="852"/>
      <c r="AH31" s="852"/>
      <c r="AI31" s="852"/>
      <c r="AJ31" s="853"/>
      <c r="AK31" s="899">
        <v>1701</v>
      </c>
      <c r="AL31" s="895"/>
      <c r="AM31" s="895"/>
      <c r="AN31" s="895"/>
      <c r="AO31" s="895"/>
      <c r="AP31" s="895">
        <v>39487</v>
      </c>
      <c r="AQ31" s="895"/>
      <c r="AR31" s="895"/>
      <c r="AS31" s="895"/>
      <c r="AT31" s="895"/>
      <c r="AU31" s="895">
        <v>24758</v>
      </c>
      <c r="AV31" s="895"/>
      <c r="AW31" s="895"/>
      <c r="AX31" s="895"/>
      <c r="AY31" s="895"/>
      <c r="AZ31" s="896" t="s">
        <v>597</v>
      </c>
      <c r="BA31" s="896"/>
      <c r="BB31" s="896"/>
      <c r="BC31" s="896"/>
      <c r="BD31" s="896"/>
      <c r="BE31" s="897" t="s">
        <v>409</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393</v>
      </c>
      <c r="B63" s="854" t="s">
        <v>412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4082</v>
      </c>
      <c r="AG63" s="909"/>
      <c r="AH63" s="909"/>
      <c r="AI63" s="909"/>
      <c r="AJ63" s="910"/>
      <c r="AK63" s="911"/>
      <c r="AL63" s="906"/>
      <c r="AM63" s="906"/>
      <c r="AN63" s="906"/>
      <c r="AO63" s="906"/>
      <c r="AP63" s="909">
        <v>42463</v>
      </c>
      <c r="AQ63" s="909"/>
      <c r="AR63" s="909"/>
      <c r="AS63" s="909"/>
      <c r="AT63" s="909"/>
      <c r="AU63" s="909">
        <v>24758</v>
      </c>
      <c r="AV63" s="909"/>
      <c r="AW63" s="909"/>
      <c r="AX63" s="909"/>
      <c r="AY63" s="909"/>
      <c r="AZ63" s="913"/>
      <c r="BA63" s="913"/>
      <c r="BB63" s="913"/>
      <c r="BC63" s="913"/>
      <c r="BD63" s="913"/>
      <c r="BE63" s="914"/>
      <c r="BF63" s="914"/>
      <c r="BG63" s="914"/>
      <c r="BH63" s="914"/>
      <c r="BI63" s="915"/>
      <c r="BJ63" s="916" t="s">
        <v>413</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415</v>
      </c>
      <c r="B66" s="793"/>
      <c r="C66" s="793"/>
      <c r="D66" s="793"/>
      <c r="E66" s="793"/>
      <c r="F66" s="793"/>
      <c r="G66" s="793"/>
      <c r="H66" s="793"/>
      <c r="I66" s="793"/>
      <c r="J66" s="793"/>
      <c r="K66" s="793"/>
      <c r="L66" s="793"/>
      <c r="M66" s="793"/>
      <c r="N66" s="793"/>
      <c r="O66" s="793"/>
      <c r="P66" s="794"/>
      <c r="Q66" s="798" t="s">
        <v>416</v>
      </c>
      <c r="R66" s="799"/>
      <c r="S66" s="799"/>
      <c r="T66" s="799"/>
      <c r="U66" s="800"/>
      <c r="V66" s="798" t="s">
        <v>417</v>
      </c>
      <c r="W66" s="799"/>
      <c r="X66" s="799"/>
      <c r="Y66" s="799"/>
      <c r="Z66" s="800"/>
      <c r="AA66" s="798" t="s">
        <v>418</v>
      </c>
      <c r="AB66" s="799"/>
      <c r="AC66" s="799"/>
      <c r="AD66" s="799"/>
      <c r="AE66" s="800"/>
      <c r="AF66" s="919" t="s">
        <v>419</v>
      </c>
      <c r="AG66" s="880"/>
      <c r="AH66" s="880"/>
      <c r="AI66" s="880"/>
      <c r="AJ66" s="920"/>
      <c r="AK66" s="798" t="s">
        <v>402</v>
      </c>
      <c r="AL66" s="793"/>
      <c r="AM66" s="793"/>
      <c r="AN66" s="793"/>
      <c r="AO66" s="794"/>
      <c r="AP66" s="798" t="s">
        <v>403</v>
      </c>
      <c r="AQ66" s="799"/>
      <c r="AR66" s="799"/>
      <c r="AS66" s="799"/>
      <c r="AT66" s="800"/>
      <c r="AU66" s="798" t="s">
        <v>420</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582</v>
      </c>
      <c r="C68" s="935"/>
      <c r="D68" s="935"/>
      <c r="E68" s="935"/>
      <c r="F68" s="935"/>
      <c r="G68" s="935"/>
      <c r="H68" s="935"/>
      <c r="I68" s="935"/>
      <c r="J68" s="935"/>
      <c r="K68" s="935"/>
      <c r="L68" s="935"/>
      <c r="M68" s="935"/>
      <c r="N68" s="935"/>
      <c r="O68" s="935"/>
      <c r="P68" s="936"/>
      <c r="Q68" s="937">
        <v>3957</v>
      </c>
      <c r="R68" s="931"/>
      <c r="S68" s="931"/>
      <c r="T68" s="931"/>
      <c r="U68" s="931"/>
      <c r="V68" s="931">
        <v>3938</v>
      </c>
      <c r="W68" s="931"/>
      <c r="X68" s="931"/>
      <c r="Y68" s="931"/>
      <c r="Z68" s="931"/>
      <c r="AA68" s="931">
        <v>19</v>
      </c>
      <c r="AB68" s="931"/>
      <c r="AC68" s="931"/>
      <c r="AD68" s="931"/>
      <c r="AE68" s="931"/>
      <c r="AF68" s="931">
        <v>13</v>
      </c>
      <c r="AG68" s="931"/>
      <c r="AH68" s="931"/>
      <c r="AI68" s="931"/>
      <c r="AJ68" s="931"/>
      <c r="AK68" s="931" t="s">
        <v>581</v>
      </c>
      <c r="AL68" s="931"/>
      <c r="AM68" s="931"/>
      <c r="AN68" s="931"/>
      <c r="AO68" s="931"/>
      <c r="AP68" s="931">
        <v>3217</v>
      </c>
      <c r="AQ68" s="931"/>
      <c r="AR68" s="931"/>
      <c r="AS68" s="931"/>
      <c r="AT68" s="931"/>
      <c r="AU68" s="931">
        <v>1476</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583</v>
      </c>
      <c r="C69" s="939"/>
      <c r="D69" s="939"/>
      <c r="E69" s="939"/>
      <c r="F69" s="939"/>
      <c r="G69" s="939"/>
      <c r="H69" s="939"/>
      <c r="I69" s="939"/>
      <c r="J69" s="939"/>
      <c r="K69" s="939"/>
      <c r="L69" s="939"/>
      <c r="M69" s="939"/>
      <c r="N69" s="939"/>
      <c r="O69" s="939"/>
      <c r="P69" s="940"/>
      <c r="Q69" s="941">
        <v>354</v>
      </c>
      <c r="R69" s="895"/>
      <c r="S69" s="895"/>
      <c r="T69" s="895"/>
      <c r="U69" s="895"/>
      <c r="V69" s="895">
        <v>320</v>
      </c>
      <c r="W69" s="895"/>
      <c r="X69" s="895"/>
      <c r="Y69" s="895"/>
      <c r="Z69" s="895"/>
      <c r="AA69" s="895">
        <v>34</v>
      </c>
      <c r="AB69" s="895"/>
      <c r="AC69" s="895"/>
      <c r="AD69" s="895"/>
      <c r="AE69" s="895"/>
      <c r="AF69" s="895">
        <v>34</v>
      </c>
      <c r="AG69" s="895"/>
      <c r="AH69" s="895"/>
      <c r="AI69" s="895"/>
      <c r="AJ69" s="895"/>
      <c r="AK69" s="895" t="s">
        <v>581</v>
      </c>
      <c r="AL69" s="895"/>
      <c r="AM69" s="895"/>
      <c r="AN69" s="895"/>
      <c r="AO69" s="895"/>
      <c r="AP69" s="895" t="s">
        <v>581</v>
      </c>
      <c r="AQ69" s="895"/>
      <c r="AR69" s="895"/>
      <c r="AS69" s="895"/>
      <c r="AT69" s="895"/>
      <c r="AU69" s="895" t="s">
        <v>581</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584</v>
      </c>
      <c r="C70" s="939"/>
      <c r="D70" s="939"/>
      <c r="E70" s="939"/>
      <c r="F70" s="939"/>
      <c r="G70" s="939"/>
      <c r="H70" s="939"/>
      <c r="I70" s="939"/>
      <c r="J70" s="939"/>
      <c r="K70" s="939"/>
      <c r="L70" s="939"/>
      <c r="M70" s="939"/>
      <c r="N70" s="939"/>
      <c r="O70" s="939"/>
      <c r="P70" s="940"/>
      <c r="Q70" s="941">
        <v>690</v>
      </c>
      <c r="R70" s="895"/>
      <c r="S70" s="895"/>
      <c r="T70" s="895"/>
      <c r="U70" s="895"/>
      <c r="V70" s="895">
        <v>591</v>
      </c>
      <c r="W70" s="895"/>
      <c r="X70" s="895"/>
      <c r="Y70" s="895"/>
      <c r="Z70" s="895"/>
      <c r="AA70" s="895">
        <v>99</v>
      </c>
      <c r="AB70" s="895"/>
      <c r="AC70" s="895"/>
      <c r="AD70" s="895"/>
      <c r="AE70" s="895"/>
      <c r="AF70" s="895">
        <v>94</v>
      </c>
      <c r="AG70" s="895"/>
      <c r="AH70" s="895"/>
      <c r="AI70" s="895"/>
      <c r="AJ70" s="895"/>
      <c r="AK70" s="895">
        <v>166</v>
      </c>
      <c r="AL70" s="895"/>
      <c r="AM70" s="895"/>
      <c r="AN70" s="895"/>
      <c r="AO70" s="895"/>
      <c r="AP70" s="895" t="s">
        <v>581</v>
      </c>
      <c r="AQ70" s="895"/>
      <c r="AR70" s="895"/>
      <c r="AS70" s="895"/>
      <c r="AT70" s="895"/>
      <c r="AU70" s="895" t="s">
        <v>581</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585</v>
      </c>
      <c r="C71" s="939"/>
      <c r="D71" s="939"/>
      <c r="E71" s="939"/>
      <c r="F71" s="939"/>
      <c r="G71" s="939"/>
      <c r="H71" s="939"/>
      <c r="I71" s="939"/>
      <c r="J71" s="939"/>
      <c r="K71" s="939"/>
      <c r="L71" s="939"/>
      <c r="M71" s="939"/>
      <c r="N71" s="939"/>
      <c r="O71" s="939"/>
      <c r="P71" s="940"/>
      <c r="Q71" s="941">
        <v>162</v>
      </c>
      <c r="R71" s="895"/>
      <c r="S71" s="895"/>
      <c r="T71" s="895"/>
      <c r="U71" s="895"/>
      <c r="V71" s="895">
        <v>159</v>
      </c>
      <c r="W71" s="895"/>
      <c r="X71" s="895"/>
      <c r="Y71" s="895"/>
      <c r="Z71" s="895"/>
      <c r="AA71" s="895">
        <v>3</v>
      </c>
      <c r="AB71" s="895"/>
      <c r="AC71" s="895"/>
      <c r="AD71" s="895"/>
      <c r="AE71" s="895"/>
      <c r="AF71" s="895">
        <v>3</v>
      </c>
      <c r="AG71" s="895"/>
      <c r="AH71" s="895"/>
      <c r="AI71" s="895"/>
      <c r="AJ71" s="895"/>
      <c r="AK71" s="895" t="s">
        <v>581</v>
      </c>
      <c r="AL71" s="895"/>
      <c r="AM71" s="895"/>
      <c r="AN71" s="895"/>
      <c r="AO71" s="895"/>
      <c r="AP71" s="895" t="s">
        <v>581</v>
      </c>
      <c r="AQ71" s="895"/>
      <c r="AR71" s="895"/>
      <c r="AS71" s="895"/>
      <c r="AT71" s="895"/>
      <c r="AU71" s="895" t="s">
        <v>581</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586</v>
      </c>
      <c r="C72" s="939"/>
      <c r="D72" s="939"/>
      <c r="E72" s="939"/>
      <c r="F72" s="939"/>
      <c r="G72" s="939"/>
      <c r="H72" s="939"/>
      <c r="I72" s="939"/>
      <c r="J72" s="939"/>
      <c r="K72" s="939"/>
      <c r="L72" s="939"/>
      <c r="M72" s="939"/>
      <c r="N72" s="939"/>
      <c r="O72" s="939"/>
      <c r="P72" s="940"/>
      <c r="Q72" s="941">
        <v>34751</v>
      </c>
      <c r="R72" s="895"/>
      <c r="S72" s="895"/>
      <c r="T72" s="895"/>
      <c r="U72" s="895"/>
      <c r="V72" s="895">
        <v>33959</v>
      </c>
      <c r="W72" s="895"/>
      <c r="X72" s="895"/>
      <c r="Y72" s="895"/>
      <c r="Z72" s="895"/>
      <c r="AA72" s="895">
        <v>792</v>
      </c>
      <c r="AB72" s="895"/>
      <c r="AC72" s="895"/>
      <c r="AD72" s="895"/>
      <c r="AE72" s="895"/>
      <c r="AF72" s="895">
        <v>792</v>
      </c>
      <c r="AG72" s="895"/>
      <c r="AH72" s="895"/>
      <c r="AI72" s="895"/>
      <c r="AJ72" s="895"/>
      <c r="AK72" s="895">
        <v>537</v>
      </c>
      <c r="AL72" s="895"/>
      <c r="AM72" s="895"/>
      <c r="AN72" s="895"/>
      <c r="AO72" s="895"/>
      <c r="AP72" s="895" t="s">
        <v>581</v>
      </c>
      <c r="AQ72" s="895"/>
      <c r="AR72" s="895"/>
      <c r="AS72" s="895"/>
      <c r="AT72" s="895"/>
      <c r="AU72" s="895" t="s">
        <v>581</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587</v>
      </c>
      <c r="C73" s="939"/>
      <c r="D73" s="939"/>
      <c r="E73" s="939"/>
      <c r="F73" s="939"/>
      <c r="G73" s="939"/>
      <c r="H73" s="939"/>
      <c r="I73" s="939"/>
      <c r="J73" s="939"/>
      <c r="K73" s="939"/>
      <c r="L73" s="939"/>
      <c r="M73" s="939"/>
      <c r="N73" s="939"/>
      <c r="O73" s="939"/>
      <c r="P73" s="940"/>
      <c r="Q73" s="941">
        <v>219</v>
      </c>
      <c r="R73" s="895"/>
      <c r="S73" s="895"/>
      <c r="T73" s="895"/>
      <c r="U73" s="895"/>
      <c r="V73" s="895">
        <v>195</v>
      </c>
      <c r="W73" s="895"/>
      <c r="X73" s="895"/>
      <c r="Y73" s="895"/>
      <c r="Z73" s="895"/>
      <c r="AA73" s="895">
        <v>24</v>
      </c>
      <c r="AB73" s="895"/>
      <c r="AC73" s="895"/>
      <c r="AD73" s="895"/>
      <c r="AE73" s="895"/>
      <c r="AF73" s="895">
        <v>24</v>
      </c>
      <c r="AG73" s="895"/>
      <c r="AH73" s="895"/>
      <c r="AI73" s="895"/>
      <c r="AJ73" s="895"/>
      <c r="AK73" s="895" t="s">
        <v>581</v>
      </c>
      <c r="AL73" s="895"/>
      <c r="AM73" s="895"/>
      <c r="AN73" s="895"/>
      <c r="AO73" s="895"/>
      <c r="AP73" s="895" t="s">
        <v>581</v>
      </c>
      <c r="AQ73" s="895"/>
      <c r="AR73" s="895"/>
      <c r="AS73" s="895"/>
      <c r="AT73" s="895"/>
      <c r="AU73" s="895" t="s">
        <v>581</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588</v>
      </c>
      <c r="C74" s="939"/>
      <c r="D74" s="939"/>
      <c r="E74" s="939"/>
      <c r="F74" s="939"/>
      <c r="G74" s="939"/>
      <c r="H74" s="939"/>
      <c r="I74" s="939"/>
      <c r="J74" s="939"/>
      <c r="K74" s="939"/>
      <c r="L74" s="939"/>
      <c r="M74" s="939"/>
      <c r="N74" s="939"/>
      <c r="O74" s="939"/>
      <c r="P74" s="940"/>
      <c r="Q74" s="941">
        <v>1282575</v>
      </c>
      <c r="R74" s="895"/>
      <c r="S74" s="895"/>
      <c r="T74" s="895"/>
      <c r="U74" s="895"/>
      <c r="V74" s="895">
        <v>1237829</v>
      </c>
      <c r="W74" s="895"/>
      <c r="X74" s="895"/>
      <c r="Y74" s="895"/>
      <c r="Z74" s="895"/>
      <c r="AA74" s="895">
        <v>44746</v>
      </c>
      <c r="AB74" s="895"/>
      <c r="AC74" s="895"/>
      <c r="AD74" s="895"/>
      <c r="AE74" s="895"/>
      <c r="AF74" s="895">
        <v>44746</v>
      </c>
      <c r="AG74" s="895"/>
      <c r="AH74" s="895"/>
      <c r="AI74" s="895"/>
      <c r="AJ74" s="895"/>
      <c r="AK74" s="895">
        <v>8500</v>
      </c>
      <c r="AL74" s="895"/>
      <c r="AM74" s="895"/>
      <c r="AN74" s="895"/>
      <c r="AO74" s="895"/>
      <c r="AP74" s="895" t="s">
        <v>581</v>
      </c>
      <c r="AQ74" s="895"/>
      <c r="AR74" s="895"/>
      <c r="AS74" s="895"/>
      <c r="AT74" s="895"/>
      <c r="AU74" s="895" t="s">
        <v>581</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589</v>
      </c>
      <c r="C75" s="939"/>
      <c r="D75" s="939"/>
      <c r="E75" s="939"/>
      <c r="F75" s="939"/>
      <c r="G75" s="939"/>
      <c r="H75" s="939"/>
      <c r="I75" s="939"/>
      <c r="J75" s="939"/>
      <c r="K75" s="939"/>
      <c r="L75" s="939"/>
      <c r="M75" s="939"/>
      <c r="N75" s="939"/>
      <c r="O75" s="939"/>
      <c r="P75" s="940"/>
      <c r="Q75" s="942">
        <v>39340</v>
      </c>
      <c r="R75" s="943"/>
      <c r="S75" s="943"/>
      <c r="T75" s="943"/>
      <c r="U75" s="899"/>
      <c r="V75" s="944">
        <v>34648</v>
      </c>
      <c r="W75" s="943"/>
      <c r="X75" s="943"/>
      <c r="Y75" s="943"/>
      <c r="Z75" s="899"/>
      <c r="AA75" s="944">
        <v>4692</v>
      </c>
      <c r="AB75" s="943"/>
      <c r="AC75" s="943"/>
      <c r="AD75" s="943"/>
      <c r="AE75" s="899"/>
      <c r="AF75" s="944">
        <v>22986</v>
      </c>
      <c r="AG75" s="943"/>
      <c r="AH75" s="943"/>
      <c r="AI75" s="943"/>
      <c r="AJ75" s="899"/>
      <c r="AK75" s="895" t="s">
        <v>581</v>
      </c>
      <c r="AL75" s="895"/>
      <c r="AM75" s="895"/>
      <c r="AN75" s="895"/>
      <c r="AO75" s="895"/>
      <c r="AP75" s="944">
        <v>103547</v>
      </c>
      <c r="AQ75" s="943"/>
      <c r="AR75" s="943"/>
      <c r="AS75" s="943"/>
      <c r="AT75" s="899"/>
      <c r="AU75" s="895" t="s">
        <v>581</v>
      </c>
      <c r="AV75" s="895"/>
      <c r="AW75" s="895"/>
      <c r="AX75" s="895"/>
      <c r="AY75" s="895"/>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590</v>
      </c>
      <c r="C76" s="939"/>
      <c r="D76" s="939"/>
      <c r="E76" s="939"/>
      <c r="F76" s="939"/>
      <c r="G76" s="939"/>
      <c r="H76" s="939"/>
      <c r="I76" s="939"/>
      <c r="J76" s="939"/>
      <c r="K76" s="939"/>
      <c r="L76" s="939"/>
      <c r="M76" s="939"/>
      <c r="N76" s="939"/>
      <c r="O76" s="939"/>
      <c r="P76" s="940"/>
      <c r="Q76" s="942">
        <v>8419</v>
      </c>
      <c r="R76" s="943"/>
      <c r="S76" s="943"/>
      <c r="T76" s="943"/>
      <c r="U76" s="899"/>
      <c r="V76" s="944">
        <v>5771</v>
      </c>
      <c r="W76" s="943"/>
      <c r="X76" s="943"/>
      <c r="Y76" s="943"/>
      <c r="Z76" s="899"/>
      <c r="AA76" s="944">
        <v>2648</v>
      </c>
      <c r="AB76" s="943"/>
      <c r="AC76" s="943"/>
      <c r="AD76" s="943"/>
      <c r="AE76" s="899"/>
      <c r="AF76" s="944">
        <v>21829</v>
      </c>
      <c r="AG76" s="943"/>
      <c r="AH76" s="943"/>
      <c r="AI76" s="943"/>
      <c r="AJ76" s="899"/>
      <c r="AK76" s="895" t="s">
        <v>581</v>
      </c>
      <c r="AL76" s="895"/>
      <c r="AM76" s="895"/>
      <c r="AN76" s="895"/>
      <c r="AO76" s="895"/>
      <c r="AP76" s="944">
        <v>18228</v>
      </c>
      <c r="AQ76" s="943"/>
      <c r="AR76" s="943"/>
      <c r="AS76" s="943"/>
      <c r="AT76" s="899"/>
      <c r="AU76" s="895" t="s">
        <v>581</v>
      </c>
      <c r="AV76" s="895"/>
      <c r="AW76" s="895"/>
      <c r="AX76" s="895"/>
      <c r="AY76" s="895"/>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393</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90521</v>
      </c>
      <c r="AG88" s="909"/>
      <c r="AH88" s="909"/>
      <c r="AI88" s="909"/>
      <c r="AJ88" s="909"/>
      <c r="AK88" s="906"/>
      <c r="AL88" s="906"/>
      <c r="AM88" s="906"/>
      <c r="AN88" s="906"/>
      <c r="AO88" s="906"/>
      <c r="AP88" s="909">
        <v>124992</v>
      </c>
      <c r="AQ88" s="909"/>
      <c r="AR88" s="909"/>
      <c r="AS88" s="909"/>
      <c r="AT88" s="909"/>
      <c r="AU88" s="909">
        <v>1476</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25</v>
      </c>
      <c r="CS102" s="917"/>
      <c r="CT102" s="917"/>
      <c r="CU102" s="917"/>
      <c r="CV102" s="956"/>
      <c r="CW102" s="955" t="s">
        <v>581</v>
      </c>
      <c r="CX102" s="917"/>
      <c r="CY102" s="917"/>
      <c r="CZ102" s="917"/>
      <c r="DA102" s="956"/>
      <c r="DB102" s="955" t="s">
        <v>581</v>
      </c>
      <c r="DC102" s="917"/>
      <c r="DD102" s="917"/>
      <c r="DE102" s="917"/>
      <c r="DF102" s="956"/>
      <c r="DG102" s="955" t="s">
        <v>581</v>
      </c>
      <c r="DH102" s="917"/>
      <c r="DI102" s="917"/>
      <c r="DJ102" s="917"/>
      <c r="DK102" s="956"/>
      <c r="DL102" s="955" t="s">
        <v>581</v>
      </c>
      <c r="DM102" s="917"/>
      <c r="DN102" s="917"/>
      <c r="DO102" s="917"/>
      <c r="DP102" s="956"/>
      <c r="DQ102" s="955" t="s">
        <v>581</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305</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305</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305</v>
      </c>
      <c r="DR109" s="958"/>
      <c r="DS109" s="958"/>
      <c r="DT109" s="958"/>
      <c r="DU109" s="959"/>
      <c r="DV109" s="957" t="s">
        <v>432</v>
      </c>
      <c r="DW109" s="958"/>
      <c r="DX109" s="958"/>
      <c r="DY109" s="958"/>
      <c r="DZ109" s="960"/>
    </row>
    <row r="110" spans="1:131" s="226" customFormat="1" ht="26.25" customHeight="1" x14ac:dyDescent="0.15">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4066035</v>
      </c>
      <c r="AB110" s="965"/>
      <c r="AC110" s="965"/>
      <c r="AD110" s="965"/>
      <c r="AE110" s="966"/>
      <c r="AF110" s="967">
        <v>4154784</v>
      </c>
      <c r="AG110" s="965"/>
      <c r="AH110" s="965"/>
      <c r="AI110" s="965"/>
      <c r="AJ110" s="966"/>
      <c r="AK110" s="967">
        <v>4135805</v>
      </c>
      <c r="AL110" s="965"/>
      <c r="AM110" s="965"/>
      <c r="AN110" s="965"/>
      <c r="AO110" s="966"/>
      <c r="AP110" s="968">
        <v>16.3</v>
      </c>
      <c r="AQ110" s="969"/>
      <c r="AR110" s="969"/>
      <c r="AS110" s="969"/>
      <c r="AT110" s="970"/>
      <c r="AU110" s="971" t="s">
        <v>72</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51208784</v>
      </c>
      <c r="BR110" s="996"/>
      <c r="BS110" s="996"/>
      <c r="BT110" s="996"/>
      <c r="BU110" s="996"/>
      <c r="BV110" s="996">
        <v>52154995</v>
      </c>
      <c r="BW110" s="996"/>
      <c r="BX110" s="996"/>
      <c r="BY110" s="996"/>
      <c r="BZ110" s="996"/>
      <c r="CA110" s="996">
        <v>52126033</v>
      </c>
      <c r="CB110" s="996"/>
      <c r="CC110" s="996"/>
      <c r="CD110" s="996"/>
      <c r="CE110" s="996"/>
      <c r="CF110" s="1009">
        <v>205.4</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v>442512</v>
      </c>
      <c r="DH110" s="996"/>
      <c r="DI110" s="996"/>
      <c r="DJ110" s="996"/>
      <c r="DK110" s="996"/>
      <c r="DL110" s="996">
        <v>442512</v>
      </c>
      <c r="DM110" s="996"/>
      <c r="DN110" s="996"/>
      <c r="DO110" s="996"/>
      <c r="DP110" s="996"/>
      <c r="DQ110" s="996">
        <v>317133</v>
      </c>
      <c r="DR110" s="996"/>
      <c r="DS110" s="996"/>
      <c r="DT110" s="996"/>
      <c r="DU110" s="996"/>
      <c r="DV110" s="997">
        <v>1.2</v>
      </c>
      <c r="DW110" s="997"/>
      <c r="DX110" s="997"/>
      <c r="DY110" s="997"/>
      <c r="DZ110" s="998"/>
    </row>
    <row r="111" spans="1:131" s="226" customFormat="1" ht="26.25" customHeight="1" x14ac:dyDescent="0.15">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395</v>
      </c>
      <c r="AB111" s="1003"/>
      <c r="AC111" s="1003"/>
      <c r="AD111" s="1003"/>
      <c r="AE111" s="1004"/>
      <c r="AF111" s="1005" t="s">
        <v>390</v>
      </c>
      <c r="AG111" s="1003"/>
      <c r="AH111" s="1003"/>
      <c r="AI111" s="1003"/>
      <c r="AJ111" s="1004"/>
      <c r="AK111" s="1005" t="s">
        <v>395</v>
      </c>
      <c r="AL111" s="1003"/>
      <c r="AM111" s="1003"/>
      <c r="AN111" s="1003"/>
      <c r="AO111" s="1004"/>
      <c r="AP111" s="1006" t="s">
        <v>439</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v>442512</v>
      </c>
      <c r="BR111" s="991"/>
      <c r="BS111" s="991"/>
      <c r="BT111" s="991"/>
      <c r="BU111" s="991"/>
      <c r="BV111" s="991">
        <v>442512</v>
      </c>
      <c r="BW111" s="991"/>
      <c r="BX111" s="991"/>
      <c r="BY111" s="991"/>
      <c r="BZ111" s="991"/>
      <c r="CA111" s="991">
        <v>317133</v>
      </c>
      <c r="CB111" s="991"/>
      <c r="CC111" s="991"/>
      <c r="CD111" s="991"/>
      <c r="CE111" s="991"/>
      <c r="CF111" s="985">
        <v>1.2</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439</v>
      </c>
      <c r="DH111" s="991"/>
      <c r="DI111" s="991"/>
      <c r="DJ111" s="991"/>
      <c r="DK111" s="991"/>
      <c r="DL111" s="991" t="s">
        <v>439</v>
      </c>
      <c r="DM111" s="991"/>
      <c r="DN111" s="991"/>
      <c r="DO111" s="991"/>
      <c r="DP111" s="991"/>
      <c r="DQ111" s="991" t="s">
        <v>390</v>
      </c>
      <c r="DR111" s="991"/>
      <c r="DS111" s="991"/>
      <c r="DT111" s="991"/>
      <c r="DU111" s="991"/>
      <c r="DV111" s="992" t="s">
        <v>390</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390</v>
      </c>
      <c r="AB112" s="1024"/>
      <c r="AC112" s="1024"/>
      <c r="AD112" s="1024"/>
      <c r="AE112" s="1025"/>
      <c r="AF112" s="1026" t="s">
        <v>444</v>
      </c>
      <c r="AG112" s="1024"/>
      <c r="AH112" s="1024"/>
      <c r="AI112" s="1024"/>
      <c r="AJ112" s="1025"/>
      <c r="AK112" s="1026" t="s">
        <v>390</v>
      </c>
      <c r="AL112" s="1024"/>
      <c r="AM112" s="1024"/>
      <c r="AN112" s="1024"/>
      <c r="AO112" s="1025"/>
      <c r="AP112" s="1027" t="s">
        <v>390</v>
      </c>
      <c r="AQ112" s="1028"/>
      <c r="AR112" s="1028"/>
      <c r="AS112" s="1028"/>
      <c r="AT112" s="1029"/>
      <c r="AU112" s="973"/>
      <c r="AV112" s="974"/>
      <c r="AW112" s="974"/>
      <c r="AX112" s="974"/>
      <c r="AY112" s="974"/>
      <c r="AZ112" s="987" t="s">
        <v>445</v>
      </c>
      <c r="BA112" s="988"/>
      <c r="BB112" s="988"/>
      <c r="BC112" s="988"/>
      <c r="BD112" s="988"/>
      <c r="BE112" s="988"/>
      <c r="BF112" s="988"/>
      <c r="BG112" s="988"/>
      <c r="BH112" s="988"/>
      <c r="BI112" s="988"/>
      <c r="BJ112" s="988"/>
      <c r="BK112" s="988"/>
      <c r="BL112" s="988"/>
      <c r="BM112" s="988"/>
      <c r="BN112" s="988"/>
      <c r="BO112" s="988"/>
      <c r="BP112" s="989"/>
      <c r="BQ112" s="990">
        <v>26566176</v>
      </c>
      <c r="BR112" s="991"/>
      <c r="BS112" s="991"/>
      <c r="BT112" s="991"/>
      <c r="BU112" s="991"/>
      <c r="BV112" s="991">
        <v>25549665</v>
      </c>
      <c r="BW112" s="991"/>
      <c r="BX112" s="991"/>
      <c r="BY112" s="991"/>
      <c r="BZ112" s="991"/>
      <c r="CA112" s="991">
        <v>24758482</v>
      </c>
      <c r="CB112" s="991"/>
      <c r="CC112" s="991"/>
      <c r="CD112" s="991"/>
      <c r="CE112" s="991"/>
      <c r="CF112" s="985">
        <v>97.5</v>
      </c>
      <c r="CG112" s="986"/>
      <c r="CH112" s="986"/>
      <c r="CI112" s="986"/>
      <c r="CJ112" s="986"/>
      <c r="CK112" s="1013"/>
      <c r="CL112" s="1014"/>
      <c r="CM112" s="987" t="s">
        <v>446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390</v>
      </c>
      <c r="DH112" s="991"/>
      <c r="DI112" s="991"/>
      <c r="DJ112" s="991"/>
      <c r="DK112" s="991"/>
      <c r="DL112" s="991" t="s">
        <v>390</v>
      </c>
      <c r="DM112" s="991"/>
      <c r="DN112" s="991"/>
      <c r="DO112" s="991"/>
      <c r="DP112" s="991"/>
      <c r="DQ112" s="991" t="s">
        <v>390</v>
      </c>
      <c r="DR112" s="991"/>
      <c r="DS112" s="991"/>
      <c r="DT112" s="991"/>
      <c r="DU112" s="991"/>
      <c r="DV112" s="992" t="s">
        <v>447</v>
      </c>
      <c r="DW112" s="992"/>
      <c r="DX112" s="992"/>
      <c r="DY112" s="992"/>
      <c r="DZ112" s="993"/>
    </row>
    <row r="113" spans="1:130" s="226" customFormat="1" ht="26.25" customHeight="1" x14ac:dyDescent="0.15">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1469158</v>
      </c>
      <c r="AB113" s="1003"/>
      <c r="AC113" s="1003"/>
      <c r="AD113" s="1003"/>
      <c r="AE113" s="1004"/>
      <c r="AF113" s="1005">
        <v>1418156</v>
      </c>
      <c r="AG113" s="1003"/>
      <c r="AH113" s="1003"/>
      <c r="AI113" s="1003"/>
      <c r="AJ113" s="1004"/>
      <c r="AK113" s="1005">
        <v>1405787</v>
      </c>
      <c r="AL113" s="1003"/>
      <c r="AM113" s="1003"/>
      <c r="AN113" s="1003"/>
      <c r="AO113" s="1004"/>
      <c r="AP113" s="1006">
        <v>5.5</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1091887</v>
      </c>
      <c r="BR113" s="991"/>
      <c r="BS113" s="991"/>
      <c r="BT113" s="991"/>
      <c r="BU113" s="991"/>
      <c r="BV113" s="991">
        <v>1417055</v>
      </c>
      <c r="BW113" s="991"/>
      <c r="BX113" s="991"/>
      <c r="BY113" s="991"/>
      <c r="BZ113" s="991"/>
      <c r="CA113" s="991">
        <v>1475781</v>
      </c>
      <c r="CB113" s="991"/>
      <c r="CC113" s="991"/>
      <c r="CD113" s="991"/>
      <c r="CE113" s="991"/>
      <c r="CF113" s="985">
        <v>5.8</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390</v>
      </c>
      <c r="DH113" s="1024"/>
      <c r="DI113" s="1024"/>
      <c r="DJ113" s="1024"/>
      <c r="DK113" s="1025"/>
      <c r="DL113" s="1026" t="s">
        <v>390</v>
      </c>
      <c r="DM113" s="1024"/>
      <c r="DN113" s="1024"/>
      <c r="DO113" s="1024"/>
      <c r="DP113" s="1025"/>
      <c r="DQ113" s="1026" t="s">
        <v>390</v>
      </c>
      <c r="DR113" s="1024"/>
      <c r="DS113" s="1024"/>
      <c r="DT113" s="1024"/>
      <c r="DU113" s="1025"/>
      <c r="DV113" s="1027" t="s">
        <v>390</v>
      </c>
      <c r="DW113" s="1028"/>
      <c r="DX113" s="1028"/>
      <c r="DY113" s="1028"/>
      <c r="DZ113" s="1029"/>
    </row>
    <row r="114" spans="1:130" s="226" customFormat="1" ht="26.25" customHeight="1" x14ac:dyDescent="0.15">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99438</v>
      </c>
      <c r="AB114" s="1024"/>
      <c r="AC114" s="1024"/>
      <c r="AD114" s="1024"/>
      <c r="AE114" s="1025"/>
      <c r="AF114" s="1026">
        <v>134202</v>
      </c>
      <c r="AG114" s="1024"/>
      <c r="AH114" s="1024"/>
      <c r="AI114" s="1024"/>
      <c r="AJ114" s="1025"/>
      <c r="AK114" s="1026">
        <v>117687</v>
      </c>
      <c r="AL114" s="1024"/>
      <c r="AM114" s="1024"/>
      <c r="AN114" s="1024"/>
      <c r="AO114" s="1025"/>
      <c r="AP114" s="1027">
        <v>0.5</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4908066</v>
      </c>
      <c r="BR114" s="991"/>
      <c r="BS114" s="991"/>
      <c r="BT114" s="991"/>
      <c r="BU114" s="991"/>
      <c r="BV114" s="991">
        <v>4930328</v>
      </c>
      <c r="BW114" s="991"/>
      <c r="BX114" s="991"/>
      <c r="BY114" s="991"/>
      <c r="BZ114" s="991"/>
      <c r="CA114" s="991">
        <v>4880640</v>
      </c>
      <c r="CB114" s="991"/>
      <c r="CC114" s="991"/>
      <c r="CD114" s="991"/>
      <c r="CE114" s="991"/>
      <c r="CF114" s="985">
        <v>19.2</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390</v>
      </c>
      <c r="DH114" s="1024"/>
      <c r="DI114" s="1024"/>
      <c r="DJ114" s="1024"/>
      <c r="DK114" s="1025"/>
      <c r="DL114" s="1026" t="s">
        <v>390</v>
      </c>
      <c r="DM114" s="1024"/>
      <c r="DN114" s="1024"/>
      <c r="DO114" s="1024"/>
      <c r="DP114" s="1025"/>
      <c r="DQ114" s="1026" t="s">
        <v>390</v>
      </c>
      <c r="DR114" s="1024"/>
      <c r="DS114" s="1024"/>
      <c r="DT114" s="1024"/>
      <c r="DU114" s="1025"/>
      <c r="DV114" s="1027" t="s">
        <v>444</v>
      </c>
      <c r="DW114" s="1028"/>
      <c r="DX114" s="1028"/>
      <c r="DY114" s="1028"/>
      <c r="DZ114" s="1029"/>
    </row>
    <row r="115" spans="1:130" s="226" customFormat="1" ht="26.25" customHeight="1" x14ac:dyDescent="0.15">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47300</v>
      </c>
      <c r="AB115" s="1003"/>
      <c r="AC115" s="1003"/>
      <c r="AD115" s="1003"/>
      <c r="AE115" s="1004"/>
      <c r="AF115" s="1005">
        <v>47300</v>
      </c>
      <c r="AG115" s="1003"/>
      <c r="AH115" s="1003"/>
      <c r="AI115" s="1003"/>
      <c r="AJ115" s="1004"/>
      <c r="AK115" s="1005">
        <v>47300</v>
      </c>
      <c r="AL115" s="1003"/>
      <c r="AM115" s="1003"/>
      <c r="AN115" s="1003"/>
      <c r="AO115" s="1004"/>
      <c r="AP115" s="1006">
        <v>0.2</v>
      </c>
      <c r="AQ115" s="1007"/>
      <c r="AR115" s="1007"/>
      <c r="AS115" s="1007"/>
      <c r="AT115" s="1008"/>
      <c r="AU115" s="973"/>
      <c r="AV115" s="974"/>
      <c r="AW115" s="974"/>
      <c r="AX115" s="974"/>
      <c r="AY115" s="974"/>
      <c r="AZ115" s="987" t="s">
        <v>455</v>
      </c>
      <c r="BA115" s="988"/>
      <c r="BB115" s="988"/>
      <c r="BC115" s="988"/>
      <c r="BD115" s="988"/>
      <c r="BE115" s="988"/>
      <c r="BF115" s="988"/>
      <c r="BG115" s="988"/>
      <c r="BH115" s="988"/>
      <c r="BI115" s="988"/>
      <c r="BJ115" s="988"/>
      <c r="BK115" s="988"/>
      <c r="BL115" s="988"/>
      <c r="BM115" s="988"/>
      <c r="BN115" s="988"/>
      <c r="BO115" s="988"/>
      <c r="BP115" s="989"/>
      <c r="BQ115" s="990" t="s">
        <v>390</v>
      </c>
      <c r="BR115" s="991"/>
      <c r="BS115" s="991"/>
      <c r="BT115" s="991"/>
      <c r="BU115" s="991"/>
      <c r="BV115" s="991" t="s">
        <v>444</v>
      </c>
      <c r="BW115" s="991"/>
      <c r="BX115" s="991"/>
      <c r="BY115" s="991"/>
      <c r="BZ115" s="991"/>
      <c r="CA115" s="991" t="s">
        <v>390</v>
      </c>
      <c r="CB115" s="991"/>
      <c r="CC115" s="991"/>
      <c r="CD115" s="991"/>
      <c r="CE115" s="991"/>
      <c r="CF115" s="985" t="s">
        <v>390</v>
      </c>
      <c r="CG115" s="986"/>
      <c r="CH115" s="986"/>
      <c r="CI115" s="986"/>
      <c r="CJ115" s="986"/>
      <c r="CK115" s="1013"/>
      <c r="CL115" s="1014"/>
      <c r="CM115" s="987" t="s">
        <v>456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390</v>
      </c>
      <c r="DH115" s="1024"/>
      <c r="DI115" s="1024"/>
      <c r="DJ115" s="1024"/>
      <c r="DK115" s="1025"/>
      <c r="DL115" s="1026" t="s">
        <v>395</v>
      </c>
      <c r="DM115" s="1024"/>
      <c r="DN115" s="1024"/>
      <c r="DO115" s="1024"/>
      <c r="DP115" s="1025"/>
      <c r="DQ115" s="1026" t="s">
        <v>444</v>
      </c>
      <c r="DR115" s="1024"/>
      <c r="DS115" s="1024"/>
      <c r="DT115" s="1024"/>
      <c r="DU115" s="1025"/>
      <c r="DV115" s="1027" t="s">
        <v>447</v>
      </c>
      <c r="DW115" s="1028"/>
      <c r="DX115" s="1028"/>
      <c r="DY115" s="1028"/>
      <c r="DZ115" s="1029"/>
    </row>
    <row r="116" spans="1:130" s="226" customFormat="1" ht="26.25" customHeight="1" x14ac:dyDescent="0.15">
      <c r="A116" s="1021"/>
      <c r="B116" s="1022"/>
      <c r="C116" s="1030" t="s">
        <v>457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458</v>
      </c>
      <c r="AB116" s="1024"/>
      <c r="AC116" s="1024"/>
      <c r="AD116" s="1024"/>
      <c r="AE116" s="1025"/>
      <c r="AF116" s="1026" t="s">
        <v>444</v>
      </c>
      <c r="AG116" s="1024"/>
      <c r="AH116" s="1024"/>
      <c r="AI116" s="1024"/>
      <c r="AJ116" s="1025"/>
      <c r="AK116" s="1026" t="s">
        <v>444</v>
      </c>
      <c r="AL116" s="1024"/>
      <c r="AM116" s="1024"/>
      <c r="AN116" s="1024"/>
      <c r="AO116" s="1025"/>
      <c r="AP116" s="1027" t="s">
        <v>390</v>
      </c>
      <c r="AQ116" s="1028"/>
      <c r="AR116" s="1028"/>
      <c r="AS116" s="1028"/>
      <c r="AT116" s="1029"/>
      <c r="AU116" s="973"/>
      <c r="AV116" s="974"/>
      <c r="AW116" s="974"/>
      <c r="AX116" s="974"/>
      <c r="AY116" s="974"/>
      <c r="AZ116" s="1032" t="s">
        <v>459</v>
      </c>
      <c r="BA116" s="1033"/>
      <c r="BB116" s="1033"/>
      <c r="BC116" s="1033"/>
      <c r="BD116" s="1033"/>
      <c r="BE116" s="1033"/>
      <c r="BF116" s="1033"/>
      <c r="BG116" s="1033"/>
      <c r="BH116" s="1033"/>
      <c r="BI116" s="1033"/>
      <c r="BJ116" s="1033"/>
      <c r="BK116" s="1033"/>
      <c r="BL116" s="1033"/>
      <c r="BM116" s="1033"/>
      <c r="BN116" s="1033"/>
      <c r="BO116" s="1033"/>
      <c r="BP116" s="1034"/>
      <c r="BQ116" s="990" t="s">
        <v>390</v>
      </c>
      <c r="BR116" s="991"/>
      <c r="BS116" s="991"/>
      <c r="BT116" s="991"/>
      <c r="BU116" s="991"/>
      <c r="BV116" s="991" t="s">
        <v>444</v>
      </c>
      <c r="BW116" s="991"/>
      <c r="BX116" s="991"/>
      <c r="BY116" s="991"/>
      <c r="BZ116" s="991"/>
      <c r="CA116" s="991" t="s">
        <v>390</v>
      </c>
      <c r="CB116" s="991"/>
      <c r="CC116" s="991"/>
      <c r="CD116" s="991"/>
      <c r="CE116" s="991"/>
      <c r="CF116" s="985" t="s">
        <v>390</v>
      </c>
      <c r="CG116" s="986"/>
      <c r="CH116" s="986"/>
      <c r="CI116" s="986"/>
      <c r="CJ116" s="986"/>
      <c r="CK116" s="1013"/>
      <c r="CL116" s="1014"/>
      <c r="CM116" s="987" t="s">
        <v>460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390</v>
      </c>
      <c r="DH116" s="1024"/>
      <c r="DI116" s="1024"/>
      <c r="DJ116" s="1024"/>
      <c r="DK116" s="1025"/>
      <c r="DL116" s="1026" t="s">
        <v>444</v>
      </c>
      <c r="DM116" s="1024"/>
      <c r="DN116" s="1024"/>
      <c r="DO116" s="1024"/>
      <c r="DP116" s="1025"/>
      <c r="DQ116" s="1026" t="s">
        <v>444</v>
      </c>
      <c r="DR116" s="1024"/>
      <c r="DS116" s="1024"/>
      <c r="DT116" s="1024"/>
      <c r="DU116" s="1025"/>
      <c r="DV116" s="1027" t="s">
        <v>390</v>
      </c>
      <c r="DW116" s="1028"/>
      <c r="DX116" s="1028"/>
      <c r="DY116" s="1028"/>
      <c r="DZ116" s="1029"/>
    </row>
    <row r="117" spans="1:130" s="226"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461</v>
      </c>
      <c r="Z117" s="959"/>
      <c r="AA117" s="1043">
        <v>5681931</v>
      </c>
      <c r="AB117" s="1044"/>
      <c r="AC117" s="1044"/>
      <c r="AD117" s="1044"/>
      <c r="AE117" s="1045"/>
      <c r="AF117" s="1046">
        <v>5754442</v>
      </c>
      <c r="AG117" s="1044"/>
      <c r="AH117" s="1044"/>
      <c r="AI117" s="1044"/>
      <c r="AJ117" s="1045"/>
      <c r="AK117" s="1046">
        <v>5706579</v>
      </c>
      <c r="AL117" s="1044"/>
      <c r="AM117" s="1044"/>
      <c r="AN117" s="1044"/>
      <c r="AO117" s="1045"/>
      <c r="AP117" s="1047"/>
      <c r="AQ117" s="1048"/>
      <c r="AR117" s="1048"/>
      <c r="AS117" s="1048"/>
      <c r="AT117" s="1049"/>
      <c r="AU117" s="973"/>
      <c r="AV117" s="974"/>
      <c r="AW117" s="974"/>
      <c r="AX117" s="974"/>
      <c r="AY117" s="974"/>
      <c r="AZ117" s="1039" t="s">
        <v>462</v>
      </c>
      <c r="BA117" s="1040"/>
      <c r="BB117" s="1040"/>
      <c r="BC117" s="1040"/>
      <c r="BD117" s="1040"/>
      <c r="BE117" s="1040"/>
      <c r="BF117" s="1040"/>
      <c r="BG117" s="1040"/>
      <c r="BH117" s="1040"/>
      <c r="BI117" s="1040"/>
      <c r="BJ117" s="1040"/>
      <c r="BK117" s="1040"/>
      <c r="BL117" s="1040"/>
      <c r="BM117" s="1040"/>
      <c r="BN117" s="1040"/>
      <c r="BO117" s="1040"/>
      <c r="BP117" s="1041"/>
      <c r="BQ117" s="990" t="s">
        <v>390</v>
      </c>
      <c r="BR117" s="991"/>
      <c r="BS117" s="991"/>
      <c r="BT117" s="991"/>
      <c r="BU117" s="991"/>
      <c r="BV117" s="991" t="s">
        <v>390</v>
      </c>
      <c r="BW117" s="991"/>
      <c r="BX117" s="991"/>
      <c r="BY117" s="991"/>
      <c r="BZ117" s="991"/>
      <c r="CA117" s="991" t="s">
        <v>390</v>
      </c>
      <c r="CB117" s="991"/>
      <c r="CC117" s="991"/>
      <c r="CD117" s="991"/>
      <c r="CE117" s="991"/>
      <c r="CF117" s="985" t="s">
        <v>390</v>
      </c>
      <c r="CG117" s="986"/>
      <c r="CH117" s="986"/>
      <c r="CI117" s="986"/>
      <c r="CJ117" s="986"/>
      <c r="CK117" s="1013"/>
      <c r="CL117" s="1014"/>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390</v>
      </c>
      <c r="DH117" s="1024"/>
      <c r="DI117" s="1024"/>
      <c r="DJ117" s="1024"/>
      <c r="DK117" s="1025"/>
      <c r="DL117" s="1026" t="s">
        <v>390</v>
      </c>
      <c r="DM117" s="1024"/>
      <c r="DN117" s="1024"/>
      <c r="DO117" s="1024"/>
      <c r="DP117" s="1025"/>
      <c r="DQ117" s="1026" t="s">
        <v>390</v>
      </c>
      <c r="DR117" s="1024"/>
      <c r="DS117" s="1024"/>
      <c r="DT117" s="1024"/>
      <c r="DU117" s="1025"/>
      <c r="DV117" s="1027" t="s">
        <v>390</v>
      </c>
      <c r="DW117" s="1028"/>
      <c r="DX117" s="1028"/>
      <c r="DY117" s="1028"/>
      <c r="DZ117" s="1029"/>
    </row>
    <row r="118" spans="1:130" s="226" customFormat="1" ht="26.25" customHeight="1" x14ac:dyDescent="0.15">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305</v>
      </c>
      <c r="AL118" s="958"/>
      <c r="AM118" s="958"/>
      <c r="AN118" s="958"/>
      <c r="AO118" s="959"/>
      <c r="AP118" s="1035" t="s">
        <v>432</v>
      </c>
      <c r="AQ118" s="1036"/>
      <c r="AR118" s="1036"/>
      <c r="AS118" s="1036"/>
      <c r="AT118" s="1037"/>
      <c r="AU118" s="973"/>
      <c r="AV118" s="974"/>
      <c r="AW118" s="974"/>
      <c r="AX118" s="974"/>
      <c r="AY118" s="974"/>
      <c r="AZ118" s="1038" t="s">
        <v>464</v>
      </c>
      <c r="BA118" s="1030"/>
      <c r="BB118" s="1030"/>
      <c r="BC118" s="1030"/>
      <c r="BD118" s="1030"/>
      <c r="BE118" s="1030"/>
      <c r="BF118" s="1030"/>
      <c r="BG118" s="1030"/>
      <c r="BH118" s="1030"/>
      <c r="BI118" s="1030"/>
      <c r="BJ118" s="1030"/>
      <c r="BK118" s="1030"/>
      <c r="BL118" s="1030"/>
      <c r="BM118" s="1030"/>
      <c r="BN118" s="1030"/>
      <c r="BO118" s="1030"/>
      <c r="BP118" s="1031"/>
      <c r="BQ118" s="1064" t="s">
        <v>390</v>
      </c>
      <c r="BR118" s="1065"/>
      <c r="BS118" s="1065"/>
      <c r="BT118" s="1065"/>
      <c r="BU118" s="1065"/>
      <c r="BV118" s="1065" t="s">
        <v>390</v>
      </c>
      <c r="BW118" s="1065"/>
      <c r="BX118" s="1065"/>
      <c r="BY118" s="1065"/>
      <c r="BZ118" s="1065"/>
      <c r="CA118" s="1065" t="s">
        <v>390</v>
      </c>
      <c r="CB118" s="1065"/>
      <c r="CC118" s="1065"/>
      <c r="CD118" s="1065"/>
      <c r="CE118" s="1065"/>
      <c r="CF118" s="985" t="s">
        <v>390</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390</v>
      </c>
      <c r="DH118" s="1024"/>
      <c r="DI118" s="1024"/>
      <c r="DJ118" s="1024"/>
      <c r="DK118" s="1025"/>
      <c r="DL118" s="1026" t="s">
        <v>390</v>
      </c>
      <c r="DM118" s="1024"/>
      <c r="DN118" s="1024"/>
      <c r="DO118" s="1024"/>
      <c r="DP118" s="1025"/>
      <c r="DQ118" s="1026" t="s">
        <v>390</v>
      </c>
      <c r="DR118" s="1024"/>
      <c r="DS118" s="1024"/>
      <c r="DT118" s="1024"/>
      <c r="DU118" s="1025"/>
      <c r="DV118" s="1027" t="s">
        <v>390</v>
      </c>
      <c r="DW118" s="1028"/>
      <c r="DX118" s="1028"/>
      <c r="DY118" s="1028"/>
      <c r="DZ118" s="1029"/>
    </row>
    <row r="119" spans="1:130" s="226" customFormat="1" ht="26.25" customHeight="1" x14ac:dyDescent="0.15">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v>47300</v>
      </c>
      <c r="AB119" s="965"/>
      <c r="AC119" s="965"/>
      <c r="AD119" s="965"/>
      <c r="AE119" s="966"/>
      <c r="AF119" s="967">
        <v>47300</v>
      </c>
      <c r="AG119" s="965"/>
      <c r="AH119" s="965"/>
      <c r="AI119" s="965"/>
      <c r="AJ119" s="966"/>
      <c r="AK119" s="967">
        <v>47300</v>
      </c>
      <c r="AL119" s="965"/>
      <c r="AM119" s="965"/>
      <c r="AN119" s="965"/>
      <c r="AO119" s="966"/>
      <c r="AP119" s="968">
        <v>0.2</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466</v>
      </c>
      <c r="BP119" s="1070"/>
      <c r="BQ119" s="1064">
        <v>84217425</v>
      </c>
      <c r="BR119" s="1065"/>
      <c r="BS119" s="1065"/>
      <c r="BT119" s="1065"/>
      <c r="BU119" s="1065"/>
      <c r="BV119" s="1065">
        <v>84494555</v>
      </c>
      <c r="BW119" s="1065"/>
      <c r="BX119" s="1065"/>
      <c r="BY119" s="1065"/>
      <c r="BZ119" s="1065"/>
      <c r="CA119" s="1065">
        <v>83558069</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390</v>
      </c>
      <c r="DH119" s="1051"/>
      <c r="DI119" s="1051"/>
      <c r="DJ119" s="1051"/>
      <c r="DK119" s="1052"/>
      <c r="DL119" s="1050" t="s">
        <v>395</v>
      </c>
      <c r="DM119" s="1051"/>
      <c r="DN119" s="1051"/>
      <c r="DO119" s="1051"/>
      <c r="DP119" s="1052"/>
      <c r="DQ119" s="1050" t="s">
        <v>390</v>
      </c>
      <c r="DR119" s="1051"/>
      <c r="DS119" s="1051"/>
      <c r="DT119" s="1051"/>
      <c r="DU119" s="1052"/>
      <c r="DV119" s="1053" t="s">
        <v>390</v>
      </c>
      <c r="DW119" s="1054"/>
      <c r="DX119" s="1054"/>
      <c r="DY119" s="1054"/>
      <c r="DZ119" s="1055"/>
    </row>
    <row r="120" spans="1:130" s="226"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390</v>
      </c>
      <c r="AB120" s="1024"/>
      <c r="AC120" s="1024"/>
      <c r="AD120" s="1024"/>
      <c r="AE120" s="1025"/>
      <c r="AF120" s="1026" t="s">
        <v>395</v>
      </c>
      <c r="AG120" s="1024"/>
      <c r="AH120" s="1024"/>
      <c r="AI120" s="1024"/>
      <c r="AJ120" s="1025"/>
      <c r="AK120" s="1026" t="s">
        <v>395</v>
      </c>
      <c r="AL120" s="1024"/>
      <c r="AM120" s="1024"/>
      <c r="AN120" s="1024"/>
      <c r="AO120" s="1025"/>
      <c r="AP120" s="1027" t="s">
        <v>390</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5137709</v>
      </c>
      <c r="BR120" s="996"/>
      <c r="BS120" s="996"/>
      <c r="BT120" s="996"/>
      <c r="BU120" s="996"/>
      <c r="BV120" s="996">
        <v>5753363</v>
      </c>
      <c r="BW120" s="996"/>
      <c r="BX120" s="996"/>
      <c r="BY120" s="996"/>
      <c r="BZ120" s="996"/>
      <c r="CA120" s="996">
        <v>8327161</v>
      </c>
      <c r="CB120" s="996"/>
      <c r="CC120" s="996"/>
      <c r="CD120" s="996"/>
      <c r="CE120" s="996"/>
      <c r="CF120" s="1009">
        <v>32.799999999999997</v>
      </c>
      <c r="CG120" s="1010"/>
      <c r="CH120" s="1010"/>
      <c r="CI120" s="1010"/>
      <c r="CJ120" s="1010"/>
      <c r="CK120" s="1071" t="s">
        <v>470</v>
      </c>
      <c r="CL120" s="1072"/>
      <c r="CM120" s="1072"/>
      <c r="CN120" s="1072"/>
      <c r="CO120" s="1073"/>
      <c r="CP120" s="1079" t="s">
        <v>410</v>
      </c>
      <c r="CQ120" s="1080"/>
      <c r="CR120" s="1080"/>
      <c r="CS120" s="1080"/>
      <c r="CT120" s="1080"/>
      <c r="CU120" s="1080"/>
      <c r="CV120" s="1080"/>
      <c r="CW120" s="1080"/>
      <c r="CX120" s="1080"/>
      <c r="CY120" s="1080"/>
      <c r="CZ120" s="1080"/>
      <c r="DA120" s="1080"/>
      <c r="DB120" s="1080"/>
      <c r="DC120" s="1080"/>
      <c r="DD120" s="1080"/>
      <c r="DE120" s="1080"/>
      <c r="DF120" s="1081"/>
      <c r="DG120" s="995">
        <v>26566176</v>
      </c>
      <c r="DH120" s="996"/>
      <c r="DI120" s="996"/>
      <c r="DJ120" s="996"/>
      <c r="DK120" s="996"/>
      <c r="DL120" s="996">
        <v>25549665</v>
      </c>
      <c r="DM120" s="996"/>
      <c r="DN120" s="996"/>
      <c r="DO120" s="996"/>
      <c r="DP120" s="996"/>
      <c r="DQ120" s="996">
        <v>24758482</v>
      </c>
      <c r="DR120" s="996"/>
      <c r="DS120" s="996"/>
      <c r="DT120" s="996"/>
      <c r="DU120" s="996"/>
      <c r="DV120" s="997">
        <v>97.5</v>
      </c>
      <c r="DW120" s="997"/>
      <c r="DX120" s="997"/>
      <c r="DY120" s="997"/>
      <c r="DZ120" s="998"/>
    </row>
    <row r="121" spans="1:130" s="226" customFormat="1" ht="26.25" customHeight="1" x14ac:dyDescent="0.15">
      <c r="A121" s="1122"/>
      <c r="B121" s="1014"/>
      <c r="C121" s="1039" t="s">
        <v>471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390</v>
      </c>
      <c r="AB121" s="1024"/>
      <c r="AC121" s="1024"/>
      <c r="AD121" s="1024"/>
      <c r="AE121" s="1025"/>
      <c r="AF121" s="1026" t="s">
        <v>390</v>
      </c>
      <c r="AG121" s="1024"/>
      <c r="AH121" s="1024"/>
      <c r="AI121" s="1024"/>
      <c r="AJ121" s="1025"/>
      <c r="AK121" s="1026" t="s">
        <v>390</v>
      </c>
      <c r="AL121" s="1024"/>
      <c r="AM121" s="1024"/>
      <c r="AN121" s="1024"/>
      <c r="AO121" s="1025"/>
      <c r="AP121" s="1027" t="s">
        <v>395</v>
      </c>
      <c r="AQ121" s="1028"/>
      <c r="AR121" s="1028"/>
      <c r="AS121" s="1028"/>
      <c r="AT121" s="1029"/>
      <c r="AU121" s="1059"/>
      <c r="AV121" s="1060"/>
      <c r="AW121" s="1060"/>
      <c r="AX121" s="1060"/>
      <c r="AY121" s="1061"/>
      <c r="AZ121" s="987" t="s">
        <v>472</v>
      </c>
      <c r="BA121" s="988"/>
      <c r="BB121" s="988"/>
      <c r="BC121" s="988"/>
      <c r="BD121" s="988"/>
      <c r="BE121" s="988"/>
      <c r="BF121" s="988"/>
      <c r="BG121" s="988"/>
      <c r="BH121" s="988"/>
      <c r="BI121" s="988"/>
      <c r="BJ121" s="988"/>
      <c r="BK121" s="988"/>
      <c r="BL121" s="988"/>
      <c r="BM121" s="988"/>
      <c r="BN121" s="988"/>
      <c r="BO121" s="988"/>
      <c r="BP121" s="989"/>
      <c r="BQ121" s="990">
        <v>22396091</v>
      </c>
      <c r="BR121" s="991"/>
      <c r="BS121" s="991"/>
      <c r="BT121" s="991"/>
      <c r="BU121" s="991"/>
      <c r="BV121" s="991">
        <v>22955692</v>
      </c>
      <c r="BW121" s="991"/>
      <c r="BX121" s="991"/>
      <c r="BY121" s="991"/>
      <c r="BZ121" s="991"/>
      <c r="CA121" s="991">
        <v>24664386</v>
      </c>
      <c r="CB121" s="991"/>
      <c r="CC121" s="991"/>
      <c r="CD121" s="991"/>
      <c r="CE121" s="991"/>
      <c r="CF121" s="985">
        <v>97.2</v>
      </c>
      <c r="CG121" s="986"/>
      <c r="CH121" s="986"/>
      <c r="CI121" s="986"/>
      <c r="CJ121" s="986"/>
      <c r="CK121" s="1074"/>
      <c r="CL121" s="1075"/>
      <c r="CM121" s="1075"/>
      <c r="CN121" s="1075"/>
      <c r="CO121" s="1076"/>
      <c r="CP121" s="1084" t="s">
        <v>473</v>
      </c>
      <c r="CQ121" s="1085"/>
      <c r="CR121" s="1085"/>
      <c r="CS121" s="1085"/>
      <c r="CT121" s="1085"/>
      <c r="CU121" s="1085"/>
      <c r="CV121" s="1085"/>
      <c r="CW121" s="1085"/>
      <c r="CX121" s="1085"/>
      <c r="CY121" s="1085"/>
      <c r="CZ121" s="1085"/>
      <c r="DA121" s="1085"/>
      <c r="DB121" s="1085"/>
      <c r="DC121" s="1085"/>
      <c r="DD121" s="1085"/>
      <c r="DE121" s="1085"/>
      <c r="DF121" s="1086"/>
      <c r="DG121" s="990" t="s">
        <v>395</v>
      </c>
      <c r="DH121" s="991"/>
      <c r="DI121" s="991"/>
      <c r="DJ121" s="991"/>
      <c r="DK121" s="991"/>
      <c r="DL121" s="991" t="s">
        <v>390</v>
      </c>
      <c r="DM121" s="991"/>
      <c r="DN121" s="991"/>
      <c r="DO121" s="991"/>
      <c r="DP121" s="991"/>
      <c r="DQ121" s="991" t="s">
        <v>390</v>
      </c>
      <c r="DR121" s="991"/>
      <c r="DS121" s="991"/>
      <c r="DT121" s="991"/>
      <c r="DU121" s="991"/>
      <c r="DV121" s="992" t="s">
        <v>395</v>
      </c>
      <c r="DW121" s="992"/>
      <c r="DX121" s="992"/>
      <c r="DY121" s="992"/>
      <c r="DZ121" s="993"/>
    </row>
    <row r="122" spans="1:130" s="226" customFormat="1" ht="26.25" customHeight="1" x14ac:dyDescent="0.15">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390</v>
      </c>
      <c r="AB122" s="1024"/>
      <c r="AC122" s="1024"/>
      <c r="AD122" s="1024"/>
      <c r="AE122" s="1025"/>
      <c r="AF122" s="1026" t="s">
        <v>390</v>
      </c>
      <c r="AG122" s="1024"/>
      <c r="AH122" s="1024"/>
      <c r="AI122" s="1024"/>
      <c r="AJ122" s="1025"/>
      <c r="AK122" s="1026" t="s">
        <v>390</v>
      </c>
      <c r="AL122" s="1024"/>
      <c r="AM122" s="1024"/>
      <c r="AN122" s="1024"/>
      <c r="AO122" s="1025"/>
      <c r="AP122" s="1027" t="s">
        <v>390</v>
      </c>
      <c r="AQ122" s="1028"/>
      <c r="AR122" s="1028"/>
      <c r="AS122" s="1028"/>
      <c r="AT122" s="1029"/>
      <c r="AU122" s="1059"/>
      <c r="AV122" s="1060"/>
      <c r="AW122" s="1060"/>
      <c r="AX122" s="1060"/>
      <c r="AY122" s="1061"/>
      <c r="AZ122" s="1038" t="s">
        <v>474</v>
      </c>
      <c r="BA122" s="1030"/>
      <c r="BB122" s="1030"/>
      <c r="BC122" s="1030"/>
      <c r="BD122" s="1030"/>
      <c r="BE122" s="1030"/>
      <c r="BF122" s="1030"/>
      <c r="BG122" s="1030"/>
      <c r="BH122" s="1030"/>
      <c r="BI122" s="1030"/>
      <c r="BJ122" s="1030"/>
      <c r="BK122" s="1030"/>
      <c r="BL122" s="1030"/>
      <c r="BM122" s="1030"/>
      <c r="BN122" s="1030"/>
      <c r="BO122" s="1030"/>
      <c r="BP122" s="1031"/>
      <c r="BQ122" s="1064">
        <v>47406016</v>
      </c>
      <c r="BR122" s="1065"/>
      <c r="BS122" s="1065"/>
      <c r="BT122" s="1065"/>
      <c r="BU122" s="1065"/>
      <c r="BV122" s="1065">
        <v>46985335</v>
      </c>
      <c r="BW122" s="1065"/>
      <c r="BX122" s="1065"/>
      <c r="BY122" s="1065"/>
      <c r="BZ122" s="1065"/>
      <c r="CA122" s="1065">
        <v>46694322</v>
      </c>
      <c r="CB122" s="1065"/>
      <c r="CC122" s="1065"/>
      <c r="CD122" s="1065"/>
      <c r="CE122" s="1065"/>
      <c r="CF122" s="1082">
        <v>184</v>
      </c>
      <c r="CG122" s="1083"/>
      <c r="CH122" s="1083"/>
      <c r="CI122" s="1083"/>
      <c r="CJ122" s="1083"/>
      <c r="CK122" s="1074"/>
      <c r="CL122" s="1075"/>
      <c r="CM122" s="1075"/>
      <c r="CN122" s="1075"/>
      <c r="CO122" s="1076"/>
      <c r="CP122" s="1084" t="s">
        <v>475</v>
      </c>
      <c r="CQ122" s="1085"/>
      <c r="CR122" s="1085"/>
      <c r="CS122" s="1085"/>
      <c r="CT122" s="1085"/>
      <c r="CU122" s="1085"/>
      <c r="CV122" s="1085"/>
      <c r="CW122" s="1085"/>
      <c r="CX122" s="1085"/>
      <c r="CY122" s="1085"/>
      <c r="CZ122" s="1085"/>
      <c r="DA122" s="1085"/>
      <c r="DB122" s="1085"/>
      <c r="DC122" s="1085"/>
      <c r="DD122" s="1085"/>
      <c r="DE122" s="1085"/>
      <c r="DF122" s="1086"/>
      <c r="DG122" s="990" t="s">
        <v>390</v>
      </c>
      <c r="DH122" s="991"/>
      <c r="DI122" s="991"/>
      <c r="DJ122" s="991"/>
      <c r="DK122" s="991"/>
      <c r="DL122" s="991" t="s">
        <v>390</v>
      </c>
      <c r="DM122" s="991"/>
      <c r="DN122" s="991"/>
      <c r="DO122" s="991"/>
      <c r="DP122" s="991"/>
      <c r="DQ122" s="991" t="s">
        <v>395</v>
      </c>
      <c r="DR122" s="991"/>
      <c r="DS122" s="991"/>
      <c r="DT122" s="991"/>
      <c r="DU122" s="991"/>
      <c r="DV122" s="992" t="s">
        <v>390</v>
      </c>
      <c r="DW122" s="992"/>
      <c r="DX122" s="992"/>
      <c r="DY122" s="992"/>
      <c r="DZ122" s="993"/>
    </row>
    <row r="123" spans="1:130" s="226" customFormat="1" ht="26.25" customHeight="1" x14ac:dyDescent="0.15">
      <c r="A123" s="1122"/>
      <c r="B123" s="1014"/>
      <c r="C123" s="987" t="s">
        <v>460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390</v>
      </c>
      <c r="AB123" s="1024"/>
      <c r="AC123" s="1024"/>
      <c r="AD123" s="1024"/>
      <c r="AE123" s="1025"/>
      <c r="AF123" s="1026" t="s">
        <v>390</v>
      </c>
      <c r="AG123" s="1024"/>
      <c r="AH123" s="1024"/>
      <c r="AI123" s="1024"/>
      <c r="AJ123" s="1025"/>
      <c r="AK123" s="1026" t="s">
        <v>390</v>
      </c>
      <c r="AL123" s="1024"/>
      <c r="AM123" s="1024"/>
      <c r="AN123" s="1024"/>
      <c r="AO123" s="1025"/>
      <c r="AP123" s="1027" t="s">
        <v>390</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476</v>
      </c>
      <c r="BP123" s="1070"/>
      <c r="BQ123" s="1128">
        <v>74939816</v>
      </c>
      <c r="BR123" s="1129"/>
      <c r="BS123" s="1129"/>
      <c r="BT123" s="1129"/>
      <c r="BU123" s="1129"/>
      <c r="BV123" s="1129">
        <v>75694390</v>
      </c>
      <c r="BW123" s="1129"/>
      <c r="BX123" s="1129"/>
      <c r="BY123" s="1129"/>
      <c r="BZ123" s="1129"/>
      <c r="CA123" s="1129">
        <v>79685869</v>
      </c>
      <c r="CB123" s="1129"/>
      <c r="CC123" s="1129"/>
      <c r="CD123" s="1129"/>
      <c r="CE123" s="1129"/>
      <c r="CF123" s="1066"/>
      <c r="CG123" s="1067"/>
      <c r="CH123" s="1067"/>
      <c r="CI123" s="1067"/>
      <c r="CJ123" s="1068"/>
      <c r="CK123" s="1074"/>
      <c r="CL123" s="1075"/>
      <c r="CM123" s="1075"/>
      <c r="CN123" s="1075"/>
      <c r="CO123" s="1076"/>
      <c r="CP123" s="1084" t="s">
        <v>477</v>
      </c>
      <c r="CQ123" s="1085"/>
      <c r="CR123" s="1085"/>
      <c r="CS123" s="1085"/>
      <c r="CT123" s="1085"/>
      <c r="CU123" s="1085"/>
      <c r="CV123" s="1085"/>
      <c r="CW123" s="1085"/>
      <c r="CX123" s="1085"/>
      <c r="CY123" s="1085"/>
      <c r="CZ123" s="1085"/>
      <c r="DA123" s="1085"/>
      <c r="DB123" s="1085"/>
      <c r="DC123" s="1085"/>
      <c r="DD123" s="1085"/>
      <c r="DE123" s="1085"/>
      <c r="DF123" s="1086"/>
      <c r="DG123" s="1023" t="s">
        <v>395</v>
      </c>
      <c r="DH123" s="1024"/>
      <c r="DI123" s="1024"/>
      <c r="DJ123" s="1024"/>
      <c r="DK123" s="1025"/>
      <c r="DL123" s="1026" t="s">
        <v>390</v>
      </c>
      <c r="DM123" s="1024"/>
      <c r="DN123" s="1024"/>
      <c r="DO123" s="1024"/>
      <c r="DP123" s="1025"/>
      <c r="DQ123" s="1026" t="s">
        <v>390</v>
      </c>
      <c r="DR123" s="1024"/>
      <c r="DS123" s="1024"/>
      <c r="DT123" s="1024"/>
      <c r="DU123" s="1025"/>
      <c r="DV123" s="1027" t="s">
        <v>390</v>
      </c>
      <c r="DW123" s="1028"/>
      <c r="DX123" s="1028"/>
      <c r="DY123" s="1028"/>
      <c r="DZ123" s="1029"/>
    </row>
    <row r="124" spans="1:130" s="226" customFormat="1" ht="26.25" customHeight="1" thickBot="1" x14ac:dyDescent="0.2">
      <c r="A124" s="1122"/>
      <c r="B124" s="1014"/>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390</v>
      </c>
      <c r="AB124" s="1024"/>
      <c r="AC124" s="1024"/>
      <c r="AD124" s="1024"/>
      <c r="AE124" s="1025"/>
      <c r="AF124" s="1026" t="s">
        <v>390</v>
      </c>
      <c r="AG124" s="1024"/>
      <c r="AH124" s="1024"/>
      <c r="AI124" s="1024"/>
      <c r="AJ124" s="1025"/>
      <c r="AK124" s="1026" t="s">
        <v>390</v>
      </c>
      <c r="AL124" s="1024"/>
      <c r="AM124" s="1024"/>
      <c r="AN124" s="1024"/>
      <c r="AO124" s="1025"/>
      <c r="AP124" s="1027" t="s">
        <v>395</v>
      </c>
      <c r="AQ124" s="1028"/>
      <c r="AR124" s="1028"/>
      <c r="AS124" s="1028"/>
      <c r="AT124" s="1029"/>
      <c r="AU124" s="1124" t="s">
        <v>478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39</v>
      </c>
      <c r="BR124" s="1092"/>
      <c r="BS124" s="1092"/>
      <c r="BT124" s="1092"/>
      <c r="BU124" s="1092"/>
      <c r="BV124" s="1092">
        <v>35.9</v>
      </c>
      <c r="BW124" s="1092"/>
      <c r="BX124" s="1092"/>
      <c r="BY124" s="1092"/>
      <c r="BZ124" s="1092"/>
      <c r="CA124" s="1092">
        <v>15.2</v>
      </c>
      <c r="CB124" s="1092"/>
      <c r="CC124" s="1092"/>
      <c r="CD124" s="1092"/>
      <c r="CE124" s="1092"/>
      <c r="CF124" s="1093"/>
      <c r="CG124" s="1094"/>
      <c r="CH124" s="1094"/>
      <c r="CI124" s="1094"/>
      <c r="CJ124" s="1095"/>
      <c r="CK124" s="1077"/>
      <c r="CL124" s="1077"/>
      <c r="CM124" s="1077"/>
      <c r="CN124" s="1077"/>
      <c r="CO124" s="1078"/>
      <c r="CP124" s="1084" t="s">
        <v>479</v>
      </c>
      <c r="CQ124" s="1085"/>
      <c r="CR124" s="1085"/>
      <c r="CS124" s="1085"/>
      <c r="CT124" s="1085"/>
      <c r="CU124" s="1085"/>
      <c r="CV124" s="1085"/>
      <c r="CW124" s="1085"/>
      <c r="CX124" s="1085"/>
      <c r="CY124" s="1085"/>
      <c r="CZ124" s="1085"/>
      <c r="DA124" s="1085"/>
      <c r="DB124" s="1085"/>
      <c r="DC124" s="1085"/>
      <c r="DD124" s="1085"/>
      <c r="DE124" s="1085"/>
      <c r="DF124" s="1086"/>
      <c r="DG124" s="1069" t="s">
        <v>390</v>
      </c>
      <c r="DH124" s="1051"/>
      <c r="DI124" s="1051"/>
      <c r="DJ124" s="1051"/>
      <c r="DK124" s="1052"/>
      <c r="DL124" s="1050" t="s">
        <v>390</v>
      </c>
      <c r="DM124" s="1051"/>
      <c r="DN124" s="1051"/>
      <c r="DO124" s="1051"/>
      <c r="DP124" s="1052"/>
      <c r="DQ124" s="1050" t="s">
        <v>390</v>
      </c>
      <c r="DR124" s="1051"/>
      <c r="DS124" s="1051"/>
      <c r="DT124" s="1051"/>
      <c r="DU124" s="1052"/>
      <c r="DV124" s="1053" t="s">
        <v>390</v>
      </c>
      <c r="DW124" s="1054"/>
      <c r="DX124" s="1054"/>
      <c r="DY124" s="1054"/>
      <c r="DZ124" s="1055"/>
    </row>
    <row r="125" spans="1:130" s="226" customFormat="1" ht="26.25" customHeight="1" x14ac:dyDescent="0.15">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390</v>
      </c>
      <c r="AB125" s="1024"/>
      <c r="AC125" s="1024"/>
      <c r="AD125" s="1024"/>
      <c r="AE125" s="1025"/>
      <c r="AF125" s="1026" t="s">
        <v>390</v>
      </c>
      <c r="AG125" s="1024"/>
      <c r="AH125" s="1024"/>
      <c r="AI125" s="1024"/>
      <c r="AJ125" s="1025"/>
      <c r="AK125" s="1026" t="s">
        <v>390</v>
      </c>
      <c r="AL125" s="1024"/>
      <c r="AM125" s="1024"/>
      <c r="AN125" s="1024"/>
      <c r="AO125" s="1025"/>
      <c r="AP125" s="1027" t="s">
        <v>390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480</v>
      </c>
      <c r="CL125" s="1072"/>
      <c r="CM125" s="1072"/>
      <c r="CN125" s="1072"/>
      <c r="CO125" s="1073"/>
      <c r="CP125" s="994" t="s">
        <v>481</v>
      </c>
      <c r="CQ125" s="962"/>
      <c r="CR125" s="962"/>
      <c r="CS125" s="962"/>
      <c r="CT125" s="962"/>
      <c r="CU125" s="962"/>
      <c r="CV125" s="962"/>
      <c r="CW125" s="962"/>
      <c r="CX125" s="962"/>
      <c r="CY125" s="962"/>
      <c r="CZ125" s="962"/>
      <c r="DA125" s="962"/>
      <c r="DB125" s="962"/>
      <c r="DC125" s="962"/>
      <c r="DD125" s="962"/>
      <c r="DE125" s="962"/>
      <c r="DF125" s="963"/>
      <c r="DG125" s="995" t="s">
        <v>390</v>
      </c>
      <c r="DH125" s="996"/>
      <c r="DI125" s="996"/>
      <c r="DJ125" s="996"/>
      <c r="DK125" s="996"/>
      <c r="DL125" s="996" t="s">
        <v>390</v>
      </c>
      <c r="DM125" s="996"/>
      <c r="DN125" s="996"/>
      <c r="DO125" s="996"/>
      <c r="DP125" s="996"/>
      <c r="DQ125" s="996" t="s">
        <v>390</v>
      </c>
      <c r="DR125" s="996"/>
      <c r="DS125" s="996"/>
      <c r="DT125" s="996"/>
      <c r="DU125" s="996"/>
      <c r="DV125" s="997" t="s">
        <v>390</v>
      </c>
      <c r="DW125" s="997"/>
      <c r="DX125" s="997"/>
      <c r="DY125" s="997"/>
      <c r="DZ125" s="998"/>
    </row>
    <row r="126" spans="1:130" s="226" customFormat="1" ht="26.25" customHeight="1" thickBot="1" x14ac:dyDescent="0.2">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390</v>
      </c>
      <c r="AB126" s="1024"/>
      <c r="AC126" s="1024"/>
      <c r="AD126" s="1024"/>
      <c r="AE126" s="1025"/>
      <c r="AF126" s="1026" t="s">
        <v>390</v>
      </c>
      <c r="AG126" s="1024"/>
      <c r="AH126" s="1024"/>
      <c r="AI126" s="1024"/>
      <c r="AJ126" s="1025"/>
      <c r="AK126" s="1026" t="s">
        <v>390</v>
      </c>
      <c r="AL126" s="1024"/>
      <c r="AM126" s="1024"/>
      <c r="AN126" s="1024"/>
      <c r="AO126" s="1025"/>
      <c r="AP126" s="1027" t="s">
        <v>390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482</v>
      </c>
      <c r="CQ126" s="988"/>
      <c r="CR126" s="988"/>
      <c r="CS126" s="988"/>
      <c r="CT126" s="988"/>
      <c r="CU126" s="988"/>
      <c r="CV126" s="988"/>
      <c r="CW126" s="988"/>
      <c r="CX126" s="988"/>
      <c r="CY126" s="988"/>
      <c r="CZ126" s="988"/>
      <c r="DA126" s="988"/>
      <c r="DB126" s="988"/>
      <c r="DC126" s="988"/>
      <c r="DD126" s="988"/>
      <c r="DE126" s="988"/>
      <c r="DF126" s="989"/>
      <c r="DG126" s="990" t="s">
        <v>390</v>
      </c>
      <c r="DH126" s="991"/>
      <c r="DI126" s="991"/>
      <c r="DJ126" s="991"/>
      <c r="DK126" s="991"/>
      <c r="DL126" s="991" t="s">
        <v>390</v>
      </c>
      <c r="DM126" s="991"/>
      <c r="DN126" s="991"/>
      <c r="DO126" s="991"/>
      <c r="DP126" s="991"/>
      <c r="DQ126" s="991" t="s">
        <v>390</v>
      </c>
      <c r="DR126" s="991"/>
      <c r="DS126" s="991"/>
      <c r="DT126" s="991"/>
      <c r="DU126" s="991"/>
      <c r="DV126" s="992" t="s">
        <v>390</v>
      </c>
      <c r="DW126" s="992"/>
      <c r="DX126" s="992"/>
      <c r="DY126" s="992"/>
      <c r="DZ126" s="993"/>
    </row>
    <row r="127" spans="1:130" s="226" customFormat="1" ht="26.25" customHeight="1" x14ac:dyDescent="0.15">
      <c r="A127" s="1123"/>
      <c r="B127" s="1016"/>
      <c r="C127" s="1038" t="s">
        <v>483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390</v>
      </c>
      <c r="AB127" s="1024"/>
      <c r="AC127" s="1024"/>
      <c r="AD127" s="1024"/>
      <c r="AE127" s="1025"/>
      <c r="AF127" s="1026" t="s">
        <v>390</v>
      </c>
      <c r="AG127" s="1024"/>
      <c r="AH127" s="1024"/>
      <c r="AI127" s="1024"/>
      <c r="AJ127" s="1025"/>
      <c r="AK127" s="1026" t="s">
        <v>390</v>
      </c>
      <c r="AL127" s="1024"/>
      <c r="AM127" s="1024"/>
      <c r="AN127" s="1024"/>
      <c r="AO127" s="1025"/>
      <c r="AP127" s="1027" t="s">
        <v>390</v>
      </c>
      <c r="AQ127" s="1028"/>
      <c r="AR127" s="1028"/>
      <c r="AS127" s="1028"/>
      <c r="AT127" s="1029"/>
      <c r="AU127" s="228"/>
      <c r="AV127" s="228"/>
      <c r="AW127" s="228"/>
      <c r="AX127" s="1096" t="s">
        <v>484</v>
      </c>
      <c r="AY127" s="1097"/>
      <c r="AZ127" s="1097"/>
      <c r="BA127" s="1097"/>
      <c r="BB127" s="1097"/>
      <c r="BC127" s="1097"/>
      <c r="BD127" s="1097"/>
      <c r="BE127" s="1098"/>
      <c r="BF127" s="1099" t="s">
        <v>485</v>
      </c>
      <c r="BG127" s="1097"/>
      <c r="BH127" s="1097"/>
      <c r="BI127" s="1097"/>
      <c r="BJ127" s="1097"/>
      <c r="BK127" s="1097"/>
      <c r="BL127" s="1098"/>
      <c r="BM127" s="1099" t="s">
        <v>486</v>
      </c>
      <c r="BN127" s="1097"/>
      <c r="BO127" s="1097"/>
      <c r="BP127" s="1097"/>
      <c r="BQ127" s="1097"/>
      <c r="BR127" s="1097"/>
      <c r="BS127" s="1098"/>
      <c r="BT127" s="1099" t="s">
        <v>487</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488</v>
      </c>
      <c r="CQ127" s="988"/>
      <c r="CR127" s="988"/>
      <c r="CS127" s="988"/>
      <c r="CT127" s="988"/>
      <c r="CU127" s="988"/>
      <c r="CV127" s="988"/>
      <c r="CW127" s="988"/>
      <c r="CX127" s="988"/>
      <c r="CY127" s="988"/>
      <c r="CZ127" s="988"/>
      <c r="DA127" s="988"/>
      <c r="DB127" s="988"/>
      <c r="DC127" s="988"/>
      <c r="DD127" s="988"/>
      <c r="DE127" s="988"/>
      <c r="DF127" s="989"/>
      <c r="DG127" s="990" t="s">
        <v>390</v>
      </c>
      <c r="DH127" s="991"/>
      <c r="DI127" s="991"/>
      <c r="DJ127" s="991"/>
      <c r="DK127" s="991"/>
      <c r="DL127" s="991" t="s">
        <v>390</v>
      </c>
      <c r="DM127" s="991"/>
      <c r="DN127" s="991"/>
      <c r="DO127" s="991"/>
      <c r="DP127" s="991"/>
      <c r="DQ127" s="991" t="s">
        <v>390</v>
      </c>
      <c r="DR127" s="991"/>
      <c r="DS127" s="991"/>
      <c r="DT127" s="991"/>
      <c r="DU127" s="991"/>
      <c r="DV127" s="992" t="s">
        <v>390</v>
      </c>
      <c r="DW127" s="992"/>
      <c r="DX127" s="992"/>
      <c r="DY127" s="992"/>
      <c r="DZ127" s="993"/>
    </row>
    <row r="128" spans="1:130" s="226" customFormat="1" ht="26.25" customHeight="1" thickBot="1" x14ac:dyDescent="0.2">
      <c r="A128" s="1106" t="s">
        <v>489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490</v>
      </c>
      <c r="X128" s="1108"/>
      <c r="Y128" s="1108"/>
      <c r="Z128" s="1109"/>
      <c r="AA128" s="1110">
        <v>1441488</v>
      </c>
      <c r="AB128" s="1111"/>
      <c r="AC128" s="1111"/>
      <c r="AD128" s="1111"/>
      <c r="AE128" s="1112"/>
      <c r="AF128" s="1113">
        <v>1345706</v>
      </c>
      <c r="AG128" s="1111"/>
      <c r="AH128" s="1111"/>
      <c r="AI128" s="1111"/>
      <c r="AJ128" s="1112"/>
      <c r="AK128" s="1113">
        <v>1457198</v>
      </c>
      <c r="AL128" s="1111"/>
      <c r="AM128" s="1111"/>
      <c r="AN128" s="1111"/>
      <c r="AO128" s="1112"/>
      <c r="AP128" s="1114"/>
      <c r="AQ128" s="1115"/>
      <c r="AR128" s="1115"/>
      <c r="AS128" s="1115"/>
      <c r="AT128" s="1116"/>
      <c r="AU128" s="228"/>
      <c r="AV128" s="228"/>
      <c r="AW128" s="228"/>
      <c r="AX128" s="961" t="s">
        <v>491</v>
      </c>
      <c r="AY128" s="962"/>
      <c r="AZ128" s="962"/>
      <c r="BA128" s="962"/>
      <c r="BB128" s="962"/>
      <c r="BC128" s="962"/>
      <c r="BD128" s="962"/>
      <c r="BE128" s="963"/>
      <c r="BF128" s="1117" t="s">
        <v>390</v>
      </c>
      <c r="BG128" s="1118"/>
      <c r="BH128" s="1118"/>
      <c r="BI128" s="1118"/>
      <c r="BJ128" s="1118"/>
      <c r="BK128" s="1118"/>
      <c r="BL128" s="1119"/>
      <c r="BM128" s="1117">
        <v>11.86</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492</v>
      </c>
      <c r="CQ128" s="791"/>
      <c r="CR128" s="791"/>
      <c r="CS128" s="791"/>
      <c r="CT128" s="791"/>
      <c r="CU128" s="791"/>
      <c r="CV128" s="791"/>
      <c r="CW128" s="791"/>
      <c r="CX128" s="791"/>
      <c r="CY128" s="791"/>
      <c r="CZ128" s="791"/>
      <c r="DA128" s="791"/>
      <c r="DB128" s="791"/>
      <c r="DC128" s="791"/>
      <c r="DD128" s="791"/>
      <c r="DE128" s="791"/>
      <c r="DF128" s="1101"/>
      <c r="DG128" s="1102" t="s">
        <v>390</v>
      </c>
      <c r="DH128" s="1103"/>
      <c r="DI128" s="1103"/>
      <c r="DJ128" s="1103"/>
      <c r="DK128" s="1103"/>
      <c r="DL128" s="1103" t="s">
        <v>390</v>
      </c>
      <c r="DM128" s="1103"/>
      <c r="DN128" s="1103"/>
      <c r="DO128" s="1103"/>
      <c r="DP128" s="1103"/>
      <c r="DQ128" s="1103" t="s">
        <v>390</v>
      </c>
      <c r="DR128" s="1103"/>
      <c r="DS128" s="1103"/>
      <c r="DT128" s="1103"/>
      <c r="DU128" s="1103"/>
      <c r="DV128" s="1104" t="s">
        <v>390</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493</v>
      </c>
      <c r="X129" s="1136"/>
      <c r="Y129" s="1136"/>
      <c r="Z129" s="1137"/>
      <c r="AA129" s="1023">
        <v>27107501</v>
      </c>
      <c r="AB129" s="1024"/>
      <c r="AC129" s="1024"/>
      <c r="AD129" s="1024"/>
      <c r="AE129" s="1025"/>
      <c r="AF129" s="1026">
        <v>27811002</v>
      </c>
      <c r="AG129" s="1024"/>
      <c r="AH129" s="1024"/>
      <c r="AI129" s="1024"/>
      <c r="AJ129" s="1025"/>
      <c r="AK129" s="1026">
        <v>28846148</v>
      </c>
      <c r="AL129" s="1024"/>
      <c r="AM129" s="1024"/>
      <c r="AN129" s="1024"/>
      <c r="AO129" s="1025"/>
      <c r="AP129" s="1138"/>
      <c r="AQ129" s="1139"/>
      <c r="AR129" s="1139"/>
      <c r="AS129" s="1139"/>
      <c r="AT129" s="1140"/>
      <c r="AU129" s="229"/>
      <c r="AV129" s="229"/>
      <c r="AW129" s="229"/>
      <c r="AX129" s="1130" t="s">
        <v>494</v>
      </c>
      <c r="AY129" s="988"/>
      <c r="AZ129" s="988"/>
      <c r="BA129" s="988"/>
      <c r="BB129" s="988"/>
      <c r="BC129" s="988"/>
      <c r="BD129" s="988"/>
      <c r="BE129" s="989"/>
      <c r="BF129" s="1131" t="s">
        <v>175</v>
      </c>
      <c r="BG129" s="1132"/>
      <c r="BH129" s="1132"/>
      <c r="BI129" s="1132"/>
      <c r="BJ129" s="1132"/>
      <c r="BK129" s="1132"/>
      <c r="BL129" s="1133"/>
      <c r="BM129" s="1131">
        <v>16.86</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496</v>
      </c>
      <c r="X130" s="1136"/>
      <c r="Y130" s="1136"/>
      <c r="Z130" s="1137"/>
      <c r="AA130" s="1023">
        <v>3337946</v>
      </c>
      <c r="AB130" s="1024"/>
      <c r="AC130" s="1024"/>
      <c r="AD130" s="1024"/>
      <c r="AE130" s="1025"/>
      <c r="AF130" s="1026">
        <v>3316582</v>
      </c>
      <c r="AG130" s="1024"/>
      <c r="AH130" s="1024"/>
      <c r="AI130" s="1024"/>
      <c r="AJ130" s="1025"/>
      <c r="AK130" s="1026">
        <v>3463955</v>
      </c>
      <c r="AL130" s="1024"/>
      <c r="AM130" s="1024"/>
      <c r="AN130" s="1024"/>
      <c r="AO130" s="1025"/>
      <c r="AP130" s="1138"/>
      <c r="AQ130" s="1139"/>
      <c r="AR130" s="1139"/>
      <c r="AS130" s="1139"/>
      <c r="AT130" s="1140"/>
      <c r="AU130" s="229"/>
      <c r="AV130" s="229"/>
      <c r="AW130" s="229"/>
      <c r="AX130" s="1130" t="s">
        <v>497</v>
      </c>
      <c r="AY130" s="988"/>
      <c r="AZ130" s="988"/>
      <c r="BA130" s="988"/>
      <c r="BB130" s="988"/>
      <c r="BC130" s="988"/>
      <c r="BD130" s="988"/>
      <c r="BE130" s="989"/>
      <c r="BF130" s="1166">
        <v>3.7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498</v>
      </c>
      <c r="X131" s="1173"/>
      <c r="Y131" s="1173"/>
      <c r="Z131" s="1174"/>
      <c r="AA131" s="1069">
        <v>23769555</v>
      </c>
      <c r="AB131" s="1051"/>
      <c r="AC131" s="1051"/>
      <c r="AD131" s="1051"/>
      <c r="AE131" s="1052"/>
      <c r="AF131" s="1050">
        <v>24494420</v>
      </c>
      <c r="AG131" s="1051"/>
      <c r="AH131" s="1051"/>
      <c r="AI131" s="1051"/>
      <c r="AJ131" s="1052"/>
      <c r="AK131" s="1050">
        <v>25382193</v>
      </c>
      <c r="AL131" s="1051"/>
      <c r="AM131" s="1051"/>
      <c r="AN131" s="1051"/>
      <c r="AO131" s="1052"/>
      <c r="AP131" s="1175"/>
      <c r="AQ131" s="1176"/>
      <c r="AR131" s="1176"/>
      <c r="AS131" s="1176"/>
      <c r="AT131" s="1177"/>
      <c r="AU131" s="229"/>
      <c r="AV131" s="229"/>
      <c r="AW131" s="229"/>
      <c r="AX131" s="1148" t="s">
        <v>499</v>
      </c>
      <c r="AY131" s="791"/>
      <c r="AZ131" s="791"/>
      <c r="BA131" s="791"/>
      <c r="BB131" s="791"/>
      <c r="BC131" s="791"/>
      <c r="BD131" s="791"/>
      <c r="BE131" s="1101"/>
      <c r="BF131" s="1149">
        <v>15.2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501</v>
      </c>
      <c r="W132" s="1159"/>
      <c r="X132" s="1159"/>
      <c r="Y132" s="1159"/>
      <c r="Z132" s="1160"/>
      <c r="AA132" s="1161">
        <v>3.796861153</v>
      </c>
      <c r="AB132" s="1162"/>
      <c r="AC132" s="1162"/>
      <c r="AD132" s="1162"/>
      <c r="AE132" s="1163"/>
      <c r="AF132" s="1164">
        <v>4.4587869400000004</v>
      </c>
      <c r="AG132" s="1162"/>
      <c r="AH132" s="1162"/>
      <c r="AI132" s="1162"/>
      <c r="AJ132" s="1163"/>
      <c r="AK132" s="1164">
        <v>3.0943977139999999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502</v>
      </c>
      <c r="W133" s="1142"/>
      <c r="X133" s="1142"/>
      <c r="Y133" s="1142"/>
      <c r="Z133" s="1143"/>
      <c r="AA133" s="1144">
        <v>4.5</v>
      </c>
      <c r="AB133" s="1145"/>
      <c r="AC133" s="1145"/>
      <c r="AD133" s="1145"/>
      <c r="AE133" s="1146"/>
      <c r="AF133" s="1144">
        <v>4.3</v>
      </c>
      <c r="AG133" s="1145"/>
      <c r="AH133" s="1145"/>
      <c r="AI133" s="1145"/>
      <c r="AJ133" s="1146"/>
      <c r="AK133" s="1144">
        <v>3.7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RYaksnGPuPwVN1PFfUJ1YS9q06waFwPvb4X7GHweXOS2+QKmEQwsDh9MYDzyAFv30zhoJoesc5MeiwAs8RI8A==" saltValue="qiwvTSwvvBHbt6erUyhf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T/Tik81niDGpywNpv+iW9Hur1LfcNVLLNBp5lnDOEYQkl3eeZnCeRvuu7LtxsjvsAsnRdmpNgX+a6802UfgeQ==" saltValue="f4svEWvhIzoQlWL9MYWr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511</v>
      </c>
      <c r="AL9" s="1182"/>
      <c r="AM9" s="1182"/>
      <c r="AN9" s="1183"/>
      <c r="AO9" s="277">
        <v>7383113</v>
      </c>
      <c r="AP9" s="277">
        <v>61959</v>
      </c>
      <c r="AQ9" s="278">
        <v>62021</v>
      </c>
      <c r="AR9" s="279">
        <v>-0.1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512</v>
      </c>
      <c r="AL10" s="1182"/>
      <c r="AM10" s="1182"/>
      <c r="AN10" s="1183"/>
      <c r="AO10" s="280">
        <v>1346752</v>
      </c>
      <c r="AP10" s="280">
        <v>11302</v>
      </c>
      <c r="AQ10" s="281">
        <v>4339</v>
      </c>
      <c r="AR10" s="282">
        <v>160.5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513</v>
      </c>
      <c r="AL11" s="1182"/>
      <c r="AM11" s="1182"/>
      <c r="AN11" s="1183"/>
      <c r="AO11" s="280">
        <v>37720</v>
      </c>
      <c r="AP11" s="280">
        <v>317</v>
      </c>
      <c r="AQ11" s="281">
        <v>554</v>
      </c>
      <c r="AR11" s="282">
        <v>-42.8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514</v>
      </c>
      <c r="AL12" s="1182"/>
      <c r="AM12" s="1182"/>
      <c r="AN12" s="1183"/>
      <c r="AO12" s="280" t="s">
        <v>515</v>
      </c>
      <c r="AP12" s="280" t="s">
        <v>515</v>
      </c>
      <c r="AQ12" s="281">
        <v>17</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516</v>
      </c>
      <c r="AL13" s="1182"/>
      <c r="AM13" s="1182"/>
      <c r="AN13" s="1183"/>
      <c r="AO13" s="280">
        <v>305356</v>
      </c>
      <c r="AP13" s="280">
        <v>2563</v>
      </c>
      <c r="AQ13" s="281">
        <v>2525</v>
      </c>
      <c r="AR13" s="282">
        <v>1.5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517</v>
      </c>
      <c r="AL14" s="1182"/>
      <c r="AM14" s="1182"/>
      <c r="AN14" s="1183"/>
      <c r="AO14" s="280">
        <v>144749</v>
      </c>
      <c r="AP14" s="280">
        <v>1215</v>
      </c>
      <c r="AQ14" s="281">
        <v>1158</v>
      </c>
      <c r="AR14" s="282">
        <v>4.9000000000000004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518</v>
      </c>
      <c r="AL15" s="1185"/>
      <c r="AM15" s="1185"/>
      <c r="AN15" s="1186"/>
      <c r="AO15" s="280">
        <v>-443347</v>
      </c>
      <c r="AP15" s="280">
        <v>-3721</v>
      </c>
      <c r="AQ15" s="281">
        <v>-4174</v>
      </c>
      <c r="AR15" s="282">
        <v>-10.9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8774343</v>
      </c>
      <c r="AP16" s="280">
        <v>73634</v>
      </c>
      <c r="AQ16" s="281">
        <v>66439</v>
      </c>
      <c r="AR16" s="282">
        <v>10.8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523</v>
      </c>
      <c r="AL21" s="1188"/>
      <c r="AM21" s="1188"/>
      <c r="AN21" s="1189"/>
      <c r="AO21" s="293">
        <v>6.15</v>
      </c>
      <c r="AP21" s="294">
        <v>6.1</v>
      </c>
      <c r="AQ21" s="295">
        <v>0.05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524</v>
      </c>
      <c r="AL22" s="1188"/>
      <c r="AM22" s="1188"/>
      <c r="AN22" s="1189"/>
      <c r="AO22" s="298">
        <v>97.2</v>
      </c>
      <c r="AP22" s="299">
        <v>99</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528</v>
      </c>
      <c r="AL32" s="1196"/>
      <c r="AM32" s="1196"/>
      <c r="AN32" s="1197"/>
      <c r="AO32" s="308">
        <v>4135805</v>
      </c>
      <c r="AP32" s="308">
        <v>34708</v>
      </c>
      <c r="AQ32" s="309">
        <v>33147</v>
      </c>
      <c r="AR32" s="310">
        <v>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529</v>
      </c>
      <c r="AL33" s="1196"/>
      <c r="AM33" s="1196"/>
      <c r="AN33" s="1197"/>
      <c r="AO33" s="308" t="s">
        <v>515</v>
      </c>
      <c r="AP33" s="308" t="s">
        <v>515</v>
      </c>
      <c r="AQ33" s="309">
        <v>7</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530</v>
      </c>
      <c r="AL34" s="1196"/>
      <c r="AM34" s="1196"/>
      <c r="AN34" s="1197"/>
      <c r="AO34" s="308" t="s">
        <v>515</v>
      </c>
      <c r="AP34" s="308" t="s">
        <v>515</v>
      </c>
      <c r="AQ34" s="309">
        <v>24</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531</v>
      </c>
      <c r="AL35" s="1196"/>
      <c r="AM35" s="1196"/>
      <c r="AN35" s="1197"/>
      <c r="AO35" s="308">
        <v>1405787</v>
      </c>
      <c r="AP35" s="308">
        <v>11797</v>
      </c>
      <c r="AQ35" s="309">
        <v>5872</v>
      </c>
      <c r="AR35" s="310">
        <v>100.9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532</v>
      </c>
      <c r="AL36" s="1196"/>
      <c r="AM36" s="1196"/>
      <c r="AN36" s="1197"/>
      <c r="AO36" s="308">
        <v>117687</v>
      </c>
      <c r="AP36" s="308">
        <v>988</v>
      </c>
      <c r="AQ36" s="309">
        <v>1168</v>
      </c>
      <c r="AR36" s="310">
        <v>-15.4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533</v>
      </c>
      <c r="AL37" s="1196"/>
      <c r="AM37" s="1196"/>
      <c r="AN37" s="1197"/>
      <c r="AO37" s="308">
        <v>47300</v>
      </c>
      <c r="AP37" s="308">
        <v>397</v>
      </c>
      <c r="AQ37" s="309">
        <v>720</v>
      </c>
      <c r="AR37" s="310">
        <v>-44.9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534</v>
      </c>
      <c r="AL38" s="1199"/>
      <c r="AM38" s="1199"/>
      <c r="AN38" s="1200"/>
      <c r="AO38" s="311" t="s">
        <v>515</v>
      </c>
      <c r="AP38" s="311" t="s">
        <v>515</v>
      </c>
      <c r="AQ38" s="312">
        <v>1</v>
      </c>
      <c r="AR38" s="300" t="s">
        <v>515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535</v>
      </c>
      <c r="AL39" s="1199"/>
      <c r="AM39" s="1199"/>
      <c r="AN39" s="1200"/>
      <c r="AO39" s="308">
        <v>-1457198</v>
      </c>
      <c r="AP39" s="308">
        <v>-12229</v>
      </c>
      <c r="AQ39" s="309">
        <v>-6245</v>
      </c>
      <c r="AR39" s="310">
        <v>95.8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536</v>
      </c>
      <c r="AL40" s="1196"/>
      <c r="AM40" s="1196"/>
      <c r="AN40" s="1197"/>
      <c r="AO40" s="308">
        <v>-3463955</v>
      </c>
      <c r="AP40" s="308">
        <v>-29070</v>
      </c>
      <c r="AQ40" s="309">
        <v>-25563</v>
      </c>
      <c r="AR40" s="310">
        <v>13.7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298</v>
      </c>
      <c r="AL41" s="1202"/>
      <c r="AM41" s="1202"/>
      <c r="AN41" s="1203"/>
      <c r="AO41" s="308">
        <v>785426</v>
      </c>
      <c r="AP41" s="308">
        <v>6591</v>
      </c>
      <c r="AQ41" s="309">
        <v>9130</v>
      </c>
      <c r="AR41" s="310">
        <v>-27.8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506</v>
      </c>
      <c r="AN49" s="1192" t="s">
        <v>540</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3229271</v>
      </c>
      <c r="AN51" s="330">
        <v>26120</v>
      </c>
      <c r="AO51" s="331">
        <v>-52.3</v>
      </c>
      <c r="AP51" s="332">
        <v>68655</v>
      </c>
      <c r="AQ51" s="333">
        <v>4.0999999999999996</v>
      </c>
      <c r="AR51" s="334">
        <v>-56.4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2190661</v>
      </c>
      <c r="AN52" s="338">
        <v>17719</v>
      </c>
      <c r="AO52" s="339">
        <v>-30.1</v>
      </c>
      <c r="AP52" s="340">
        <v>32316</v>
      </c>
      <c r="AQ52" s="341">
        <v>-1.4</v>
      </c>
      <c r="AR52" s="342">
        <v>-28.7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3466008</v>
      </c>
      <c r="AN53" s="330">
        <v>28258</v>
      </c>
      <c r="AO53" s="331">
        <v>8.1999999999999993</v>
      </c>
      <c r="AP53" s="332">
        <v>66863</v>
      </c>
      <c r="AQ53" s="333">
        <v>-2.6</v>
      </c>
      <c r="AR53" s="334">
        <v>10.8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1292110</v>
      </c>
      <c r="AN54" s="338">
        <v>10534</v>
      </c>
      <c r="AO54" s="339">
        <v>-40.5</v>
      </c>
      <c r="AP54" s="340">
        <v>32770</v>
      </c>
      <c r="AQ54" s="341">
        <v>1.4</v>
      </c>
      <c r="AR54" s="342">
        <v>-41.9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5902274</v>
      </c>
      <c r="AN55" s="330">
        <v>48548</v>
      </c>
      <c r="AO55" s="331">
        <v>71.8</v>
      </c>
      <c r="AP55" s="332">
        <v>72051</v>
      </c>
      <c r="AQ55" s="333">
        <v>7.8</v>
      </c>
      <c r="AR55" s="334">
        <v>64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3123922</v>
      </c>
      <c r="AN56" s="338">
        <v>25695</v>
      </c>
      <c r="AO56" s="339">
        <v>143.9</v>
      </c>
      <c r="AP56" s="340">
        <v>34140</v>
      </c>
      <c r="AQ56" s="341">
        <v>4.2</v>
      </c>
      <c r="AR56" s="342">
        <v>139.69999999999999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7281398</v>
      </c>
      <c r="AN57" s="330">
        <v>60408</v>
      </c>
      <c r="AO57" s="331">
        <v>24.4</v>
      </c>
      <c r="AP57" s="332">
        <v>72756</v>
      </c>
      <c r="AQ57" s="333">
        <v>1</v>
      </c>
      <c r="AR57" s="334">
        <v>23.4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1310746</v>
      </c>
      <c r="AN58" s="338">
        <v>10874</v>
      </c>
      <c r="AO58" s="339">
        <v>-57.7</v>
      </c>
      <c r="AP58" s="340">
        <v>32117</v>
      </c>
      <c r="AQ58" s="341">
        <v>-5.9</v>
      </c>
      <c r="AR58" s="342">
        <v>-51.8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4253693</v>
      </c>
      <c r="AN59" s="330">
        <v>35697</v>
      </c>
      <c r="AO59" s="331">
        <v>-40.9</v>
      </c>
      <c r="AP59" s="332">
        <v>43955</v>
      </c>
      <c r="AQ59" s="333">
        <v>-39.6</v>
      </c>
      <c r="AR59" s="334">
        <v>-1.3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1055572</v>
      </c>
      <c r="AN60" s="338">
        <v>8858</v>
      </c>
      <c r="AO60" s="339">
        <v>-18.5</v>
      </c>
      <c r="AP60" s="340">
        <v>21318</v>
      </c>
      <c r="AQ60" s="341">
        <v>-33.6</v>
      </c>
      <c r="AR60" s="342">
        <v>15.1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4826529</v>
      </c>
      <c r="AN61" s="345">
        <v>39806</v>
      </c>
      <c r="AO61" s="346">
        <v>2.2000000000000002</v>
      </c>
      <c r="AP61" s="347">
        <v>64856</v>
      </c>
      <c r="AQ61" s="348">
        <v>-5.9</v>
      </c>
      <c r="AR61" s="334">
        <v>8.1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1794602</v>
      </c>
      <c r="AN62" s="338">
        <v>14736</v>
      </c>
      <c r="AO62" s="339">
        <v>-0.6</v>
      </c>
      <c r="AP62" s="340">
        <v>30532</v>
      </c>
      <c r="AQ62" s="341">
        <v>-7.1</v>
      </c>
      <c r="AR62" s="342">
        <v>6.5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acTPnYbfAUMca9X9S2ms7F8sHl0Mtwu8rX2eCsDL3yzmpoTuUyJ7SWPrz/ml2vGswuVW/Rgg8+339h8Vuw0sA==" saltValue="StjEpp0j47o5XQDCnsSO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0BAfmtxK1MJzeoNaSuLjSzaZefA3PGs2M6JaCO/3kcGUiwglOHP291lJeWs3Q8wetOdDh4vZU2542LIYz5lwqQ==" saltValue="8vcPwmPr9RdCXTS7t1O8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T7yDaShGCJjTzb5xMekx2blrPsZWZ+BznpV5nBdMyyDm18H8rlRx5hf8jD/fACN9fKPFpTYlAvaFsPjR5Y50gg==" saltValue="a1Kd8teFcVUcJe5kG/lc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4" t="s">
        <v>3</v>
      </c>
      <c r="D47" s="1204"/>
      <c r="E47" s="1205"/>
      <c r="F47" s="11">
        <v>6.49</v>
      </c>
      <c r="G47" s="12">
        <v>5.72</v>
      </c>
      <c r="H47" s="12">
        <v>5.77</v>
      </c>
      <c r="I47" s="12">
        <v>6.28</v>
      </c>
      <c r="J47" s="13">
        <v>7.96</v>
      </c>
    </row>
    <row r="48" spans="2:10" ht="57.75" customHeight="1" x14ac:dyDescent="0.15">
      <c r="B48" s="14"/>
      <c r="C48" s="1206" t="s">
        <v>4</v>
      </c>
      <c r="D48" s="1206"/>
      <c r="E48" s="1207"/>
      <c r="F48" s="15">
        <v>0.01</v>
      </c>
      <c r="G48" s="16">
        <v>0</v>
      </c>
      <c r="H48" s="16">
        <v>0.67</v>
      </c>
      <c r="I48" s="16">
        <v>1.26</v>
      </c>
      <c r="J48" s="17">
        <v>1.7</v>
      </c>
    </row>
    <row r="49" spans="2:10" ht="57.75" customHeight="1" thickBot="1" x14ac:dyDescent="0.2">
      <c r="B49" s="18"/>
      <c r="C49" s="1208" t="s">
        <v>5</v>
      </c>
      <c r="D49" s="1208"/>
      <c r="E49" s="1209"/>
      <c r="F49" s="19" t="s">
        <v>561</v>
      </c>
      <c r="G49" s="20" t="s">
        <v>562</v>
      </c>
      <c r="H49" s="20">
        <v>0.7</v>
      </c>
      <c r="I49" s="20">
        <v>1.27</v>
      </c>
      <c r="J49" s="21">
        <v>2.38</v>
      </c>
    </row>
    <row r="50" spans="2:10" x14ac:dyDescent="0.15"/>
  </sheetData>
  <sheetProtection algorithmName="SHA-512" hashValue="3GuuD6fW0xVNdlLCtH60YTlVqyW3tntW5PCIxoKkaJSoMx8G2e75gU1mlIItkKstCUWT6aNDozOur/V2Fx0uGQ==" saltValue="mG73DtgsBZ4Gnuzkr0hM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2023-03-22T01:04:34Z</cp:lastPrinted>
  <dcterms:created xsi:type="dcterms:W3CDTF">2023-02-20T06:06:19Z</dcterms:created>
  <dcterms:modified xsi:type="dcterms:W3CDTF">2023-10-24T07:04:59Z</dcterms:modified>
  <cp:category/>
</cp:coreProperties>
</file>