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4（R3決算）\25_ホームページ掲載用（２回目）\"/>
    </mc:Choice>
  </mc:AlternateContent>
  <bookViews>
    <workbookView xWindow="0" yWindow="0" windowWidth="20835" windowHeight="841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<sst xmlns="http://schemas.openxmlformats.org/spreadsheetml/2006/main" count="1137" uniqueCount="637">
  <si>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</si>
  <si>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</si>
  <si>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</si>
  <si>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</si>
  <si>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</si>
  <si>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</si>
  <si>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</si>
  <si>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</si>
  <si>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</si>
  <si>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</si>
  <si>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</si>
  <si>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</si>
  <si>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</si>
  <si>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</si>
  <si>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</si>
  <si>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</si>
  <si>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</si>
  <si>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</si>
  <si>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</si>
  <si>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</si>
  <si>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</si>
  <si>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</si>
  <si>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</si>
  <si>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</si>
  <si>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</si>
  <si>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</si>
  <si>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</si>
  <si>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</si>
  <si>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</si>
  <si>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</si>
  <si>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</si>
  <si>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</si>
  <si>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</si>
  <si>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</si>
  <si>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</si>
  <si>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</si>
  <si>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</si>
  <si>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</si>
  <si>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</si>
  <si>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</si>
  <si>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</si>
  <si>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</si>
  <si>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</si>
  <si>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</si>
  <si>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</si>
  <si>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</si>
  <si>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</si>
  <si>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</si>
  <si>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</si>
  <si>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</si>
  <si>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</si>
  <si>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</si>
  <si>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</si>
  <si>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</si>
  <si>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</si>
  <si>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</si>
  <si>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</si>
  <si>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</si>
  <si>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</si>
  <si>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</si>
  <si>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</si>
  <si>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</si>
  <si>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</si>
  <si>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</si>
  <si>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</si>
  <si>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</si>
  <si>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</si>
  <si>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</si>
  <si>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</si>
  <si>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</si>
  <si>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</si>
  <si>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</si>
  <si>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</si>
  <si>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</si>
  <si>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</si>
  <si>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</si>
  <si>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</si>
  <si>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</si>
  <si>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</si>
  <si>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</si>
  <si>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</si>
  <si>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</si>
  <si>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</si>
  <si>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</si>
  <si>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</si>
  <si>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</si>
  <si>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</si>
  <si>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</si>
  <si>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</si>
  <si>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</si>
  <si>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</si>
  <si>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</si>
  <si>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</si>
  <si>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</si>
  <si>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</si>
  <si>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</si>
  <si>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</si>
  <si>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</si>
  <si>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箕面市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</si>
  <si>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</si>
  <si>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</si>
  <si>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</si>
  <si>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</si>
  <si>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</si>
  <si>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</si>
  <si>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</si>
  <si>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</si>
  <si>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</si>
  <si>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</si>
  <si>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</si>
  <si>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</si>
  <si>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</si>
  <si>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</si>
  <si>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</si>
  <si>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</si>
  <si>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</si>
  <si>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</si>
  <si>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</si>
  <si>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</si>
  <si>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</si>
  <si>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</si>
  <si>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</si>
  <si>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</si>
  <si>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</si>
  <si>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</si>
  <si>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</si>
  <si>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</si>
  <si>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</si>
  <si>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</si>
  <si>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</si>
  <si>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</si>
  <si>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</si>
  <si>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</si>
  <si>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</si>
  <si>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</si>
  <si>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</si>
  <si>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</si>
  <si>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</si>
  <si>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</si>
  <si>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</si>
  <si>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</si>
  <si>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</si>
  <si>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</si>
  <si>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</si>
  <si>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</si>
  <si>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</si>
  <si>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</si>
  <si>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</si>
  <si>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</si>
  <si>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</si>
  <si>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</si>
  <si>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</si>
  <si>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</si>
  <si>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</si>
  <si>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</si>
  <si>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</si>
  <si>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</si>
  <si>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</si>
  <si>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</si>
  <si>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</si>
  <si>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</si>
  <si>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</si>
  <si>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</si>
  <si>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</si>
  <si>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</si>
  <si>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</si>
  <si>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</si>
  <si>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</si>
  <si>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</si>
  <si>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</si>
  <si>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</si>
  <si>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</si>
  <si>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</si>
  <si>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</si>
  <si>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</si>
  <si>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</si>
  <si>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</si>
  <si>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</si>
  <si>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</si>
  <si>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</si>
  <si>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</si>
  <si>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</si>
  <si>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</si>
  <si>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</si>
  <si>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</si>
  <si>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</si>
  <si>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</si>
  <si>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</si>
  <si>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</si>
  <si>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</si>
  <si>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</si>
  <si>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</si>
  <si>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</si>
  <si>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</si>
  <si>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</si>
  <si>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</si>
  <si>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</si>
  <si>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</si>
  <si>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</si>
  <si>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</si>
  <si>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</si>
  <si>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</si>
  <si>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</si>
  <si>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</si>
  <si>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</si>
  <si>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</si>
  <si>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</si>
  <si>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</si>
  <si>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</si>
  <si>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</si>
  <si>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</si>
  <si>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</si>
  <si>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</si>
  <si>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</si>
  <si>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</si>
  <si>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</si>
  <si>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</si>
  <si>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</si>
  <si>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</si>
  <si>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</si>
  <si>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</si>
  <si>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</si>
  <si>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</si>
  <si>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</si>
  <si>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</si>
  <si>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</si>
  <si>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</si>
  <si>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</si>
  <si>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</si>
  <si>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議会費</t>
  </si>
  <si>
    <t>利子割交付金</t>
  </si>
  <si>
    <t>　　市町村民税</t>
    <phoneticPr fontId="5"/>
  </si>
  <si>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</si>
  <si>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</si>
  <si>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</si>
  <si>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</si>
  <si>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</si>
  <si>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</si>
  <si>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</si>
  <si>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</si>
  <si>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</si>
  <si>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</si>
  <si>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</si>
  <si>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</si>
  <si>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</si>
  <si>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</si>
  <si>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</si>
  <si>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</si>
  <si>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</si>
  <si>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　　市町村たばこ税</t>
    <phoneticPr fontId="5"/>
  </si>
  <si>
    <t>教育費</t>
  </si>
  <si>
    <t>自動車税環境性能割交付金</t>
    <phoneticPr fontId="5"/>
  </si>
  <si>
    <t>災害復旧費</t>
  </si>
  <si>
    <t>　　特別土地保有税</t>
    <phoneticPr fontId="5"/>
  </si>
  <si>
    <t>公債費</t>
  </si>
  <si>
    <t>地方特例交付金等</t>
    <rPh sb="7" eb="8">
      <t>トウ</t>
    </rPh>
    <phoneticPr fontId="16"/>
  </si>
  <si>
    <t>諸支出金</t>
    <rPh sb="3" eb="4">
      <t>キン</t>
    </rPh>
    <phoneticPr fontId="25"/>
  </si>
  <si>
    <t>　個人住民税減収補塡特例交付金</t>
    <phoneticPr fontId="5"/>
  </si>
  <si>
    <t>目的税</t>
  </si>
  <si>
    <t>　自動車税減収補塡特例交付金</t>
    <rPh sb="7" eb="9">
      <t>ホテン</t>
    </rPh>
    <rPh sb="13" eb="14">
      <t>キン</t>
    </rPh>
    <phoneticPr fontId="29"/>
  </si>
  <si>
    <t>歳出合計</t>
  </si>
  <si>
    <t>　軽自動車税減収補塡特例交付金</t>
    <rPh sb="8" eb="10">
      <t>ホテン</t>
    </rPh>
    <phoneticPr fontId="29"/>
  </si>
  <si>
    <t>　　入湯税</t>
    <phoneticPr fontId="5"/>
  </si>
  <si>
    <t>　新型コロナウイルス感染症対策地方税減収補塡特別交付金</t>
    <phoneticPr fontId="5"/>
  </si>
  <si>
    <t>性質別歳出の状況（単位 千円・％）</t>
    <rPh sb="0" eb="2">
      <t>セイシツ</t>
    </rPh>
    <phoneticPr fontId="5"/>
  </si>
  <si>
    <t>地方交付税</t>
  </si>
  <si>
    <t>決算額</t>
  </si>
  <si>
    <t>構成比</t>
    <phoneticPr fontId="5"/>
  </si>
  <si>
    <t>経常経費充当一般財源等</t>
  </si>
  <si>
    <t>経常収支比率</t>
    <rPh sb="0" eb="2">
      <t>ケイジョウ</t>
    </rPh>
    <rPh sb="2" eb="4">
      <t>シュウシ</t>
    </rPh>
    <rPh sb="4" eb="6">
      <t>ヒリツ</t>
    </rPh>
    <phoneticPr fontId="20"/>
  </si>
  <si>
    <t>　　水利地益税等</t>
    <phoneticPr fontId="5"/>
  </si>
  <si>
    <t>義務的経費計</t>
    <rPh sb="0" eb="3">
      <t>ギムテキ</t>
    </rPh>
    <rPh sb="3" eb="5">
      <t>ケイヒ</t>
    </rPh>
    <rPh sb="5" eb="6">
      <t>ケイ</t>
    </rPh>
    <phoneticPr fontId="5"/>
  </si>
  <si>
    <t>　人件費</t>
    <phoneticPr fontId="5"/>
  </si>
  <si>
    <t>旧法による税</t>
  </si>
  <si>
    <t>　　うち職員給</t>
    <rPh sb="4" eb="6">
      <t>ショクイン</t>
    </rPh>
    <rPh sb="6" eb="7">
      <t>キュウ</t>
    </rPh>
    <phoneticPr fontId="5"/>
  </si>
  <si>
    <t>(一般財源計)</t>
    <phoneticPr fontId="5"/>
  </si>
  <si>
    <t>合計</t>
  </si>
  <si>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</si>
  <si>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</si>
  <si>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</si>
  <si>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</si>
  <si>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</si>
  <si>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</si>
  <si>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</si>
  <si>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</si>
  <si>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</si>
  <si>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</si>
  <si>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</si>
  <si>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</si>
  <si>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</si>
  <si>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</si>
  <si>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</si>
  <si>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</si>
  <si>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</si>
  <si>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</si>
  <si>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</si>
  <si>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</si>
  <si>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</si>
  <si>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</si>
  <si>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</si>
  <si>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</si>
  <si>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</si>
  <si>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</si>
  <si>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</si>
  <si>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</si>
  <si>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</si>
  <si>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</si>
  <si>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繰越金</t>
  </si>
  <si>
    <t>加入世帯数(世帯)</t>
  </si>
  <si>
    <t>諸収入</t>
  </si>
  <si>
    <t>被保険者数(人)</t>
  </si>
  <si>
    <t>地方債</t>
  </si>
  <si>
    <t>保険税(料)収入額</t>
    <phoneticPr fontId="5"/>
  </si>
  <si>
    <t>　うち減収補塡債(特例分)</t>
    <rPh sb="4" eb="5">
      <t>シュウ</t>
    </rPh>
    <rPh sb="9" eb="10">
      <t>トク</t>
    </rPh>
    <rPh sb="10" eb="11">
      <t>レイ</t>
    </rPh>
    <rPh sb="11" eb="12">
      <t>ブン</t>
    </rPh>
    <phoneticPr fontId="16"/>
  </si>
  <si>
    <t>国民健康保険</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</si>
  <si>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</si>
  <si>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</si>
  <si>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</si>
  <si>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</si>
  <si>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</si>
  <si>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</si>
  <si>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</si>
  <si>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</si>
  <si>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</si>
  <si>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</si>
  <si>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</si>
  <si>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大阪府箕面市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</si>
  <si>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</si>
  <si>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</si>
  <si>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</si>
  <si>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</si>
  <si>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</si>
  <si>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</si>
  <si>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</si>
  <si>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</si>
  <si>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</si>
  <si>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</si>
  <si>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</si>
  <si>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</si>
  <si>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</si>
  <si>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</si>
  <si>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</si>
  <si>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</si>
  <si>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</si>
  <si>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</si>
  <si>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</si>
  <si>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</si>
  <si>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特別会計公共用地先行取得事業費</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</si>
  <si>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</si>
  <si>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</si>
  <si>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</si>
  <si>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</si>
  <si>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</si>
  <si>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</si>
  <si>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</si>
  <si>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</si>
  <si>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</si>
  <si>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</si>
  <si>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</si>
  <si>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</si>
  <si>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</si>
  <si>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</si>
  <si>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特別会計国民健康保険事業費</t>
    <phoneticPr fontId="5"/>
  </si>
  <si>
    <t>特別会計介護保険事業費</t>
    <phoneticPr fontId="5"/>
  </si>
  <si>
    <t>特別会計後期高齢者医療事業費</t>
    <phoneticPr fontId="5"/>
  </si>
  <si>
    <t>特別会計介護サービス事業費</t>
    <phoneticPr fontId="5"/>
  </si>
  <si>
    <t>水道事業会計</t>
    <phoneticPr fontId="5"/>
  </si>
  <si>
    <t>法適用企業</t>
    <phoneticPr fontId="5"/>
  </si>
  <si>
    <t>公共下水道事業会計</t>
    <phoneticPr fontId="5"/>
  </si>
  <si>
    <t>法適用企業</t>
    <phoneticPr fontId="5"/>
  </si>
  <si>
    <t>病院事業会計</t>
    <phoneticPr fontId="5"/>
  </si>
  <si>
    <t>競艇事業会計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</si>
  <si>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</si>
  <si>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</si>
  <si>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</si>
  <si>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</si>
  <si>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</si>
  <si>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</si>
  <si>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</si>
  <si>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</si>
  <si>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</si>
  <si>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</si>
  <si>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</si>
  <si>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</si>
  <si>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</si>
  <si>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</si>
  <si>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</si>
  <si>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</si>
  <si>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</si>
  <si>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</si>
  <si>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</si>
  <si>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</si>
  <si>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</si>
  <si>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</si>
  <si>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</si>
  <si>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</si>
  <si>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</si>
  <si>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</si>
  <si>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</si>
  <si>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</si>
  <si>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</si>
  <si>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</si>
  <si>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</si>
  <si>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</si>
  <si>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</si>
  <si>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</si>
  <si>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</si>
  <si>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</si>
  <si>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</si>
  <si>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</si>
  <si>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</si>
  <si>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</si>
  <si>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</si>
  <si>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</si>
  <si>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</si>
  <si>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</si>
  <si>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</si>
  <si>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</si>
  <si>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</si>
  <si>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</si>
  <si>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</si>
  <si>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</si>
  <si>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</si>
  <si>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</si>
  <si>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</si>
  <si>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</si>
  <si>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</si>
  <si>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</si>
  <si>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</si>
  <si>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</si>
  <si>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</si>
  <si>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</si>
  <si>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</si>
  <si>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</si>
  <si>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</si>
  <si>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</si>
  <si>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</si>
  <si>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</si>
  <si>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</si>
  <si>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</si>
  <si>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</si>
  <si>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</si>
  <si>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</si>
  <si>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</si>
  <si>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</si>
  <si>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競艇事業会計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</si>
  <si>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</si>
  <si>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</si>
  <si>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</si>
  <si>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</si>
  <si>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</si>
  <si>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</si>
  <si>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</si>
  <si>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</si>
  <si>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</si>
  <si>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</si>
  <si>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</si>
  <si>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</si>
  <si>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</si>
  <si>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</si>
  <si>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</si>
  <si>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</si>
  <si>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</si>
  <si>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</si>
  <si>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</si>
  <si>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</si>
  <si>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</si>
  <si>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</si>
  <si>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</si>
  <si>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</si>
  <si>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</si>
  <si>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</si>
  <si>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</si>
  <si>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</si>
  <si>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</si>
  <si>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</si>
  <si>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</si>
  <si>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</si>
  <si>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</si>
  <si>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</si>
  <si>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</si>
  <si>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</si>
  <si>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</si>
  <si>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</si>
  <si>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</si>
  <si>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</si>
  <si>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</si>
  <si>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</si>
  <si>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</si>
  <si>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</si>
  <si>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</si>
  <si>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</si>
  <si>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</si>
  <si>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</si>
  <si>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</si>
  <si>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</si>
  <si>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</si>
  <si>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</si>
  <si>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</si>
  <si>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</si>
  <si>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</si>
  <si>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</si>
  <si>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</si>
  <si>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</si>
  <si>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</si>
  <si>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</si>
  <si>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</si>
  <si>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</si>
  <si>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</si>
  <si>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</si>
  <si>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</si>
  <si>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</si>
  <si>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</si>
  <si>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</si>
  <si>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</si>
  <si>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</si>
  <si>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</si>
  <si>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</si>
  <si>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</si>
  <si>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</si>
  <si>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</si>
  <si>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</si>
  <si>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</si>
  <si>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</si>
  <si>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</si>
  <si>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</si>
  <si>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</si>
  <si>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</si>
  <si>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</si>
  <si>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</si>
  <si>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</si>
  <si>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8.35</t>
  </si>
  <si>
    <t>▲ 0.83</t>
  </si>
  <si>
    <t>▲ 3.43</t>
  </si>
  <si>
    <t>▲ 4.96</t>
  </si>
  <si>
    <t>▲ 2.91</t>
  </si>
  <si>
    <t>競艇事業会計</t>
  </si>
  <si>
    <t>公共下水道事業会計</t>
  </si>
  <si>
    <t>水道事業会計</t>
  </si>
  <si>
    <t>病院事業会計</t>
  </si>
  <si>
    <t>一般会計</t>
  </si>
  <si>
    <t>特別会計国民健康保険事業費</t>
  </si>
  <si>
    <t>▲ 3.01</t>
  </si>
  <si>
    <t>▲ 1.42</t>
  </si>
  <si>
    <t>特別会計介護保険事業費</t>
  </si>
  <si>
    <t>特別会計後期高齢者医療事業費</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</si>
  <si>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</si>
  <si>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</si>
  <si>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</si>
  <si>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</si>
  <si>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</si>
  <si>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</si>
  <si>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</si>
  <si>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</si>
  <si>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</si>
  <si>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</si>
  <si>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</si>
  <si>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27"/>
  </si>
  <si>
    <t>大阪府後期高齢者医療広域連合
（後期高齢者医療特別会計）</t>
  </si>
  <si>
    <t>大阪広域水道企業団
水道事業会計（水道用水供給事業）</t>
  </si>
  <si>
    <t>大阪広域水道企業団
（工業用水道事業会計）</t>
  </si>
  <si>
    <t>-</t>
    <phoneticPr fontId="2"/>
  </si>
  <si>
    <t>箕面市医療保健センター</t>
    <rPh sb="0" eb="3">
      <t>ミノオシ</t>
    </rPh>
    <rPh sb="3" eb="5">
      <t>イリョウ</t>
    </rPh>
    <rPh sb="5" eb="7">
      <t>ホケン</t>
    </rPh>
    <phoneticPr fontId="2"/>
  </si>
  <si>
    <t>箕面市障害者事業団</t>
    <rPh sb="0" eb="3">
      <t>ミノオシ</t>
    </rPh>
    <rPh sb="3" eb="6">
      <t>ショウガイシャ</t>
    </rPh>
    <rPh sb="6" eb="9">
      <t>ジギョウダン</t>
    </rPh>
    <phoneticPr fontId="2"/>
  </si>
  <si>
    <t>箕面市メイプル文化財団</t>
    <rPh sb="0" eb="3">
      <t>ミノオシ</t>
    </rPh>
    <rPh sb="7" eb="9">
      <t>ブンカ</t>
    </rPh>
    <rPh sb="9" eb="11">
      <t>ザイダン</t>
    </rPh>
    <phoneticPr fontId="2"/>
  </si>
  <si>
    <t>箕面市国際交流協会</t>
    <rPh sb="0" eb="3">
      <t>ミノオシ</t>
    </rPh>
    <rPh sb="3" eb="5">
      <t>コクサイ</t>
    </rPh>
    <rPh sb="5" eb="7">
      <t>コウリュウ</t>
    </rPh>
    <rPh sb="7" eb="9">
      <t>キョウカイ</t>
    </rPh>
    <phoneticPr fontId="2"/>
  </si>
  <si>
    <t>箕面市都市開発</t>
    <rPh sb="0" eb="3">
      <t>ミノオシ</t>
    </rPh>
    <rPh sb="3" eb="5">
      <t>トシ</t>
    </rPh>
    <rPh sb="5" eb="7">
      <t>カイハツ</t>
    </rPh>
    <phoneticPr fontId="2"/>
  </si>
  <si>
    <t>箕面FMまちそだて</t>
    <rPh sb="0" eb="2">
      <t>ミノオ</t>
    </rPh>
    <phoneticPr fontId="2"/>
  </si>
  <si>
    <t>箕面市土地開発公社</t>
    <rPh sb="0" eb="3">
      <t>ミノオシ</t>
    </rPh>
    <rPh sb="3" eb="5">
      <t>トチ</t>
    </rPh>
    <rPh sb="5" eb="7">
      <t>カイハツ</t>
    </rPh>
    <rPh sb="7" eb="9">
      <t>コウシャ</t>
    </rPh>
    <phoneticPr fontId="2"/>
  </si>
  <si>
    <t>-</t>
    <phoneticPr fontId="2"/>
  </si>
  <si>
    <t>北大阪急行南北線延伸整備基金</t>
    <phoneticPr fontId="5"/>
  </si>
  <si>
    <t>文化施設整備基金</t>
    <phoneticPr fontId="5"/>
  </si>
  <si>
    <t>保健福祉総合推進基金</t>
    <phoneticPr fontId="5"/>
  </si>
  <si>
    <t>市立病院医療体制整備基金</t>
    <phoneticPr fontId="5"/>
  </si>
  <si>
    <t>未来子ども基金</t>
    <phoneticPr fontId="5"/>
  </si>
  <si>
    <t>-</t>
    <phoneticPr fontId="2"/>
  </si>
  <si>
    <t>-</t>
    <phoneticPr fontId="2"/>
  </si>
  <si>
    <t>-</t>
    <phoneticPr fontId="2"/>
  </si>
  <si>
    <t>-</t>
    <phoneticPr fontId="2"/>
  </si>
  <si>
    <t>大阪府箕面市</t>
    <phoneticPr fontId="25"/>
  </si>
  <si>
    <t>歳出の状況（単位 千円・％）</t>
    <phoneticPr fontId="5"/>
  </si>
  <si>
    <t>目的別歳出の状況（単位 千円・％）</t>
    <phoneticPr fontId="5"/>
  </si>
  <si>
    <t>　法定普通税</t>
    <phoneticPr fontId="5"/>
  </si>
  <si>
    <t>-</t>
    <phoneticPr fontId="5"/>
  </si>
  <si>
    <t>　　　個人均等割</t>
    <phoneticPr fontId="5"/>
  </si>
  <si>
    <t>　　　法人均等割</t>
    <phoneticPr fontId="5"/>
  </si>
  <si>
    <t>　　　法人税割</t>
    <phoneticPr fontId="5"/>
  </si>
  <si>
    <t>　　固定資産税</t>
    <phoneticPr fontId="5"/>
  </si>
  <si>
    <t>-</t>
    <phoneticPr fontId="5"/>
  </si>
  <si>
    <t>　　　うち純固定資産税</t>
    <phoneticPr fontId="5"/>
  </si>
  <si>
    <t>　　軽自動車税</t>
    <phoneticPr fontId="5"/>
  </si>
  <si>
    <t>　　鉱産税</t>
    <phoneticPr fontId="5"/>
  </si>
  <si>
    <t>法人事業税交付金</t>
    <phoneticPr fontId="16"/>
  </si>
  <si>
    <t>　法定外普通税</t>
    <phoneticPr fontId="5"/>
  </si>
  <si>
    <t>前年度繰上充用金</t>
    <phoneticPr fontId="5"/>
  </si>
  <si>
    <t>　法定目的税</t>
    <phoneticPr fontId="5"/>
  </si>
  <si>
    <t>　　事業所税</t>
    <phoneticPr fontId="5"/>
  </si>
  <si>
    <t>　　都市計画税</t>
    <phoneticPr fontId="5"/>
  </si>
  <si>
    <t>充当一般財源等</t>
    <phoneticPr fontId="5"/>
  </si>
  <si>
    <t>　普通交付税</t>
    <phoneticPr fontId="5"/>
  </si>
  <si>
    <t>　特別交付税</t>
    <phoneticPr fontId="5"/>
  </si>
  <si>
    <t>　法定外目的税</t>
    <phoneticPr fontId="5"/>
  </si>
  <si>
    <t>　震災復興特別交付税</t>
    <phoneticPr fontId="25"/>
  </si>
  <si>
    <t>　扶助費</t>
    <phoneticPr fontId="5"/>
  </si>
  <si>
    <t>元利償還金</t>
    <phoneticPr fontId="5"/>
  </si>
  <si>
    <t>一時借入金利子</t>
    <phoneticPr fontId="5"/>
  </si>
  <si>
    <t>-</t>
    <phoneticPr fontId="5"/>
  </si>
  <si>
    <t>合計</t>
    <phoneticPr fontId="5"/>
  </si>
  <si>
    <t>　　うち一部事務組合負担金</t>
    <phoneticPr fontId="5"/>
  </si>
  <si>
    <t>病院</t>
    <phoneticPr fontId="5"/>
  </si>
  <si>
    <t>　繰出金</t>
    <phoneticPr fontId="5"/>
  </si>
  <si>
    <t>介護サービス</t>
    <phoneticPr fontId="5"/>
  </si>
  <si>
    <t>　積立金</t>
    <phoneticPr fontId="5"/>
  </si>
  <si>
    <t>上水道</t>
    <phoneticPr fontId="5"/>
  </si>
  <si>
    <t>被保険者
1人当り</t>
    <phoneticPr fontId="5"/>
  </si>
  <si>
    <t>　投資・出資金・貸付金</t>
    <phoneticPr fontId="5"/>
  </si>
  <si>
    <t>国庫支出金</t>
    <phoneticPr fontId="5"/>
  </si>
  <si>
    <t>　前年度繰上充用金</t>
    <phoneticPr fontId="5"/>
  </si>
  <si>
    <t>　うち猶予特例債</t>
    <phoneticPr fontId="16"/>
  </si>
  <si>
    <t>その他</t>
    <phoneticPr fontId="5"/>
  </si>
  <si>
    <t>　うち補助</t>
    <phoneticPr fontId="5"/>
  </si>
  <si>
    <t>　うち単独</t>
    <phoneticPr fontId="5"/>
  </si>
  <si>
    <t>災害復旧事業費</t>
    <phoneticPr fontId="5"/>
  </si>
  <si>
    <t>失業対策事業費</t>
    <phoneticPr fontId="5"/>
  </si>
  <si>
    <t>歳出合計</t>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</si>
  <si>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</si>
  <si>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</si>
  <si>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</si>
  <si>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29年度決算以降に係る固定資産台帳については、令和4年3月31日時点で未整備であるため推移分析できていないが、引き続き各指標を注視しつつ、今後も公共施設等総合管理計画に基づく適切な老朽化対策に努める。
　鉄道延伸や新駅周辺整備、児童・生徒数の増加に伴う学校増築などの財源として起債が増加傾向にあるため、将来負担比率は上昇傾向にある（平成29年度：▲26.3％　⇒　平成30年度：▲30.7％　⇒　令和元年度：▲19.1％　⇒　令和2年度：4.8％　⇒　令和3年度：13.3％）。</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</si>
  <si>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</si>
  <si>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</si>
  <si>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</si>
  <si>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</si>
  <si>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</si>
  <si>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</si>
  <si>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元年度までは、将来負担比率、実質公債費比率とも類似団体内平均値と比べて良好な状態にあったが、進行中の鉄道延伸や新駅周辺整備など大きなプロジェクトにかかる起債が増加したことにより、令和2年度以降の将来負担比率は、類似団体内平均値を上回った。今後も、両比率について一定の上昇が見込まれることから、将来にわたって財政規律を高いレベルで堅持するため、財政運営基本条例の趣旨に則り、世代間の負担の均衡を図りつつ、令和3年2月に策定した「箕面市新改革プラン」を元に改革を進め、過度に市債に依存することのない規律ある財政運営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</si>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</sst>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42651</c:v>
                </c:pt>
                <c:pt idx="1">
                  <c:v>43226</c:v>
                </c:pt>
                <c:pt idx="2">
                  <c:v>42836</c:v>
                </c:pt>
                <c:pt idx="3">
                  <c:v>44161</c:v>
                </c:pt>
                <c:pt idx="4">
                  <c:v>43955</c:v>
                </c:pt>
              </c:numCache>
            </c:numRef>
          </c:val>
          <c:smooth val="0"/>
          <c:extLst>
            <c:ext xmlns:c16="http://schemas.microsoft.com/office/drawing/2014/chart" uri="{C3380CC4-5D6E-409C-BE32-E72D297353CC}">
              <c16:uniqueId val="{00000000-57C4-4261-92B3-54153727B5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125840</c:v>
                </c:pt>
                <c:pt idx="1">
                  <c:v>130673</c:v>
                </c:pt>
                <c:pt idx="2">
                  <c:v>144981</c:v>
                </c:pt>
                <c:pt idx="3">
                  <c:v>172283</c:v>
                </c:pt>
                <c:pt idx="4">
                  <c:v>180653</c:v>
                </c:pt>
              </c:numCache>
            </c:numRef>
          </c:val>
          <c:smooth val="0"/>
          <c:extLst>
            <c:ext xmlns:c16="http://schemas.microsoft.com/office/drawing/2014/chart" uri="{C3380CC4-5D6E-409C-BE32-E72D297353CC}">
              <c16:uniqueId val="{00000001-57C4-4261-92B3-54153727B58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7.32</c:v>
                </c:pt>
                <c:pt idx="1">
                  <c:v>7.35</c:v>
                </c:pt>
                <c:pt idx="2">
                  <c:v>8</c:v>
                </c:pt>
                <c:pt idx="3">
                  <c:v>8.5399999999999991</c:v>
                </c:pt>
                <c:pt idx="4">
                  <c:v>4.93</c:v>
                </c:pt>
              </c:numCache>
            </c:numRef>
          </c:val>
          <c:extLst>
            <c:ext xmlns:c16="http://schemas.microsoft.com/office/drawing/2014/chart" uri="{C3380CC4-5D6E-409C-BE32-E72D297353CC}">
              <c16:uniqueId val="{00000000-EE7D-41D1-93B6-3848D5E008C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19.87</c:v>
                </c:pt>
                <c:pt idx="1">
                  <c:v>20.45</c:v>
                </c:pt>
                <c:pt idx="2">
                  <c:v>18.87</c:v>
                </c:pt>
                <c:pt idx="3">
                  <c:v>15.09</c:v>
                </c:pt>
                <c:pt idx="4">
                  <c:v>17.559999999999999</c:v>
                </c:pt>
              </c:numCache>
            </c:numRef>
          </c:val>
          <c:extLst>
            <c:ext xmlns:c16="http://schemas.microsoft.com/office/drawing/2014/chart" uri="{C3380CC4-5D6E-409C-BE32-E72D297353CC}">
              <c16:uniqueId val="{00000001-EE7D-41D1-93B6-3848D5E008C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-8.35</c:v>
                </c:pt>
                <c:pt idx="1">
                  <c:v>-0.83</c:v>
                </c:pt>
                <c:pt idx="2">
                  <c:v>-3.43</c:v>
                </c:pt>
                <c:pt idx="3">
                  <c:v>-4.96</c:v>
                </c:pt>
                <c:pt idx="4">
                  <c:v>-2.91</c:v>
                </c:pt>
              </c:numCache>
            </c:numRef>
          </c:val>
          <c:smooth val="0"/>
          <c:extLst>
            <c:ext xmlns:c16="http://schemas.microsoft.com/office/drawing/2014/chart" uri="{C3380CC4-5D6E-409C-BE32-E72D297353CC}">
              <c16:uniqueId val="{00000002-EE7D-41D1-93B6-3848D5E008C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EBB-44F8-9022-1022113AF2A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EBB-44F8-9022-1022113AF2A2}"/>
            </c:ext>
          </c:extLst>
        </c:ser>
        <c:ser>
          <c:idx val="2"/>
          <c:order val="2"/>
          <c:tx>
            <c:strRef>
              <c:f>データシート!$A$29</c:f>
              <c:strCache>
                <c:ptCount val="1"/>
                <c:pt idx="0">
                  <c:v>特別会計後期高齢者医療事業費</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0.33</c:v>
                </c:pt>
                <c:pt idx="2">
                  <c:v>#N/A</c:v>
                </c:pt>
                <c:pt idx="3">
                  <c:v>0.33</c:v>
                </c:pt>
                <c:pt idx="4">
                  <c:v>#N/A</c:v>
                </c:pt>
                <c:pt idx="5">
                  <c:v>0.31</c:v>
                </c:pt>
                <c:pt idx="6">
                  <c:v>#N/A</c:v>
                </c:pt>
                <c:pt idx="7">
                  <c:v>0.44</c:v>
                </c:pt>
                <c:pt idx="8">
                  <c:v>#N/A</c:v>
                </c:pt>
                <c:pt idx="9">
                  <c:v>0.28000000000000003</c:v>
                </c:pt>
              </c:numCache>
            </c:numRef>
          </c:val>
          <c:extLst>
            <c:ext xmlns:c16="http://schemas.microsoft.com/office/drawing/2014/chart" uri="{C3380CC4-5D6E-409C-BE32-E72D297353CC}">
              <c16:uniqueId val="{00000002-7EBB-44F8-9022-1022113AF2A2}"/>
            </c:ext>
          </c:extLst>
        </c:ser>
        <c:ser>
          <c:idx val="3"/>
          <c:order val="3"/>
          <c:tx>
            <c:strRef>
              <c:f>データシート!$A$30</c:f>
              <c:strCache>
                <c:ptCount val="1"/>
                <c:pt idx="0">
                  <c:v>特別会計介護保険事業費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1.68</c:v>
                </c:pt>
                <c:pt idx="2">
                  <c:v>#N/A</c:v>
                </c:pt>
                <c:pt idx="3">
                  <c:v>1.04</c:v>
                </c:pt>
                <c:pt idx="4">
                  <c:v>#N/A</c:v>
                </c:pt>
                <c:pt idx="5">
                  <c:v>1.24</c:v>
                </c:pt>
                <c:pt idx="6">
                  <c:v>#N/A</c:v>
                </c:pt>
                <c:pt idx="7">
                  <c:v>1.84</c:v>
                </c:pt>
                <c:pt idx="8">
                  <c:v>#N/A</c:v>
                </c:pt>
                <c:pt idx="9">
                  <c:v>0.66</c:v>
                </c:pt>
              </c:numCache>
            </c:numRef>
          </c:val>
          <c:extLst>
            <c:ext xmlns:c16="http://schemas.microsoft.com/office/drawing/2014/chart" uri="{C3380CC4-5D6E-409C-BE32-E72D297353CC}">
              <c16:uniqueId val="{00000003-7EBB-44F8-9022-1022113AF2A2}"/>
            </c:ext>
          </c:extLst>
        </c:ser>
        <c:ser>
          <c:idx val="4"/>
          <c:order val="4"/>
          <c:tx>
            <c:strRef>
              <c:f>データシート!$A$31</c:f>
              <c:strCache>
                <c:ptCount val="1"/>
                <c:pt idx="0">
                  <c:v>特別会計国民健康保険事業費</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3.01</c:v>
                </c:pt>
                <c:pt idx="1">
                  <c:v>#N/A</c:v>
                </c:pt>
                <c:pt idx="2">
                  <c:v>1.42</c:v>
                </c:pt>
                <c:pt idx="3">
                  <c:v>#N/A</c:v>
                </c:pt>
                <c:pt idx="4">
                  <c:v>#N/A</c:v>
                </c:pt>
                <c:pt idx="5">
                  <c:v>0</c:v>
                </c:pt>
                <c:pt idx="6">
                  <c:v>#N/A</c:v>
                </c:pt>
                <c:pt idx="7">
                  <c:v>1.32</c:v>
                </c:pt>
                <c:pt idx="8">
                  <c:v>#N/A</c:v>
                </c:pt>
                <c:pt idx="9">
                  <c:v>0.75</c:v>
                </c:pt>
              </c:numCache>
            </c:numRef>
          </c:val>
          <c:extLst>
            <c:ext xmlns:c16="http://schemas.microsoft.com/office/drawing/2014/chart" uri="{C3380CC4-5D6E-409C-BE32-E72D297353CC}">
              <c16:uniqueId val="{00000004-7EBB-44F8-9022-1022113AF2A2}"/>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7.31</c:v>
                </c:pt>
                <c:pt idx="2">
                  <c:v>#N/A</c:v>
                </c:pt>
                <c:pt idx="3">
                  <c:v>7.34</c:v>
                </c:pt>
                <c:pt idx="4">
                  <c:v>#N/A</c:v>
                </c:pt>
                <c:pt idx="5">
                  <c:v>7.99</c:v>
                </c:pt>
                <c:pt idx="6">
                  <c:v>#N/A</c:v>
                </c:pt>
                <c:pt idx="7">
                  <c:v>8.5299999999999994</c:v>
                </c:pt>
                <c:pt idx="8">
                  <c:v>#N/A</c:v>
                </c:pt>
                <c:pt idx="9">
                  <c:v>4.93</c:v>
                </c:pt>
              </c:numCache>
            </c:numRef>
          </c:val>
          <c:extLst>
            <c:ext xmlns:c16="http://schemas.microsoft.com/office/drawing/2014/chart" uri="{C3380CC4-5D6E-409C-BE32-E72D297353CC}">
              <c16:uniqueId val="{00000005-7EBB-44F8-9022-1022113AF2A2}"/>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c:v>
                </c:pt>
                <c:pt idx="2">
                  <c:v>#N/A</c:v>
                </c:pt>
                <c:pt idx="3">
                  <c:v>2.9</c:v>
                </c:pt>
                <c:pt idx="4">
                  <c:v>#N/A</c:v>
                </c:pt>
                <c:pt idx="5">
                  <c:v>2.31</c:v>
                </c:pt>
                <c:pt idx="6">
                  <c:v>#N/A</c:v>
                </c:pt>
                <c:pt idx="7">
                  <c:v>3.8</c:v>
                </c:pt>
                <c:pt idx="8">
                  <c:v>#N/A</c:v>
                </c:pt>
                <c:pt idx="9">
                  <c:v>5.24</c:v>
                </c:pt>
              </c:numCache>
            </c:numRef>
          </c:val>
          <c:extLst>
            <c:ext xmlns:c16="http://schemas.microsoft.com/office/drawing/2014/chart" uri="{C3380CC4-5D6E-409C-BE32-E72D297353CC}">
              <c16:uniqueId val="{00000006-7EBB-44F8-9022-1022113AF2A2}"/>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9.1</c:v>
                </c:pt>
                <c:pt idx="2">
                  <c:v>#N/A</c:v>
                </c:pt>
                <c:pt idx="3">
                  <c:v>8.9</c:v>
                </c:pt>
                <c:pt idx="4">
                  <c:v>#N/A</c:v>
                </c:pt>
                <c:pt idx="5">
                  <c:v>8.6</c:v>
                </c:pt>
                <c:pt idx="6">
                  <c:v>#N/A</c:v>
                </c:pt>
                <c:pt idx="7">
                  <c:v>7.43</c:v>
                </c:pt>
                <c:pt idx="8">
                  <c:v>#N/A</c:v>
                </c:pt>
                <c:pt idx="9">
                  <c:v>7.38</c:v>
                </c:pt>
              </c:numCache>
            </c:numRef>
          </c:val>
          <c:extLst>
            <c:ext xmlns:c16="http://schemas.microsoft.com/office/drawing/2014/chart" uri="{C3380CC4-5D6E-409C-BE32-E72D297353CC}">
              <c16:uniqueId val="{00000007-7EBB-44F8-9022-1022113AF2A2}"/>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15.47</c:v>
                </c:pt>
                <c:pt idx="2">
                  <c:v>#N/A</c:v>
                </c:pt>
                <c:pt idx="3">
                  <c:v>15.9</c:v>
                </c:pt>
                <c:pt idx="4">
                  <c:v>#N/A</c:v>
                </c:pt>
                <c:pt idx="5">
                  <c:v>16.559999999999999</c:v>
                </c:pt>
                <c:pt idx="6">
                  <c:v>#N/A</c:v>
                </c:pt>
                <c:pt idx="7">
                  <c:v>16.239999999999998</c:v>
                </c:pt>
                <c:pt idx="8">
                  <c:v>#N/A</c:v>
                </c:pt>
                <c:pt idx="9">
                  <c:v>16.88</c:v>
                </c:pt>
              </c:numCache>
            </c:numRef>
          </c:val>
          <c:extLst>
            <c:ext xmlns:c16="http://schemas.microsoft.com/office/drawing/2014/chart" uri="{C3380CC4-5D6E-409C-BE32-E72D297353CC}">
              <c16:uniqueId val="{00000008-7EBB-44F8-9022-1022113AF2A2}"/>
            </c:ext>
          </c:extLst>
        </c:ser>
        <c:ser>
          <c:idx val="9"/>
          <c:order val="9"/>
          <c:tx>
            <c:strRef>
              <c:f>データシート!$A$36</c:f>
              <c:strCache>
                <c:ptCount val="1"/>
                <c:pt idx="0">
                  <c:v>競艇事業会計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22.35</c:v>
                </c:pt>
                <c:pt idx="2">
                  <c:v>#N/A</c:v>
                </c:pt>
                <c:pt idx="3">
                  <c:v>21.9</c:v>
                </c:pt>
                <c:pt idx="4">
                  <c:v>#N/A</c:v>
                </c:pt>
                <c:pt idx="5">
                  <c:v>23.57</c:v>
                </c:pt>
                <c:pt idx="6">
                  <c:v>#N/A</c:v>
                </c:pt>
                <c:pt idx="7">
                  <c:v>23.34</c:v>
                </c:pt>
                <c:pt idx="8">
                  <c:v>#N/A</c:v>
                </c:pt>
                <c:pt idx="9">
                  <c:v>21.22</c:v>
                </c:pt>
              </c:numCache>
            </c:numRef>
          </c:val>
          <c:extLst>
            <c:ext xmlns:c16="http://schemas.microsoft.com/office/drawing/2014/chart" uri="{C3380CC4-5D6E-409C-BE32-E72D297353CC}">
              <c16:uniqueId val="{00000009-7EBB-44F8-9022-1022113AF2A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2567</c:v>
                </c:pt>
                <c:pt idx="5">
                  <c:v>2662</c:v>
                </c:pt>
                <c:pt idx="8">
                  <c:v>2363</c:v>
                </c:pt>
                <c:pt idx="11">
                  <c:v>2415</c:v>
                </c:pt>
                <c:pt idx="14">
                  <c:v>2425</c:v>
                </c:pt>
              </c:numCache>
            </c:numRef>
          </c:val>
          <c:extLst>
            <c:ext xmlns:c16="http://schemas.microsoft.com/office/drawing/2014/chart" uri="{C3380CC4-5D6E-409C-BE32-E72D297353CC}">
              <c16:uniqueId val="{00000000-020B-46AD-AA72-374B310B740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20B-46AD-AA72-374B310B740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101</c:v>
                </c:pt>
                <c:pt idx="3">
                  <c:v>100</c:v>
                </c:pt>
                <c:pt idx="6">
                  <c:v>225</c:v>
                </c:pt>
                <c:pt idx="9">
                  <c:v>100</c:v>
                </c:pt>
                <c:pt idx="12">
                  <c:v>100</c:v>
                </c:pt>
              </c:numCache>
            </c:numRef>
          </c:val>
          <c:extLst>
            <c:ext xmlns:c16="http://schemas.microsoft.com/office/drawing/2014/chart" uri="{C3380CC4-5D6E-409C-BE32-E72D297353CC}">
              <c16:uniqueId val="{00000002-020B-46AD-AA72-374B310B740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20B-46AD-AA72-374B310B740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192</c:v>
                </c:pt>
                <c:pt idx="3">
                  <c:v>187</c:v>
                </c:pt>
                <c:pt idx="6">
                  <c:v>180</c:v>
                </c:pt>
                <c:pt idx="9">
                  <c:v>178</c:v>
                </c:pt>
                <c:pt idx="12">
                  <c:v>184</c:v>
                </c:pt>
              </c:numCache>
            </c:numRef>
          </c:val>
          <c:extLst>
            <c:ext xmlns:c16="http://schemas.microsoft.com/office/drawing/2014/chart" uri="{C3380CC4-5D6E-409C-BE32-E72D297353CC}">
              <c16:uniqueId val="{00000004-020B-46AD-AA72-374B310B740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0B-46AD-AA72-374B310B740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20B-46AD-AA72-374B310B740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2514</c:v>
                </c:pt>
                <c:pt idx="3">
                  <c:v>2601</c:v>
                </c:pt>
                <c:pt idx="6">
                  <c:v>2633</c:v>
                </c:pt>
                <c:pt idx="9">
                  <c:v>2789</c:v>
                </c:pt>
                <c:pt idx="12">
                  <c:v>2976</c:v>
                </c:pt>
              </c:numCache>
            </c:numRef>
          </c:val>
          <c:extLst>
            <c:ext xmlns:c16="http://schemas.microsoft.com/office/drawing/2014/chart" uri="{C3380CC4-5D6E-409C-BE32-E72D297353CC}">
              <c16:uniqueId val="{00000007-020B-46AD-AA72-374B310B740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240</c:v>
                </c:pt>
                <c:pt idx="2">
                  <c:v>#N/A</c:v>
                </c:pt>
                <c:pt idx="3">
                  <c:v>#N/A</c:v>
                </c:pt>
                <c:pt idx="4">
                  <c:v>226</c:v>
                </c:pt>
                <c:pt idx="5">
                  <c:v>#N/A</c:v>
                </c:pt>
                <c:pt idx="6">
                  <c:v>#N/A</c:v>
                </c:pt>
                <c:pt idx="7">
                  <c:v>675</c:v>
                </c:pt>
                <c:pt idx="8">
                  <c:v>#N/A</c:v>
                </c:pt>
                <c:pt idx="9">
                  <c:v>#N/A</c:v>
                </c:pt>
                <c:pt idx="10">
                  <c:v>652</c:v>
                </c:pt>
                <c:pt idx="11">
                  <c:v>#N/A</c:v>
                </c:pt>
                <c:pt idx="12">
                  <c:v>#N/A</c:v>
                </c:pt>
                <c:pt idx="13">
                  <c:v>835</c:v>
                </c:pt>
                <c:pt idx="14">
                  <c:v>#N/A</c:v>
                </c:pt>
              </c:numCache>
            </c:numRef>
          </c:val>
          <c:smooth val="0"/>
          <c:extLst>
            <c:ext xmlns:c16="http://schemas.microsoft.com/office/drawing/2014/chart" uri="{C3380CC4-5D6E-409C-BE32-E72D297353CC}">
              <c16:uniqueId val="{00000008-020B-46AD-AA72-374B310B740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27860</c:v>
                </c:pt>
                <c:pt idx="5">
                  <c:v>28287</c:v>
                </c:pt>
                <c:pt idx="8">
                  <c:v>29385</c:v>
                </c:pt>
                <c:pt idx="11">
                  <c:v>30533</c:v>
                </c:pt>
                <c:pt idx="14">
                  <c:v>31449</c:v>
                </c:pt>
              </c:numCache>
            </c:numRef>
          </c:val>
          <c:extLst>
            <c:ext xmlns:c16="http://schemas.microsoft.com/office/drawing/2014/chart" uri="{C3380CC4-5D6E-409C-BE32-E72D297353CC}">
              <c16:uniqueId val="{00000000-E019-4C0C-9EB4-271130E506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7062</c:v>
                </c:pt>
                <c:pt idx="5">
                  <c:v>14376</c:v>
                </c:pt>
                <c:pt idx="8">
                  <c:v>13263</c:v>
                </c:pt>
                <c:pt idx="11">
                  <c:v>13813</c:v>
                </c:pt>
                <c:pt idx="14">
                  <c:v>7660</c:v>
                </c:pt>
              </c:numCache>
            </c:numRef>
          </c:val>
          <c:extLst>
            <c:ext xmlns:c16="http://schemas.microsoft.com/office/drawing/2014/chart" uri="{C3380CC4-5D6E-409C-BE32-E72D297353CC}">
              <c16:uniqueId val="{00000001-E019-4C0C-9EB4-271130E506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26740</c:v>
                </c:pt>
                <c:pt idx="5">
                  <c:v>26949</c:v>
                </c:pt>
                <c:pt idx="8">
                  <c:v>26961</c:v>
                </c:pt>
                <c:pt idx="11">
                  <c:v>24566</c:v>
                </c:pt>
                <c:pt idx="14">
                  <c:v>27086</c:v>
                </c:pt>
              </c:numCache>
            </c:numRef>
          </c:val>
          <c:extLst>
            <c:ext xmlns:c16="http://schemas.microsoft.com/office/drawing/2014/chart" uri="{C3380CC4-5D6E-409C-BE32-E72D297353CC}">
              <c16:uniqueId val="{00000002-E019-4C0C-9EB4-271130E506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019-4C0C-9EB4-271130E506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019-4C0C-9EB4-271130E506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19-4C0C-9EB4-271130E506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7420</c:v>
                </c:pt>
                <c:pt idx="3">
                  <c:v>6990</c:v>
                </c:pt>
                <c:pt idx="6">
                  <c:v>6769</c:v>
                </c:pt>
                <c:pt idx="9">
                  <c:v>6569</c:v>
                </c:pt>
                <c:pt idx="12">
                  <c:v>6424</c:v>
                </c:pt>
              </c:numCache>
            </c:numRef>
          </c:val>
          <c:extLst>
            <c:ext xmlns:c16="http://schemas.microsoft.com/office/drawing/2014/chart" uri="{C3380CC4-5D6E-409C-BE32-E72D297353CC}">
              <c16:uniqueId val="{00000006-E019-4C0C-9EB4-271130E506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019-4C0C-9EB4-271130E506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1808</c:v>
                </c:pt>
                <c:pt idx="3">
                  <c:v>1840</c:v>
                </c:pt>
                <c:pt idx="6">
                  <c:v>1867</c:v>
                </c:pt>
                <c:pt idx="9">
                  <c:v>1862</c:v>
                </c:pt>
                <c:pt idx="12">
                  <c:v>1828</c:v>
                </c:pt>
              </c:numCache>
            </c:numRef>
          </c:val>
          <c:extLst>
            <c:ext xmlns:c16="http://schemas.microsoft.com/office/drawing/2014/chart" uri="{C3380CC4-5D6E-409C-BE32-E72D297353CC}">
              <c16:uniqueId val="{00000008-E019-4C0C-9EB4-271130E506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10781</c:v>
                </c:pt>
                <c:pt idx="3">
                  <c:v>8473</c:v>
                </c:pt>
                <c:pt idx="6">
                  <c:v>7551</c:v>
                </c:pt>
                <c:pt idx="9">
                  <c:v>4699</c:v>
                </c:pt>
                <c:pt idx="12">
                  <c:v>3703</c:v>
                </c:pt>
              </c:numCache>
            </c:numRef>
          </c:val>
          <c:extLst>
            <c:ext xmlns:c16="http://schemas.microsoft.com/office/drawing/2014/chart" uri="{C3380CC4-5D6E-409C-BE32-E72D297353CC}">
              <c16:uniqueId val="{00000009-E019-4C0C-9EB4-271130E506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35393</c:v>
                </c:pt>
                <c:pt idx="3">
                  <c:v>44869</c:v>
                </c:pt>
                <c:pt idx="6">
                  <c:v>48752</c:v>
                </c:pt>
                <c:pt idx="9">
                  <c:v>57011</c:v>
                </c:pt>
                <c:pt idx="12">
                  <c:v>57889</c:v>
                </c:pt>
              </c:numCache>
            </c:numRef>
          </c:val>
          <c:extLst>
            <c:ext xmlns:c16="http://schemas.microsoft.com/office/drawing/2014/chart" uri="{C3380CC4-5D6E-409C-BE32-E72D297353CC}">
              <c16:uniqueId val="{0000000A-E019-4C0C-9EB4-271130E5068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1228</c:v>
                </c:pt>
                <c:pt idx="11">
                  <c:v>#N/A</c:v>
                </c:pt>
                <c:pt idx="12">
                  <c:v>#N/A</c:v>
                </c:pt>
                <c:pt idx="13">
                  <c:v>3649</c:v>
                </c:pt>
                <c:pt idx="14">
                  <c:v>#N/A</c:v>
                </c:pt>
              </c:numCache>
            </c:numRef>
          </c:val>
          <c:smooth val="0"/>
          <c:extLst>
            <c:ext xmlns:c16="http://schemas.microsoft.com/office/drawing/2014/chart" uri="{C3380CC4-5D6E-409C-BE32-E72D297353CC}">
              <c16:uniqueId val="{0000000B-E019-4C0C-9EB4-271130E5068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5006</c:v>
                </c:pt>
                <c:pt idx="1">
                  <c:v>4184</c:v>
                </c:pt>
                <c:pt idx="2">
                  <c:v>5220</c:v>
                </c:pt>
              </c:numCache>
            </c:numRef>
          </c:val>
          <c:extLst>
            <c:ext xmlns:c16="http://schemas.microsoft.com/office/drawing/2014/chart" uri="{C3380CC4-5D6E-409C-BE32-E72D297353CC}">
              <c16:uniqueId val="{00000000-F25A-4CA6-BB5F-1E9F988CAEC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1914</c:v>
                </c:pt>
                <c:pt idx="1">
                  <c:v>2564</c:v>
                </c:pt>
                <c:pt idx="2">
                  <c:v>5606</c:v>
                </c:pt>
              </c:numCache>
            </c:numRef>
          </c:val>
          <c:extLst>
            <c:ext xmlns:c16="http://schemas.microsoft.com/office/drawing/2014/chart" uri="{C3380CC4-5D6E-409C-BE32-E72D297353CC}">
              <c16:uniqueId val="{00000001-F25A-4CA6-BB5F-1E9F988CAEC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17369</c:v>
                </c:pt>
                <c:pt idx="1">
                  <c:v>15414</c:v>
                </c:pt>
                <c:pt idx="2">
                  <c:v>12783</c:v>
                </c:pt>
              </c:numCache>
            </c:numRef>
          </c:val>
          <c:extLst>
            <c:ext xmlns:c16="http://schemas.microsoft.com/office/drawing/2014/chart" uri="{C3380CC4-5D6E-409C-BE32-E72D297353CC}">
              <c16:uniqueId val="{00000002-F25A-4CA6-BB5F-1E9F988CAEC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{699AEC3A-BDDD-493E-A83A-2E61DE2DFD39}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F80-4795-A414-A6FAB66948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{44A94078-4511-4C8C-818E-77F378817B15}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F80-4795-A414-A6FAB66948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{C6D570D6-CCBE-4B18-A451-1087850F0AA6}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F80-4795-A414-A6FAB66948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{A38A2AEA-A677-4D21-A3C5-51F0A2062F5A}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F80-4795-A414-A6FAB66948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{0DF93F9C-9D2E-44AE-8C74-233A6C800BE9}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F80-4795-A414-A6FAB66948E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{E0B92FF7-A8BE-470B-99EA-A7CEA779BD4C}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F80-4795-A414-A6FAB66948E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{3CCBC987-752B-4491-84E8-776E76A5132E}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F80-4795-A414-A6FAB66948E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{6DF43415-465A-4448-B3FA-25C54050A6BE}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F80-4795-A414-A6FAB66948E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{778140EE-D95B-47BA-AB56-98B93C6E7698}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F80-4795-A414-A6FAB66948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F80-4795-A414-A6FAB66948E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{9582D0A5-FE5A-4F13-AAFC-87439BF85478}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F80-4795-A414-A6FAB66948E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{BA391B5D-56B8-48DF-91A2-0414C588F958}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F80-4795-A414-A6FAB66948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{11613CED-2EFD-4D9E-A719-3FD082A8A617}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F80-4795-A414-A6FAB66948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{FF295327-115C-469A-9C9C-0ED3C0C6773A}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F80-4795-A414-A6FAB66948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{5F4BE3D9-FEA7-484C-AC25-9E3406700D01}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F80-4795-A414-A6FAB66948E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{C860722E-4F6F-467E-BDB3-070D34CA18A1}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F80-4795-A414-A6FAB66948E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{F6C1940F-041A-44D4-B691-B915BC318750}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F80-4795-A414-A6FAB66948E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{790E8621-5D9A-49B7-A503-94EDFA3BDDCB}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F80-4795-A414-A6FAB66948E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{5136E5F5-B987-4BA2-8133-C39F3F0D76AC}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F80-4795-A414-A6FAB66948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8F80-4795-A414-A6FAB66948E3}"/>
            </c:ext>
          </c:extLst>
        </c:ser>
        <c:dLbls>
          <c:showLegendKey val="0"/>
          <c:showVal val="1"/>
          <c:showCatName val="0"/>
          <c:showSerName val="0"/>
          <c:showPercent val="0"/>
          <c:showBubbleSize val="0"/>
        </c:dLbls>
        <c:axId val="46179840"/>
        <c:axId val="46181760"/>
      </c:scatterChart>
      <c:valAx>
        <c:axId val="46179840"/>
        <c:scaling>
          <c:orientation val="maxMin"/>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{D0B63951-1B09-45D3-96E7-37E48173B05A}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847-4090-BB7E-383E9427B3D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{E7031F1E-1EA3-489A-A622-4BDC2A12C3C7}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847-4090-BB7E-383E9427B3D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{404941B9-3BDF-4277-AA9F-647469DC1034}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847-4090-BB7E-383E9427B3D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{A4A27450-3DB8-456F-AD03-0AEA194C5C6B}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847-4090-BB7E-383E9427B3D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{5CE7959E-2069-44F1-9320-8D24265AF142}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847-4090-BB7E-383E9427B3D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{5E712073-2316-4175-9431-D0C525A4F723}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847-4090-BB7E-383E9427B3DE}"/>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{847C4B3D-8559-47FD-B442-3581EEAD5233}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847-4090-BB7E-383E9427B3D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{C49409F5-71BD-4201-BCD7-0D4B11D43D79}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847-4090-BB7E-383E9427B3D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{AF2D2455-A926-4BED-A350-EF4D2DC095C8}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847-4090-BB7E-383E9427B3D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0.3</c:v>
                </c:pt>
                <c:pt idx="8">
                  <c:v>0.5</c:v>
                </c:pt>
                <c:pt idx="16">
                  <c:v>1.5</c:v>
                </c:pt>
                <c:pt idx="24">
                  <c:v>2</c:v>
                </c:pt>
                <c:pt idx="32">
                  <c:v>2.7</c:v>
                </c:pt>
              </c:numCache>
            </c:numRef>
          </c:xVal>
          <c:yVal>
            <c:numRef>
              <c:f>公会計指標分析・財政指標組合せ分析表!$BP$73:$DC$73</c:f>
              <c:numCache>
                <c:formatCode>#,##0.0;"▲ "#,##0.0</c:formatCode>
                <c:ptCount val="40"/>
                <c:pt idx="24">
                  <c:v>4.8</c:v>
                </c:pt>
                <c:pt idx="32">
                  <c:v>13.3</c:v>
                </c:pt>
              </c:numCache>
            </c:numRef>
          </c:yVal>
          <c:smooth val="0"/>
          <c:extLst>
            <c:ext xmlns:c16="http://schemas.microsoft.com/office/drawing/2014/chart" uri="{C3380CC4-5D6E-409C-BE32-E72D297353CC}">
              <c16:uniqueId val="{00000009-3847-4090-BB7E-383E9427B3D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{77D3A1E2-097C-4ADE-B99B-007A9F7D5FD1}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847-4090-BB7E-383E9427B3D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{14460758-D59C-4572-A436-97E54E4FADBE}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847-4090-BB7E-383E9427B3D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{7A84C78F-1BE9-460C-823E-B0042EA58E8B}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847-4090-BB7E-383E9427B3D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{59F3CD37-A74D-4ADF-B1F7-53C91B83BEDF}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847-4090-BB7E-383E9427B3D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{9DE92B46-A519-453F-9BE5-01EFC1C07A04}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847-4090-BB7E-383E9427B3D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{AD9AB742-ACC2-4E18-B47C-6B3E73F4461C}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847-4090-BB7E-383E9427B3DE}"/>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{A79DF76E-FC9B-4920-BDFA-C832E2797327}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847-4090-BB7E-383E9427B3D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{13FD2CFC-13E8-4F6D-856F-158EAADBAA9F}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847-4090-BB7E-383E9427B3D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{1253471B-8A7F-4866-8420-91A327A92058}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847-4090-BB7E-383E9427B3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4.5</c:v>
                </c:pt>
                <c:pt idx="16">
                  <c:v>4.2</c:v>
                </c:pt>
                <c:pt idx="24">
                  <c:v>4.2</c:v>
                </c:pt>
                <c:pt idx="32">
                  <c:v>4.5</c:v>
                </c:pt>
              </c:numCache>
            </c:numRef>
          </c:xVal>
          <c:yVal>
            <c:numRef>
              <c:f>公会計指標分析・財政指標組合せ分析表!$BP$77:$DC$77</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3847-4090-BB7E-383E9427B3DE}"/>
            </c:ext>
          </c:extLst>
        </c:ser>
        <c:dLbls>
          <c:showLegendKey val="0"/>
          <c:showVal val="1"/>
          <c:showCatName val="0"/>
          <c:showSerName val="0"/>
          <c:showPercent val="0"/>
          <c:showBubbleSize val="0"/>
        </c:dLbls>
        <c:axId val="84219776"/>
        <c:axId val="84234240"/>
      </c:scatterChart>
      <c:valAx>
        <c:axId val="84219776"/>
        <c:scaling>
          <c:orientation val="maxMin"/>
          <c:max val="5"/>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大阪府箕面市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減少傾向にあった元利償還金は、平成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増加に転じた。これは、国の緊急経済対策を活用した市債の据置期間終了による償還が本格的に始まったことによるものであり、その後は、北大阪急行線延伸整備に関連する市債の償還が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北大阪急行南北線延伸整備により実質公債費比率が一定上昇する見込みであることから、特定財源の最大限の確保を図るとともに、基金を有効活用することで、過度に市債に依存しない規律ある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該当なし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大阪府箕面市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北大阪急行線延伸や新駅周辺整備の進展に伴い、その財源として市債発行額が増加傾向にあるため、一般会計等における地方債残高が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の延伸線開業にかけて一定の市債発行は続く見込みであるが、特定財源の最大限の確保を図り、残高抑制に努める。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将来負担比率の分子全体としては増加したものの、充当可能財源において将来需要に備えた計画的な積立を実施したことにより、依然低負担を維持している状態である。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今後も引き続き、財政規律を高いレベルで堅持し、将来世代に負担を先送りすることのない財政運営に努める。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大阪府箕面市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・阪大キャンパス跡地の建物購入のために基金を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億円取崩した一方で、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前年度剰余金処分積立や将来に備えて計画的な積立を行った結果、</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基金残高は前年度比で約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・後年度の公債費負担を軽減するため、北大阪急行南北線延伸整備基金を活用し、市債の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実施する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・基金の透明性確保、使途の明確化を図るため、財政調整基金に過剰に積み立てることはせず、将来に備えて個々の特定目的基金に積み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替えるなど、適正管理に努める。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・今後予定されているビッグプロジェクトでは、過度に市債に依存せず、基金を有効活用し、将来世代に負担を先送りすることのない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・北大阪急行南北線延伸整備基金：北大阪急行南北線の延伸整備及び関連交通施設の整備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市立病院医療体制整備基金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医療職員の確保及び資質向上、施設設備の整備及び充実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・未来子ども基金：未来を担う子どもたちが地域の中で健やかに成長することを目的とする事業の推進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文化施設整備基金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市民文化の向上に資するための施設整備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・保健福祉総合推進基金：保健福祉施策の総合的推進を図るための施設整備及び事業の運営</a:t>
          </a:r>
          <a:endParaRPr lang="ja-JP"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・北大阪急行南北線延伸整備基金：将来の支出に備え、積み立てたことによる増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・市立病院医療体制整備基金：将来の支出に備え、積み立てたことによる増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・未来子ども基金：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教育・保育等給付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の財源として取り崩したことによる減</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・文化施設整備基金：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運用収入を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積み立てたことによる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微増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・保健福祉総合推進基金：保健福祉施設に係る整備の財源として取り崩したことによる減</a:t>
          </a:r>
          <a:endParaRPr lang="ja-JP"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・北大阪急行南北線延伸整備基金：北大阪急行線延伸整備にかかる公債費の償還及び、新規発行債の抑制に活用する。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・その他特定目的基金：公共施設の整備など特定の財政負担に備えるため、一定額を確保していく。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・将来の財政需要に備え、適正な残高の維持に努める。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・将来の支出に備え、約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・北大阪急行線延伸に伴う新駅周辺整備などビッグプロジェクトの公債費償還に備え、計画的な積立を行い、償還財源として活用する。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大阪府箕面市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139,126
136,349
47.90
83,658,839
77,209,335
1,466,408
29,727,094
57,576,089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4" name="テキスト ボックス 33"/>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5" name="テキスト ボックス 34"/>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6" name="テキスト ボックス 35"/>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7" name="テキスト ボックス 36"/>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8" name="テキスト ボックス 37"/>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1" name="正方形/長方形 40"/>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年度決算以降に係る固定資産台帳については、令和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日時点で未整備であるため、当該団体値等は表示されていない。</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今後、公共施設等総合管理計画に基づき、長寿命化や大規模改修を計画的に行い、各施設の適切な維持管理に努める。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2" name="正方形/長方形 51"/>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3" name="正方形/長方形 5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4" name="正方形/長方形 5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5" name="正方形/長方形 5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6" name="正方形/長方形 5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7" name="正方形/長方形 5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8" name="正方形/長方形 5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9" name="正方形/長方形 5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0" name="正方形/長方形 5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1" name="正方形/長方形 6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2" name="正方形/長方形 6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3" name="正方形/長方形 6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4" name="正方形/長方形 6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5" name="テキスト ボックス 6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堅調な収支や基金残高が多いことから、債務償還比率は令和元年度まで類似団体内平均値を下回っていた。しかし、令和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年度は、新駅周辺整備にかかる起債が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億円増加したことにより、類似団体内平均値を上回ることとなった。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今後も一定の起債が予定されており、債務償還比率の一定の上昇は不可避であることから、令和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月に策定した「箕面市新改革プラン」を元に改革を進め、債務償還比率の抑制を図る。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6" name="テキスト ボックス 6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7" name="直線コネクタ 6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68" name="テキスト ボックス 6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69" name="直線コネクタ 6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70" name="テキスト ボックス 6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71" name="直線コネクタ 7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72" name="テキスト ボックス 7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73" name="直線コネクタ 7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74" name="テキスト ボックス 7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5" name="直線コネクタ 7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76" name="テキスト ボックス 7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7" name="直線コネクタ 7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78" name="テキスト ボックス 7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9" name="直線コネクタ 7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80" name="テキスト ボックス 7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1" name="直線コネクタ 8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8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45139</xdr:rowOff>
    </xdr:to>
    <xdr:cxnSp macro="">
      <xdr:nvCxnSpPr>
        <xdr:cNvPr id="83" name="直線コネクタ 82"/>
        <xdr:cNvCxnSpPr/>
      </xdr:nvCxnSpPr>
      <xdr:spPr>
        <a:xfrm flipV="1">
          <a:off x="14793595" y="5261428"/>
          <a:ext cx="1269" cy="138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48966</xdr:rowOff>
    </xdr:from>
    <xdr:ext cx="469744" cy="259045"/>
    <xdr:sp macro="" textlink="">
      <xdr:nvSpPr>
        <xdr:cNvPr id="84" name="債務償還比率最小値テキスト"/>
        <xdr:cNvSpPr txBox="1"/>
      </xdr:nvSpPr>
      <xdr:spPr>
        <a:xfrm>
          <a:off x="14846300" y="664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45139</xdr:rowOff>
    </xdr:from>
    <xdr:to>
      <xdr:col>76</xdr:col>
      <xdr:colOff>111125</xdr:colOff>
      <xdr:row>34</xdr:row>
      <xdr:rowOff>45139</xdr:rowOff>
    </xdr:to>
    <xdr:cxnSp macro="">
      <xdr:nvCxnSpPr>
        <xdr:cNvPr id="85" name="直線コネクタ 84"/>
        <xdr:cNvCxnSpPr/>
      </xdr:nvCxnSpPr>
      <xdr:spPr>
        <a:xfrm>
          <a:off x="14706600" y="664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8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87" name="直線コネクタ 8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151664</xdr:rowOff>
    </xdr:from>
    <xdr:ext cx="469744" cy="259045"/>
    <xdr:sp macro="" textlink="">
      <xdr:nvSpPr>
        <xdr:cNvPr id="88" name="債務償還比率平均値テキスト"/>
        <xdr:cNvSpPr txBox="1"/>
      </xdr:nvSpPr>
      <xdr:spPr>
        <a:xfrm>
          <a:off x="14846300" y="5723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128787</xdr:rowOff>
    </xdr:from>
    <xdr:to>
      <xdr:col>76</xdr:col>
      <xdr:colOff>73025</xdr:colOff>
      <xdr:row>30</xdr:row>
      <xdr:rowOff>58937</xdr:rowOff>
    </xdr:to>
    <xdr:sp macro="" textlink="">
      <xdr:nvSpPr>
        <xdr:cNvPr id="89" name="フローチャート: 判断 88"/>
        <xdr:cNvSpPr/>
      </xdr:nvSpPr>
      <xdr:spPr>
        <a:xfrm>
          <a:off x="14744700" y="587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28466</xdr:rowOff>
    </xdr:from>
    <xdr:to>
      <xdr:col>72</xdr:col>
      <xdr:colOff>123825</xdr:colOff>
      <xdr:row>31</xdr:row>
      <xdr:rowOff>130066</xdr:rowOff>
    </xdr:to>
    <xdr:sp macro="" textlink="">
      <xdr:nvSpPr>
        <xdr:cNvPr id="90" name="フローチャート: 判断 89"/>
        <xdr:cNvSpPr/>
      </xdr:nvSpPr>
      <xdr:spPr>
        <a:xfrm>
          <a:off x="14033500" y="611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57613</xdr:rowOff>
    </xdr:from>
    <xdr:to>
      <xdr:col>68</xdr:col>
      <xdr:colOff>123825</xdr:colOff>
      <xdr:row>31</xdr:row>
      <xdr:rowOff>159213</xdr:rowOff>
    </xdr:to>
    <xdr:sp macro="" textlink="">
      <xdr:nvSpPr>
        <xdr:cNvPr id="91" name="フローチャート: 判断 90"/>
        <xdr:cNvSpPr/>
      </xdr:nvSpPr>
      <xdr:spPr>
        <a:xfrm>
          <a:off x="13271500" y="61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38644</xdr:rowOff>
    </xdr:from>
    <xdr:to>
      <xdr:col>64</xdr:col>
      <xdr:colOff>123825</xdr:colOff>
      <xdr:row>31</xdr:row>
      <xdr:rowOff>140244</xdr:rowOff>
    </xdr:to>
    <xdr:sp macro="" textlink="">
      <xdr:nvSpPr>
        <xdr:cNvPr id="92" name="フローチャート: 判断 91"/>
        <xdr:cNvSpPr/>
      </xdr:nvSpPr>
      <xdr:spPr>
        <a:xfrm>
          <a:off x="12509500" y="612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67020</xdr:rowOff>
    </xdr:from>
    <xdr:to>
      <xdr:col>60</xdr:col>
      <xdr:colOff>123825</xdr:colOff>
      <xdr:row>31</xdr:row>
      <xdr:rowOff>168620</xdr:rowOff>
    </xdr:to>
    <xdr:sp macro="" textlink="">
      <xdr:nvSpPr>
        <xdr:cNvPr id="93" name="フローチャート: 判断 92"/>
        <xdr:cNvSpPr/>
      </xdr:nvSpPr>
      <xdr:spPr>
        <a:xfrm>
          <a:off x="11747500" y="615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4" name="テキスト ボックス 9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5" name="テキスト ボックス 9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6" name="テキスト ボックス 9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7" name="テキスト ボックス 9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8" name="テキスト ボックス 9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50174</xdr:rowOff>
    </xdr:from>
    <xdr:to>
      <xdr:col>76</xdr:col>
      <xdr:colOff>73025</xdr:colOff>
      <xdr:row>30</xdr:row>
      <xdr:rowOff>151774</xdr:rowOff>
    </xdr:to>
    <xdr:sp macro="" textlink="">
      <xdr:nvSpPr>
        <xdr:cNvPr id="99" name="楕円 98"/>
        <xdr:cNvSpPr/>
      </xdr:nvSpPr>
      <xdr:spPr>
        <a:xfrm>
          <a:off x="14744700" y="596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28601</xdr:rowOff>
    </xdr:from>
    <xdr:ext cx="469744" cy="259045"/>
    <xdr:sp macro="" textlink="">
      <xdr:nvSpPr>
        <xdr:cNvPr id="100" name="債務償還比率該当値テキスト"/>
        <xdr:cNvSpPr txBox="1"/>
      </xdr:nvSpPr>
      <xdr:spPr>
        <a:xfrm>
          <a:off x="14846300" y="594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171423</xdr:rowOff>
    </xdr:from>
    <xdr:to>
      <xdr:col>72</xdr:col>
      <xdr:colOff>123825</xdr:colOff>
      <xdr:row>32</xdr:row>
      <xdr:rowOff>101573</xdr:rowOff>
    </xdr:to>
    <xdr:sp macro="" textlink="">
      <xdr:nvSpPr>
        <xdr:cNvPr id="101" name="楕円 100"/>
        <xdr:cNvSpPr/>
      </xdr:nvSpPr>
      <xdr:spPr>
        <a:xfrm>
          <a:off x="14033500" y="625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100974</xdr:rowOff>
    </xdr:from>
    <xdr:to>
      <xdr:col>76</xdr:col>
      <xdr:colOff>22225</xdr:colOff>
      <xdr:row>32</xdr:row>
      <xdr:rowOff>50773</xdr:rowOff>
    </xdr:to>
    <xdr:cxnSp macro="">
      <xdr:nvCxnSpPr>
        <xdr:cNvPr id="102" name="直線コネクタ 101"/>
        <xdr:cNvCxnSpPr/>
      </xdr:nvCxnSpPr>
      <xdr:spPr>
        <a:xfrm flipV="1">
          <a:off x="14084300" y="6015999"/>
          <a:ext cx="711200" cy="29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157816</xdr:rowOff>
    </xdr:from>
    <xdr:to>
      <xdr:col>68</xdr:col>
      <xdr:colOff>123825</xdr:colOff>
      <xdr:row>31</xdr:row>
      <xdr:rowOff>87966</xdr:rowOff>
    </xdr:to>
    <xdr:sp macro="" textlink="">
      <xdr:nvSpPr>
        <xdr:cNvPr id="103" name="楕円 102"/>
        <xdr:cNvSpPr/>
      </xdr:nvSpPr>
      <xdr:spPr>
        <a:xfrm>
          <a:off x="13271500" y="607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37166</xdr:rowOff>
    </xdr:from>
    <xdr:to>
      <xdr:col>72</xdr:col>
      <xdr:colOff>73025</xdr:colOff>
      <xdr:row>32</xdr:row>
      <xdr:rowOff>50773</xdr:rowOff>
    </xdr:to>
    <xdr:cxnSp macro="">
      <xdr:nvCxnSpPr>
        <xdr:cNvPr id="104" name="直線コネクタ 103"/>
        <xdr:cNvCxnSpPr/>
      </xdr:nvCxnSpPr>
      <xdr:spPr>
        <a:xfrm>
          <a:off x="13322300" y="6123641"/>
          <a:ext cx="762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21644</xdr:rowOff>
    </xdr:from>
    <xdr:to>
      <xdr:col>64</xdr:col>
      <xdr:colOff>123825</xdr:colOff>
      <xdr:row>30</xdr:row>
      <xdr:rowOff>123244</xdr:rowOff>
    </xdr:to>
    <xdr:sp macro="" textlink="">
      <xdr:nvSpPr>
        <xdr:cNvPr id="105" name="楕円 104"/>
        <xdr:cNvSpPr/>
      </xdr:nvSpPr>
      <xdr:spPr>
        <a:xfrm>
          <a:off x="12509500" y="593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72444</xdr:rowOff>
    </xdr:from>
    <xdr:to>
      <xdr:col>68</xdr:col>
      <xdr:colOff>73025</xdr:colOff>
      <xdr:row>31</xdr:row>
      <xdr:rowOff>37166</xdr:rowOff>
    </xdr:to>
    <xdr:cxnSp macro="">
      <xdr:nvCxnSpPr>
        <xdr:cNvPr id="106" name="直線コネクタ 105"/>
        <xdr:cNvCxnSpPr/>
      </xdr:nvCxnSpPr>
      <xdr:spPr>
        <a:xfrm>
          <a:off x="12560300" y="5987469"/>
          <a:ext cx="762000" cy="13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116486</xdr:rowOff>
    </xdr:from>
    <xdr:to>
      <xdr:col>60</xdr:col>
      <xdr:colOff>123825</xdr:colOff>
      <xdr:row>31</xdr:row>
      <xdr:rowOff>46636</xdr:rowOff>
    </xdr:to>
    <xdr:sp macro="" textlink="">
      <xdr:nvSpPr>
        <xdr:cNvPr id="107" name="楕円 106"/>
        <xdr:cNvSpPr/>
      </xdr:nvSpPr>
      <xdr:spPr>
        <a:xfrm>
          <a:off x="11747500" y="60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72444</xdr:rowOff>
    </xdr:from>
    <xdr:to>
      <xdr:col>64</xdr:col>
      <xdr:colOff>73025</xdr:colOff>
      <xdr:row>30</xdr:row>
      <xdr:rowOff>167286</xdr:rowOff>
    </xdr:to>
    <xdr:cxnSp macro="">
      <xdr:nvCxnSpPr>
        <xdr:cNvPr id="108" name="直線コネクタ 107"/>
        <xdr:cNvCxnSpPr/>
      </xdr:nvCxnSpPr>
      <xdr:spPr>
        <a:xfrm flipV="1">
          <a:off x="11798300" y="5987469"/>
          <a:ext cx="762000" cy="9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146593</xdr:rowOff>
    </xdr:from>
    <xdr:ext cx="469744" cy="259045"/>
    <xdr:sp macro="" textlink="">
      <xdr:nvSpPr>
        <xdr:cNvPr id="109" name="n_1aveValue債務償還比率"/>
        <xdr:cNvSpPr txBox="1"/>
      </xdr:nvSpPr>
      <xdr:spPr>
        <a:xfrm>
          <a:off x="13836727" y="589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150340</xdr:rowOff>
    </xdr:from>
    <xdr:ext cx="469744" cy="259045"/>
    <xdr:sp macro="" textlink="">
      <xdr:nvSpPr>
        <xdr:cNvPr id="110" name="n_2aveValue債務償還比率"/>
        <xdr:cNvSpPr txBox="1"/>
      </xdr:nvSpPr>
      <xdr:spPr>
        <a:xfrm>
          <a:off x="13087427" y="623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131371</xdr:rowOff>
    </xdr:from>
    <xdr:ext cx="469744" cy="259045"/>
    <xdr:sp macro="" textlink="">
      <xdr:nvSpPr>
        <xdr:cNvPr id="111" name="n_3aveValue債務償還比率"/>
        <xdr:cNvSpPr txBox="1"/>
      </xdr:nvSpPr>
      <xdr:spPr>
        <a:xfrm>
          <a:off x="12325427" y="621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159747</xdr:rowOff>
    </xdr:from>
    <xdr:ext cx="469744" cy="259045"/>
    <xdr:sp macro="" textlink="">
      <xdr:nvSpPr>
        <xdr:cNvPr id="112" name="n_4aveValue債務償還比率"/>
        <xdr:cNvSpPr txBox="1"/>
      </xdr:nvSpPr>
      <xdr:spPr>
        <a:xfrm>
          <a:off x="11563427" y="624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92700</xdr:rowOff>
    </xdr:from>
    <xdr:ext cx="469744" cy="259045"/>
    <xdr:sp macro="" textlink="">
      <xdr:nvSpPr>
        <xdr:cNvPr id="113" name="n_1mainValue債務償還比率"/>
        <xdr:cNvSpPr txBox="1"/>
      </xdr:nvSpPr>
      <xdr:spPr>
        <a:xfrm>
          <a:off x="13836727" y="63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104493</xdr:rowOff>
    </xdr:from>
    <xdr:ext cx="469744" cy="259045"/>
    <xdr:sp macro="" textlink="">
      <xdr:nvSpPr>
        <xdr:cNvPr id="114" name="n_2mainValue債務償還比率"/>
        <xdr:cNvSpPr txBox="1"/>
      </xdr:nvSpPr>
      <xdr:spPr>
        <a:xfrm>
          <a:off x="13087427" y="584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139771</xdr:rowOff>
    </xdr:from>
    <xdr:ext cx="469744" cy="259045"/>
    <xdr:sp macro="" textlink="">
      <xdr:nvSpPr>
        <xdr:cNvPr id="115" name="n_3mainValue債務償還比率"/>
        <xdr:cNvSpPr txBox="1"/>
      </xdr:nvSpPr>
      <xdr:spPr>
        <a:xfrm>
          <a:off x="12325427" y="571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63163</xdr:rowOff>
    </xdr:from>
    <xdr:ext cx="469744" cy="259045"/>
    <xdr:sp macro="" textlink="">
      <xdr:nvSpPr>
        <xdr:cNvPr id="116" name="n_4mainValue債務償還比率"/>
        <xdr:cNvSpPr txBox="1"/>
      </xdr:nvSpPr>
      <xdr:spPr>
        <a:xfrm>
          <a:off x="11563427" y="580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7" name="正方形/長方形 11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8" name="正方形/長方形 11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9" name="正方形/長方形 118"/>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20" name="正方形/長方形 119"/>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21" name="テキスト ボックス 12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2" name="テキスト ボックス 12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大阪府箕面市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139,126
136,349
47.90
83,658,839
77,209,335
1,466,408
29,727,094
57,576,089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年度決算以降に係る固定資産台帳については、令和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日時点で未整備であるため、当該団体値等は表示されていない。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年度時点において、公民館、公営住宅及び幼稚園・保育所の有形固定資産減価償却率が類似団体内平均値を上回っていたが、このうち公民館については平成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建替を実施し、現在は生涯学習センターとして運営しており、施設老朽化の課題はクリアされた。公営住宅、幼稚園・保育所については、国府支出金をはじめとした特定財源を最大限に確保しながら改修を進めており、今後も引き続き適切な対策を講じ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その他の施設では、道路や橋りょうについては長寿命化工事を順次実施しているほか、学校については国補正予算（平成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活性化・公共投資臨時交付金）などを活用しながら大規模改修を行った。また、新市街地の開発や新駅周辺整備を進める中で、新たに整備された道路、トンネル、学校が多いこともあり、有形固定資産減価償却率が類似団体内平均値を下回っている状況であり、今後も計画的に老朽化対策を講じ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大阪府箕面市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139,126
136,349
47.90
83,658,839
77,209,335
1,466,408
29,727,094
57,576,089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年度決算以降に係る固定資産台帳については、令和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日時点で未整備であるため、当該団体値等は表示されていない。</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なお、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年度時点において、市民会館及び庁舎の有形固定資産減価償却率が類似団体内平均値を大きく上回っている。このうち市民会館については、令和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年に箕面船場阪大前駅前に新たなホール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したことに伴い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、老朽化してい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ホールは用途廃止し、今後、除却する予定である。一方で庁舎については、現在のところ建替えなどの予定はなく、今後も引き続き適切なメンテナンスを行うことで、施設寿命の延命を図る。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他の施設についても同様に、適切な対策を講じながら施設の長寿命化に努める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大阪府箕面市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139,126
136,349
47.90
83,658,839
77,209,335
1,466,408
29,727,094
57,576,089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高い市民税担税力と宅地開発等に伴う人口増、それに伴う新築家屋の増加などにより、財政力指数は類似団体内平均値を上回る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となっている。一方で、高齢化の進展に伴う社会保障関係費の増加など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見込まれることから、令和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策定した「箕面市新改革プラン」を元に、幼稚園や保育所の民営化をはじめとしたアウトソーシングの拡大によるさらなる経費削減や市民財産の活用など改革を進め、今後さらに効率的かつ健全な行財政運営を確立し、市民サービスの向上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40822</xdr:rowOff>
    </xdr:from>
    <xdr:to>
      <xdr:col>23</xdr:col>
      <xdr:colOff>133350</xdr:colOff>
      <xdr:row>40</xdr:row>
      <xdr:rowOff>75293</xdr:rowOff>
    </xdr:to>
    <xdr:cxnSp macro="">
      <xdr:nvCxnSpPr>
        <xdr:cNvPr id="71" name="直線コネクタ 70"/>
        <xdr:cNvCxnSpPr/>
      </xdr:nvCxnSpPr>
      <xdr:spPr>
        <a:xfrm>
          <a:off x="4114800" y="689882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23585</xdr:rowOff>
    </xdr:from>
    <xdr:to>
      <xdr:col>19</xdr:col>
      <xdr:colOff>133350</xdr:colOff>
      <xdr:row>40</xdr:row>
      <xdr:rowOff>40822</xdr:rowOff>
    </xdr:to>
    <xdr:cxnSp macro="">
      <xdr:nvCxnSpPr>
        <xdr:cNvPr id="74" name="直線コネクタ 73"/>
        <xdr:cNvCxnSpPr/>
      </xdr:nvCxnSpPr>
      <xdr:spPr>
        <a:xfrm>
          <a:off x="3225800" y="68815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94343</xdr:rowOff>
    </xdr:from>
    <xdr:to>
      <xdr:col>19</xdr:col>
      <xdr:colOff>184150</xdr:colOff>
      <xdr:row>42</xdr:row>
      <xdr:rowOff>24493</xdr:rowOff>
    </xdr:to>
    <xdr:sp macro="" textlink="">
      <xdr:nvSpPr>
        <xdr:cNvPr id="75" name="フローチャート: 判断 74"/>
        <xdr:cNvSpPr/>
      </xdr:nvSpPr>
      <xdr:spPr>
        <a:xfrm>
          <a:off x="4064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9270</xdr:rowOff>
    </xdr:from>
    <xdr:ext cx="736600" cy="259045"/>
    <xdr:sp macro="" textlink="">
      <xdr:nvSpPr>
        <xdr:cNvPr id="76" name="テキスト ボックス 75"/>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23585</xdr:rowOff>
    </xdr:from>
    <xdr:to>
      <xdr:col>15</xdr:col>
      <xdr:colOff>82550</xdr:colOff>
      <xdr:row>40</xdr:row>
      <xdr:rowOff>23585</xdr:rowOff>
    </xdr:to>
    <xdr:cxnSp macro="">
      <xdr:nvCxnSpPr>
        <xdr:cNvPr id="77" name="直線コネクタ 76"/>
        <xdr:cNvCxnSpPr/>
      </xdr:nvCxnSpPr>
      <xdr:spPr>
        <a:xfrm>
          <a:off x="2336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79" name="テキスト ボックス 78"/>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23585</xdr:rowOff>
    </xdr:from>
    <xdr:to>
      <xdr:col>11</xdr:col>
      <xdr:colOff>31750</xdr:colOff>
      <xdr:row>40</xdr:row>
      <xdr:rowOff>23585</xdr:rowOff>
    </xdr:to>
    <xdr:cxnSp macro="">
      <xdr:nvCxnSpPr>
        <xdr:cNvPr id="80" name="直線コネクタ 79"/>
        <xdr:cNvCxnSpPr/>
      </xdr:nvCxnSpPr>
      <xdr:spPr>
        <a:xfrm>
          <a:off x="1447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2" name="テキスト ボックス 81"/>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84" name="テキスト ボックス 83"/>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24493</xdr:rowOff>
    </xdr:from>
    <xdr:to>
      <xdr:col>23</xdr:col>
      <xdr:colOff>184150</xdr:colOff>
      <xdr:row>40</xdr:row>
      <xdr:rowOff>126093</xdr:rowOff>
    </xdr:to>
    <xdr:sp macro="" textlink="">
      <xdr:nvSpPr>
        <xdr:cNvPr id="90" name="楕円 89"/>
        <xdr:cNvSpPr/>
      </xdr:nvSpPr>
      <xdr:spPr>
        <a:xfrm>
          <a:off x="49022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41020</xdr:rowOff>
    </xdr:from>
    <xdr:ext cx="762000" cy="259045"/>
    <xdr:sp macro="" textlink="">
      <xdr:nvSpPr>
        <xdr:cNvPr id="91" name="財政力該当値テキスト"/>
        <xdr:cNvSpPr txBox="1"/>
      </xdr:nvSpPr>
      <xdr:spPr>
        <a:xfrm>
          <a:off x="5041900" y="672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161472</xdr:rowOff>
    </xdr:from>
    <xdr:to>
      <xdr:col>19</xdr:col>
      <xdr:colOff>184150</xdr:colOff>
      <xdr:row>40</xdr:row>
      <xdr:rowOff>91622</xdr:rowOff>
    </xdr:to>
    <xdr:sp macro="" textlink="">
      <xdr:nvSpPr>
        <xdr:cNvPr id="92" name="楕円 91"/>
        <xdr:cNvSpPr/>
      </xdr:nvSpPr>
      <xdr:spPr>
        <a:xfrm>
          <a:off x="4064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101799</xdr:rowOff>
    </xdr:from>
    <xdr:ext cx="736600" cy="259045"/>
    <xdr:sp macro="" textlink="">
      <xdr:nvSpPr>
        <xdr:cNvPr id="93" name="テキスト ボックス 92"/>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144235</xdr:rowOff>
    </xdr:from>
    <xdr:to>
      <xdr:col>15</xdr:col>
      <xdr:colOff>133350</xdr:colOff>
      <xdr:row>40</xdr:row>
      <xdr:rowOff>74385</xdr:rowOff>
    </xdr:to>
    <xdr:sp macro="" textlink="">
      <xdr:nvSpPr>
        <xdr:cNvPr id="94" name="楕円 93"/>
        <xdr:cNvSpPr/>
      </xdr:nvSpPr>
      <xdr:spPr>
        <a:xfrm>
          <a:off x="3175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84562</xdr:rowOff>
    </xdr:from>
    <xdr:ext cx="762000" cy="259045"/>
    <xdr:sp macro="" textlink="">
      <xdr:nvSpPr>
        <xdr:cNvPr id="95" name="テキスト ボックス 94"/>
        <xdr:cNvSpPr txBox="1"/>
      </xdr:nvSpPr>
      <xdr:spPr>
        <a:xfrm>
          <a:off x="2844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144235</xdr:rowOff>
    </xdr:from>
    <xdr:to>
      <xdr:col>11</xdr:col>
      <xdr:colOff>82550</xdr:colOff>
      <xdr:row>40</xdr:row>
      <xdr:rowOff>74385</xdr:rowOff>
    </xdr:to>
    <xdr:sp macro="" textlink="">
      <xdr:nvSpPr>
        <xdr:cNvPr id="96" name="楕円 95"/>
        <xdr:cNvSpPr/>
      </xdr:nvSpPr>
      <xdr:spPr>
        <a:xfrm>
          <a:off x="2286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84562</xdr:rowOff>
    </xdr:from>
    <xdr:ext cx="762000" cy="259045"/>
    <xdr:sp macro="" textlink="">
      <xdr:nvSpPr>
        <xdr:cNvPr id="97" name="テキスト ボックス 96"/>
        <xdr:cNvSpPr txBox="1"/>
      </xdr:nvSpPr>
      <xdr:spPr>
        <a:xfrm>
          <a:off x="1955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144235</xdr:rowOff>
    </xdr:from>
    <xdr:to>
      <xdr:col>7</xdr:col>
      <xdr:colOff>31750</xdr:colOff>
      <xdr:row>40</xdr:row>
      <xdr:rowOff>74385</xdr:rowOff>
    </xdr:to>
    <xdr:sp macro="" textlink="">
      <xdr:nvSpPr>
        <xdr:cNvPr id="98" name="楕円 97"/>
        <xdr:cNvSpPr/>
      </xdr:nvSpPr>
      <xdr:spPr>
        <a:xfrm>
          <a:off x="1397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84562</xdr:rowOff>
    </xdr:from>
    <xdr:ext cx="762000" cy="259045"/>
    <xdr:sp macro="" textlink="">
      <xdr:nvSpPr>
        <xdr:cNvPr id="99" name="テキスト ボックス 98"/>
        <xdr:cNvSpPr txBox="1"/>
      </xdr:nvSpPr>
      <xdr:spPr>
        <a:xfrm>
          <a:off x="1066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新型コロナウイルスの影響により、個人市民税及び固定資産税が減収となったが、社会福祉費などの需要増や臨時財政対策債償還基金費の創設による普通交付税の増収などにより、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今後、新駅周辺整備の進展に伴う公債費の増加や、社会保障関係費の増加などにより、経常経費の増加が見込まれるため、「箕面市新改革プラン」を元に、引き続きあらゆる手立てを講じて経費の圧縮を図るとともに、自主財源の最大限の確保、特定財源を活用した市債の発行抑制など歳入面においても取り組みを強化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30"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2" name="財政構造の弾力性最大値テキスト"/>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64</xdr:row>
      <xdr:rowOff>87630</xdr:rowOff>
    </xdr:to>
    <xdr:cxnSp macro="">
      <xdr:nvCxnSpPr>
        <xdr:cNvPr id="134" name="直線コネクタ 133"/>
        <xdr:cNvCxnSpPr/>
      </xdr:nvCxnSpPr>
      <xdr:spPr>
        <a:xfrm flipV="1">
          <a:off x="4114800" y="1091565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98654</xdr:rowOff>
    </xdr:from>
    <xdr:ext cx="762000" cy="259045"/>
    <xdr:sp macro="" textlink="">
      <xdr:nvSpPr>
        <xdr:cNvPr id="135" name="財政構造の弾力性平均値テキスト"/>
        <xdr:cNvSpPr txBox="1"/>
      </xdr:nvSpPr>
      <xdr:spPr>
        <a:xfrm>
          <a:off x="5041900" y="1055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6" name="フローチャート: 判断 135"/>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87630</xdr:rowOff>
    </xdr:from>
    <xdr:to>
      <xdr:col>19</xdr:col>
      <xdr:colOff>133350</xdr:colOff>
      <xdr:row>64</xdr:row>
      <xdr:rowOff>135890</xdr:rowOff>
    </xdr:to>
    <xdr:cxnSp macro="">
      <xdr:nvCxnSpPr>
        <xdr:cNvPr id="137" name="直線コネクタ 136"/>
        <xdr:cNvCxnSpPr/>
      </xdr:nvCxnSpPr>
      <xdr:spPr>
        <a:xfrm flipV="1">
          <a:off x="3225800" y="110604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85090</xdr:rowOff>
    </xdr:from>
    <xdr:to>
      <xdr:col>19</xdr:col>
      <xdr:colOff>184150</xdr:colOff>
      <xdr:row>65</xdr:row>
      <xdr:rowOff>15240</xdr:rowOff>
    </xdr:to>
    <xdr:sp macro="" textlink="">
      <xdr:nvSpPr>
        <xdr:cNvPr id="138" name="フローチャート: 判断 137"/>
        <xdr:cNvSpPr/>
      </xdr:nvSpPr>
      <xdr:spPr>
        <a:xfrm>
          <a:off x="4064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39" name="テキスト ボックス 138"/>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79587</xdr:rowOff>
    </xdr:from>
    <xdr:to>
      <xdr:col>15</xdr:col>
      <xdr:colOff>82550</xdr:colOff>
      <xdr:row>64</xdr:row>
      <xdr:rowOff>135890</xdr:rowOff>
    </xdr:to>
    <xdr:cxnSp macro="">
      <xdr:nvCxnSpPr>
        <xdr:cNvPr id="140" name="直線コネクタ 139"/>
        <xdr:cNvCxnSpPr/>
      </xdr:nvCxnSpPr>
      <xdr:spPr>
        <a:xfrm>
          <a:off x="2336800" y="110523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41" name="フローチャート: 判断 140"/>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32190</xdr:rowOff>
    </xdr:from>
    <xdr:ext cx="762000" cy="259045"/>
    <xdr:sp macro="" textlink="">
      <xdr:nvSpPr>
        <xdr:cNvPr id="142" name="テキスト ボックス 141"/>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79587</xdr:rowOff>
    </xdr:from>
    <xdr:to>
      <xdr:col>11</xdr:col>
      <xdr:colOff>31750</xdr:colOff>
      <xdr:row>64</xdr:row>
      <xdr:rowOff>151977</xdr:rowOff>
    </xdr:to>
    <xdr:cxnSp macro="">
      <xdr:nvCxnSpPr>
        <xdr:cNvPr id="143" name="直線コネクタ 142"/>
        <xdr:cNvCxnSpPr/>
      </xdr:nvCxnSpPr>
      <xdr:spPr>
        <a:xfrm flipV="1">
          <a:off x="1447800" y="110523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4" name="フローチャート: 判断 143"/>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5" name="テキスト ボックス 144"/>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6" name="フローチャート: 判断 145"/>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47" name="テキスト ボックス 146"/>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53" name="楕円 152"/>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macro="" textlink="">
      <xdr:nvSpPr>
        <xdr:cNvPr id="154" name="財政構造の弾力性該当値テキスト"/>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55" name="楕円 154"/>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56" name="テキスト ボックス 155"/>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7" name="楕円 156"/>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58" name="テキスト ボックス 157"/>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28787</xdr:rowOff>
    </xdr:from>
    <xdr:to>
      <xdr:col>11</xdr:col>
      <xdr:colOff>82550</xdr:colOff>
      <xdr:row>64</xdr:row>
      <xdr:rowOff>130387</xdr:rowOff>
    </xdr:to>
    <xdr:sp macro="" textlink="">
      <xdr:nvSpPr>
        <xdr:cNvPr id="159" name="楕円 158"/>
        <xdr:cNvSpPr/>
      </xdr:nvSpPr>
      <xdr:spPr>
        <a:xfrm>
          <a:off x="2286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140564</xdr:rowOff>
    </xdr:from>
    <xdr:ext cx="762000" cy="259045"/>
    <xdr:sp macro="" textlink="">
      <xdr:nvSpPr>
        <xdr:cNvPr id="160" name="テキスト ボックス 159"/>
        <xdr:cNvSpPr txBox="1"/>
      </xdr:nvSpPr>
      <xdr:spPr>
        <a:xfrm>
          <a:off x="1955800" y="1077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101177</xdr:rowOff>
    </xdr:from>
    <xdr:to>
      <xdr:col>7</xdr:col>
      <xdr:colOff>31750</xdr:colOff>
      <xdr:row>65</xdr:row>
      <xdr:rowOff>31327</xdr:rowOff>
    </xdr:to>
    <xdr:sp macro="" textlink="">
      <xdr:nvSpPr>
        <xdr:cNvPr id="161" name="楕円 160"/>
        <xdr:cNvSpPr/>
      </xdr:nvSpPr>
      <xdr:spPr>
        <a:xfrm>
          <a:off x="1397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16104</xdr:rowOff>
    </xdr:from>
    <xdr:ext cx="762000" cy="259045"/>
    <xdr:sp macro="" textlink="">
      <xdr:nvSpPr>
        <xdr:cNvPr id="162" name="テキスト ボックス 161"/>
        <xdr:cNvSpPr txBox="1"/>
      </xdr:nvSpPr>
      <xdr:spPr>
        <a:xfrm>
          <a:off x="1066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[140,217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決算額が類似団体内平均値を上回っているのは、ごみ処理の単独実施により、一部事務組合で実施している団体と比較して人件費や物件費が高くなっていることがあげられる。また、類似団体に比べて図書館などの公共施設が多いことや、新興住宅地の開発に伴う公共施設の新設も物件費の増加要因となっている。今後、これまで以上に業務の広域化や、アウトソーシングの拡大を図ることで経費を圧縮し、行政コストの低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4" name="直線コネクタ 193"/>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5" name="人件費・物件費等の状況最小値テキスト"/>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6" name="直線コネクタ 195"/>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7" name="人件費・物件費等の状況最大値テキスト"/>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8" name="直線コネクタ 197"/>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121272</xdr:rowOff>
    </xdr:from>
    <xdr:to>
      <xdr:col>23</xdr:col>
      <xdr:colOff>133350</xdr:colOff>
      <xdr:row>86</xdr:row>
      <xdr:rowOff>36398</xdr:rowOff>
    </xdr:to>
    <xdr:cxnSp macro="">
      <xdr:nvCxnSpPr>
        <xdr:cNvPr id="199" name="直線コネクタ 198"/>
        <xdr:cNvCxnSpPr/>
      </xdr:nvCxnSpPr>
      <xdr:spPr>
        <a:xfrm>
          <a:off x="4114800" y="14694522"/>
          <a:ext cx="838200" cy="8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123373</xdr:rowOff>
    </xdr:from>
    <xdr:ext cx="762000" cy="259045"/>
    <xdr:sp macro="" textlink="">
      <xdr:nvSpPr>
        <xdr:cNvPr id="200" name="人件費・物件費等の状況平均値テキスト"/>
        <xdr:cNvSpPr txBox="1"/>
      </xdr:nvSpPr>
      <xdr:spPr>
        <a:xfrm>
          <a:off x="5041900" y="14353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201" name="フローチャート: 判断 200"/>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171228</xdr:rowOff>
    </xdr:from>
    <xdr:to>
      <xdr:col>19</xdr:col>
      <xdr:colOff>133350</xdr:colOff>
      <xdr:row>85</xdr:row>
      <xdr:rowOff>121272</xdr:rowOff>
    </xdr:to>
    <xdr:cxnSp macro="">
      <xdr:nvCxnSpPr>
        <xdr:cNvPr id="202" name="直線コネクタ 201"/>
        <xdr:cNvCxnSpPr/>
      </xdr:nvCxnSpPr>
      <xdr:spPr>
        <a:xfrm>
          <a:off x="3225800" y="14573028"/>
          <a:ext cx="889000" cy="12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147442</xdr:rowOff>
    </xdr:from>
    <xdr:to>
      <xdr:col>19</xdr:col>
      <xdr:colOff>184150</xdr:colOff>
      <xdr:row>84</xdr:row>
      <xdr:rowOff>77592</xdr:rowOff>
    </xdr:to>
    <xdr:sp macro="" textlink="">
      <xdr:nvSpPr>
        <xdr:cNvPr id="203" name="フローチャート: 判断 202"/>
        <xdr:cNvSpPr/>
      </xdr:nvSpPr>
      <xdr:spPr>
        <a:xfrm>
          <a:off x="4064000" y="143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87769</xdr:rowOff>
    </xdr:from>
    <xdr:ext cx="736600" cy="259045"/>
    <xdr:sp macro="" textlink="">
      <xdr:nvSpPr>
        <xdr:cNvPr id="204" name="テキスト ボックス 203"/>
        <xdr:cNvSpPr txBox="1"/>
      </xdr:nvSpPr>
      <xdr:spPr>
        <a:xfrm>
          <a:off x="3733800" y="14146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101096</xdr:rowOff>
    </xdr:from>
    <xdr:to>
      <xdr:col>15</xdr:col>
      <xdr:colOff>82550</xdr:colOff>
      <xdr:row>84</xdr:row>
      <xdr:rowOff>171228</xdr:rowOff>
    </xdr:to>
    <xdr:cxnSp macro="">
      <xdr:nvCxnSpPr>
        <xdr:cNvPr id="205" name="直線コネクタ 204"/>
        <xdr:cNvCxnSpPr/>
      </xdr:nvCxnSpPr>
      <xdr:spPr>
        <a:xfrm>
          <a:off x="2336800" y="14502896"/>
          <a:ext cx="889000" cy="7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36909</xdr:rowOff>
    </xdr:from>
    <xdr:to>
      <xdr:col>15</xdr:col>
      <xdr:colOff>133350</xdr:colOff>
      <xdr:row>83</xdr:row>
      <xdr:rowOff>138509</xdr:rowOff>
    </xdr:to>
    <xdr:sp macro="" textlink="">
      <xdr:nvSpPr>
        <xdr:cNvPr id="206" name="フローチャート: 判断 205"/>
        <xdr:cNvSpPr/>
      </xdr:nvSpPr>
      <xdr:spPr>
        <a:xfrm>
          <a:off x="31750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148686</xdr:rowOff>
    </xdr:from>
    <xdr:ext cx="762000" cy="259045"/>
    <xdr:sp macro="" textlink="">
      <xdr:nvSpPr>
        <xdr:cNvPr id="207" name="テキスト ボックス 206"/>
        <xdr:cNvSpPr txBox="1"/>
      </xdr:nvSpPr>
      <xdr:spPr>
        <a:xfrm>
          <a:off x="2844800" y="1403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54404</xdr:rowOff>
    </xdr:from>
    <xdr:to>
      <xdr:col>11</xdr:col>
      <xdr:colOff>31750</xdr:colOff>
      <xdr:row>84</xdr:row>
      <xdr:rowOff>101096</xdr:rowOff>
    </xdr:to>
    <xdr:cxnSp macro="">
      <xdr:nvCxnSpPr>
        <xdr:cNvPr id="208" name="直線コネクタ 207"/>
        <xdr:cNvCxnSpPr/>
      </xdr:nvCxnSpPr>
      <xdr:spPr>
        <a:xfrm>
          <a:off x="1447800" y="14456204"/>
          <a:ext cx="889000" cy="4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160031</xdr:rowOff>
    </xdr:from>
    <xdr:to>
      <xdr:col>11</xdr:col>
      <xdr:colOff>82550</xdr:colOff>
      <xdr:row>83</xdr:row>
      <xdr:rowOff>90181</xdr:rowOff>
    </xdr:to>
    <xdr:sp macro="" textlink="">
      <xdr:nvSpPr>
        <xdr:cNvPr id="209" name="フローチャート: 判断 208"/>
        <xdr:cNvSpPr/>
      </xdr:nvSpPr>
      <xdr:spPr>
        <a:xfrm>
          <a:off x="2286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100358</xdr:rowOff>
    </xdr:from>
    <xdr:ext cx="762000" cy="259045"/>
    <xdr:sp macro="" textlink="">
      <xdr:nvSpPr>
        <xdr:cNvPr id="210" name="テキスト ボックス 209"/>
        <xdr:cNvSpPr txBox="1"/>
      </xdr:nvSpPr>
      <xdr:spPr>
        <a:xfrm>
          <a:off x="1955800" y="139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123129</xdr:rowOff>
    </xdr:from>
    <xdr:to>
      <xdr:col>7</xdr:col>
      <xdr:colOff>31750</xdr:colOff>
      <xdr:row>83</xdr:row>
      <xdr:rowOff>53279</xdr:rowOff>
    </xdr:to>
    <xdr:sp macro="" textlink="">
      <xdr:nvSpPr>
        <xdr:cNvPr id="211" name="フローチャート: 判断 210"/>
        <xdr:cNvSpPr/>
      </xdr:nvSpPr>
      <xdr:spPr>
        <a:xfrm>
          <a:off x="1397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63456</xdr:rowOff>
    </xdr:from>
    <xdr:ext cx="762000" cy="259045"/>
    <xdr:sp macro="" textlink="">
      <xdr:nvSpPr>
        <xdr:cNvPr id="212" name="テキスト ボックス 211"/>
        <xdr:cNvSpPr txBox="1"/>
      </xdr:nvSpPr>
      <xdr:spPr>
        <a:xfrm>
          <a:off x="1066800" y="1395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157048</xdr:rowOff>
    </xdr:from>
    <xdr:to>
      <xdr:col>23</xdr:col>
      <xdr:colOff>184150</xdr:colOff>
      <xdr:row>86</xdr:row>
      <xdr:rowOff>87198</xdr:rowOff>
    </xdr:to>
    <xdr:sp macro="" textlink="">
      <xdr:nvSpPr>
        <xdr:cNvPr id="218" name="楕円 217"/>
        <xdr:cNvSpPr/>
      </xdr:nvSpPr>
      <xdr:spPr>
        <a:xfrm>
          <a:off x="4902200" y="1473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129125</xdr:rowOff>
    </xdr:from>
    <xdr:ext cx="762000" cy="259045"/>
    <xdr:sp macro="" textlink="">
      <xdr:nvSpPr>
        <xdr:cNvPr id="219" name="人件費・物件費等の状況該当値テキスト"/>
        <xdr:cNvSpPr txBox="1"/>
      </xdr:nvSpPr>
      <xdr:spPr>
        <a:xfrm>
          <a:off x="5041900" y="14702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70472</xdr:rowOff>
    </xdr:from>
    <xdr:to>
      <xdr:col>19</xdr:col>
      <xdr:colOff>184150</xdr:colOff>
      <xdr:row>86</xdr:row>
      <xdr:rowOff>622</xdr:rowOff>
    </xdr:to>
    <xdr:sp macro="" textlink="">
      <xdr:nvSpPr>
        <xdr:cNvPr id="220" name="楕円 219"/>
        <xdr:cNvSpPr/>
      </xdr:nvSpPr>
      <xdr:spPr>
        <a:xfrm>
          <a:off x="4064000" y="1464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156849</xdr:rowOff>
    </xdr:from>
    <xdr:ext cx="736600" cy="259045"/>
    <xdr:sp macro="" textlink="">
      <xdr:nvSpPr>
        <xdr:cNvPr id="221" name="テキスト ボックス 220"/>
        <xdr:cNvSpPr txBox="1"/>
      </xdr:nvSpPr>
      <xdr:spPr>
        <a:xfrm>
          <a:off x="3733800" y="14730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120428</xdr:rowOff>
    </xdr:from>
    <xdr:to>
      <xdr:col>15</xdr:col>
      <xdr:colOff>133350</xdr:colOff>
      <xdr:row>85</xdr:row>
      <xdr:rowOff>50578</xdr:rowOff>
    </xdr:to>
    <xdr:sp macro="" textlink="">
      <xdr:nvSpPr>
        <xdr:cNvPr id="222" name="楕円 221"/>
        <xdr:cNvSpPr/>
      </xdr:nvSpPr>
      <xdr:spPr>
        <a:xfrm>
          <a:off x="3175000" y="145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35355</xdr:rowOff>
    </xdr:from>
    <xdr:ext cx="762000" cy="259045"/>
    <xdr:sp macro="" textlink="">
      <xdr:nvSpPr>
        <xdr:cNvPr id="223" name="テキスト ボックス 222"/>
        <xdr:cNvSpPr txBox="1"/>
      </xdr:nvSpPr>
      <xdr:spPr>
        <a:xfrm>
          <a:off x="2844800" y="1460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50296</xdr:rowOff>
    </xdr:from>
    <xdr:to>
      <xdr:col>11</xdr:col>
      <xdr:colOff>82550</xdr:colOff>
      <xdr:row>84</xdr:row>
      <xdr:rowOff>151896</xdr:rowOff>
    </xdr:to>
    <xdr:sp macro="" textlink="">
      <xdr:nvSpPr>
        <xdr:cNvPr id="224" name="楕円 223"/>
        <xdr:cNvSpPr/>
      </xdr:nvSpPr>
      <xdr:spPr>
        <a:xfrm>
          <a:off x="2286000" y="1445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136673</xdr:rowOff>
    </xdr:from>
    <xdr:ext cx="762000" cy="259045"/>
    <xdr:sp macro="" textlink="">
      <xdr:nvSpPr>
        <xdr:cNvPr id="225" name="テキスト ボックス 224"/>
        <xdr:cNvSpPr txBox="1"/>
      </xdr:nvSpPr>
      <xdr:spPr>
        <a:xfrm>
          <a:off x="1955800" y="1453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3604</xdr:rowOff>
    </xdr:from>
    <xdr:to>
      <xdr:col>7</xdr:col>
      <xdr:colOff>31750</xdr:colOff>
      <xdr:row>84</xdr:row>
      <xdr:rowOff>105204</xdr:rowOff>
    </xdr:to>
    <xdr:sp macro="" textlink="">
      <xdr:nvSpPr>
        <xdr:cNvPr id="226" name="楕円 225"/>
        <xdr:cNvSpPr/>
      </xdr:nvSpPr>
      <xdr:spPr>
        <a:xfrm>
          <a:off x="1397000" y="1440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89981</xdr:rowOff>
    </xdr:from>
    <xdr:ext cx="762000" cy="259045"/>
    <xdr:sp macro="" textlink="">
      <xdr:nvSpPr>
        <xdr:cNvPr id="227" name="テキスト ボックス 226"/>
        <xdr:cNvSpPr txBox="1"/>
      </xdr:nvSpPr>
      <xdr:spPr>
        <a:xfrm>
          <a:off x="1066800" y="1449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年度から、給与カット、人事院勧告に基づくマイナス改定などにより適正策を実施、平成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月まで全職員の給料月額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％カットを実施、平成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年度に給与構造改革として国を上回る平均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％の給与水準引き下げを実施、平成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年１月から平成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月まで参事級以上の職員の給料月額を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％、主幹級以上の職員を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％カットを実施、平成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年度に給与構造改革を実施するなどの施策を実施しているため、類似団体内平均値及び国水準を下回った。今後も引き続き、総人件費の抑制と併せて給与水準の適正化に努める。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8" name="直線コネクタ 257"/>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147864</xdr:rowOff>
    </xdr:from>
    <xdr:to>
      <xdr:col>81</xdr:col>
      <xdr:colOff>44450</xdr:colOff>
      <xdr:row>80</xdr:row>
      <xdr:rowOff>147864</xdr:rowOff>
    </xdr:to>
    <xdr:cxnSp macro="">
      <xdr:nvCxnSpPr>
        <xdr:cNvPr id="263" name="直線コネクタ 262"/>
        <xdr:cNvCxnSpPr/>
      </xdr:nvCxnSpPr>
      <xdr:spPr>
        <a:xfrm>
          <a:off x="16179800" y="138638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64"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147864</xdr:rowOff>
    </xdr:from>
    <xdr:to>
      <xdr:col>77</xdr:col>
      <xdr:colOff>44450</xdr:colOff>
      <xdr:row>82</xdr:row>
      <xdr:rowOff>166914</xdr:rowOff>
    </xdr:to>
    <xdr:cxnSp macro="">
      <xdr:nvCxnSpPr>
        <xdr:cNvPr id="266" name="直線コネクタ 265"/>
        <xdr:cNvCxnSpPr/>
      </xdr:nvCxnSpPr>
      <xdr:spPr>
        <a:xfrm flipV="1">
          <a:off x="15290800" y="13863864"/>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7" name="フローチャート: 判断 266"/>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8" name="テキスト ボックス 267"/>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166914</xdr:rowOff>
    </xdr:from>
    <xdr:to>
      <xdr:col>72</xdr:col>
      <xdr:colOff>203200</xdr:colOff>
      <xdr:row>85</xdr:row>
      <xdr:rowOff>83457</xdr:rowOff>
    </xdr:to>
    <xdr:cxnSp macro="">
      <xdr:nvCxnSpPr>
        <xdr:cNvPr id="269" name="直線コネクタ 268"/>
        <xdr:cNvCxnSpPr/>
      </xdr:nvCxnSpPr>
      <xdr:spPr>
        <a:xfrm flipV="1">
          <a:off x="14401800" y="14225814"/>
          <a:ext cx="889000" cy="43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70" name="フローチャート: 判断 269"/>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71" name="テキスト ボックス 270"/>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83457</xdr:rowOff>
    </xdr:from>
    <xdr:to>
      <xdr:col>68</xdr:col>
      <xdr:colOff>152400</xdr:colOff>
      <xdr:row>85</xdr:row>
      <xdr:rowOff>83457</xdr:rowOff>
    </xdr:to>
    <xdr:cxnSp macro="">
      <xdr:nvCxnSpPr>
        <xdr:cNvPr id="272" name="直線コネクタ 271"/>
        <xdr:cNvCxnSpPr/>
      </xdr:nvCxnSpPr>
      <xdr:spPr>
        <a:xfrm>
          <a:off x="13512800" y="1465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3" name="フローチャート: 判断 272"/>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74" name="テキスト ボックス 273"/>
        <xdr:cNvSpPr txBox="1"/>
      </xdr:nvSpPr>
      <xdr:spPr>
        <a:xfrm>
          <a:off x="14020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5" name="フローチャート: 判断 274"/>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6" name="テキスト ボックス 275"/>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97064</xdr:rowOff>
    </xdr:from>
    <xdr:to>
      <xdr:col>81</xdr:col>
      <xdr:colOff>95250</xdr:colOff>
      <xdr:row>81</xdr:row>
      <xdr:rowOff>27214</xdr:rowOff>
    </xdr:to>
    <xdr:sp macro="" textlink="">
      <xdr:nvSpPr>
        <xdr:cNvPr id="282" name="楕円 281"/>
        <xdr:cNvSpPr/>
      </xdr:nvSpPr>
      <xdr:spPr>
        <a:xfrm>
          <a:off x="169672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18341</xdr:rowOff>
    </xdr:from>
    <xdr:ext cx="762000" cy="259045"/>
    <xdr:sp macro="" textlink="">
      <xdr:nvSpPr>
        <xdr:cNvPr id="283" name="給与水準   （国との比較）該当値テキスト"/>
        <xdr:cNvSpPr txBox="1"/>
      </xdr:nvSpPr>
      <xdr:spPr>
        <a:xfrm>
          <a:off x="17106900" y="1373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97064</xdr:rowOff>
    </xdr:from>
    <xdr:to>
      <xdr:col>77</xdr:col>
      <xdr:colOff>95250</xdr:colOff>
      <xdr:row>81</xdr:row>
      <xdr:rowOff>27214</xdr:rowOff>
    </xdr:to>
    <xdr:sp macro="" textlink="">
      <xdr:nvSpPr>
        <xdr:cNvPr id="284" name="楕円 283"/>
        <xdr:cNvSpPr/>
      </xdr:nvSpPr>
      <xdr:spPr>
        <a:xfrm>
          <a:off x="161290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37391</xdr:rowOff>
    </xdr:from>
    <xdr:ext cx="736600" cy="259045"/>
    <xdr:sp macro="" textlink="">
      <xdr:nvSpPr>
        <xdr:cNvPr id="285" name="テキスト ボックス 284"/>
        <xdr:cNvSpPr txBox="1"/>
      </xdr:nvSpPr>
      <xdr:spPr>
        <a:xfrm>
          <a:off x="15798800" y="1358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116114</xdr:rowOff>
    </xdr:from>
    <xdr:to>
      <xdr:col>73</xdr:col>
      <xdr:colOff>44450</xdr:colOff>
      <xdr:row>83</xdr:row>
      <xdr:rowOff>46264</xdr:rowOff>
    </xdr:to>
    <xdr:sp macro="" textlink="">
      <xdr:nvSpPr>
        <xdr:cNvPr id="286" name="楕円 285"/>
        <xdr:cNvSpPr/>
      </xdr:nvSpPr>
      <xdr:spPr>
        <a:xfrm>
          <a:off x="15240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56441</xdr:rowOff>
    </xdr:from>
    <xdr:ext cx="762000" cy="259045"/>
    <xdr:sp macro="" textlink="">
      <xdr:nvSpPr>
        <xdr:cNvPr id="287" name="テキスト ボックス 286"/>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32657</xdr:rowOff>
    </xdr:from>
    <xdr:to>
      <xdr:col>68</xdr:col>
      <xdr:colOff>203200</xdr:colOff>
      <xdr:row>85</xdr:row>
      <xdr:rowOff>134257</xdr:rowOff>
    </xdr:to>
    <xdr:sp macro="" textlink="">
      <xdr:nvSpPr>
        <xdr:cNvPr id="288" name="楕円 287"/>
        <xdr:cNvSpPr/>
      </xdr:nvSpPr>
      <xdr:spPr>
        <a:xfrm>
          <a:off x="14351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89" name="テキスト ボックス 288"/>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90" name="楕円 289"/>
        <xdr:cNvSpPr/>
      </xdr:nvSpPr>
      <xdr:spPr>
        <a:xfrm>
          <a:off x="13462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91" name="テキスト ボックス 290"/>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今後の退職者数の推移を見て計画的な採用を行っており、常勤の職員数は平成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人から、令和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％）と減少している。引き続きアウトソーシングの推進など業務の不断の見直しを行い、職員数の適正化に取り組む。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1" name="直線コネクタ 320"/>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2" name="定員管理の状況最小値テキスト"/>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3" name="直線コネクタ 322"/>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4"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101706</xdr:rowOff>
    </xdr:from>
    <xdr:to>
      <xdr:col>81</xdr:col>
      <xdr:colOff>44450</xdr:colOff>
      <xdr:row>64</xdr:row>
      <xdr:rowOff>103717</xdr:rowOff>
    </xdr:to>
    <xdr:cxnSp macro="">
      <xdr:nvCxnSpPr>
        <xdr:cNvPr id="326" name="直線コネクタ 325"/>
        <xdr:cNvCxnSpPr/>
      </xdr:nvCxnSpPr>
      <xdr:spPr>
        <a:xfrm flipV="1">
          <a:off x="16179800" y="11074506"/>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150935</xdr:rowOff>
    </xdr:from>
    <xdr:ext cx="762000" cy="259045"/>
    <xdr:sp macro="" textlink="">
      <xdr:nvSpPr>
        <xdr:cNvPr id="327" name="定員管理の状況平均値テキスト"/>
        <xdr:cNvSpPr txBox="1"/>
      </xdr:nvSpPr>
      <xdr:spPr>
        <a:xfrm>
          <a:off x="17106900" y="10609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8" name="フローチャート: 判断 327"/>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101706</xdr:rowOff>
    </xdr:from>
    <xdr:to>
      <xdr:col>77</xdr:col>
      <xdr:colOff>44450</xdr:colOff>
      <xdr:row>64</xdr:row>
      <xdr:rowOff>103717</xdr:rowOff>
    </xdr:to>
    <xdr:cxnSp macro="">
      <xdr:nvCxnSpPr>
        <xdr:cNvPr id="329" name="直線コネクタ 328"/>
        <xdr:cNvCxnSpPr/>
      </xdr:nvCxnSpPr>
      <xdr:spPr>
        <a:xfrm>
          <a:off x="15290800" y="1107450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macro="" textlink="">
      <xdr:nvSpPr>
        <xdr:cNvPr id="330" name="フローチャート: 判断 329"/>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66692</xdr:rowOff>
    </xdr:from>
    <xdr:ext cx="736600" cy="259045"/>
    <xdr:sp macro="" textlink="">
      <xdr:nvSpPr>
        <xdr:cNvPr id="331" name="テキスト ボックス 330"/>
        <xdr:cNvSpPr txBox="1"/>
      </xdr:nvSpPr>
      <xdr:spPr>
        <a:xfrm>
          <a:off x="15798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1164</xdr:rowOff>
    </xdr:from>
    <xdr:to>
      <xdr:col>72</xdr:col>
      <xdr:colOff>203200</xdr:colOff>
      <xdr:row>64</xdr:row>
      <xdr:rowOff>101706</xdr:rowOff>
    </xdr:to>
    <xdr:cxnSp macro="">
      <xdr:nvCxnSpPr>
        <xdr:cNvPr id="332" name="直線コネクタ 331"/>
        <xdr:cNvCxnSpPr/>
      </xdr:nvCxnSpPr>
      <xdr:spPr>
        <a:xfrm>
          <a:off x="14401800" y="10973964"/>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124354</xdr:rowOff>
    </xdr:from>
    <xdr:to>
      <xdr:col>73</xdr:col>
      <xdr:colOff>44450</xdr:colOff>
      <xdr:row>63</xdr:row>
      <xdr:rowOff>54504</xdr:rowOff>
    </xdr:to>
    <xdr:sp macro="" textlink="">
      <xdr:nvSpPr>
        <xdr:cNvPr id="333" name="フローチャート: 判断 332"/>
        <xdr:cNvSpPr/>
      </xdr:nvSpPr>
      <xdr:spPr>
        <a:xfrm>
          <a:off x="15240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64681</xdr:rowOff>
    </xdr:from>
    <xdr:ext cx="762000" cy="259045"/>
    <xdr:sp macro="" textlink="">
      <xdr:nvSpPr>
        <xdr:cNvPr id="334" name="テキスト ボックス 333"/>
        <xdr:cNvSpPr txBox="1"/>
      </xdr:nvSpPr>
      <xdr:spPr>
        <a:xfrm>
          <a:off x="14909800" y="10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134408</xdr:rowOff>
    </xdr:from>
    <xdr:to>
      <xdr:col>68</xdr:col>
      <xdr:colOff>152400</xdr:colOff>
      <xdr:row>64</xdr:row>
      <xdr:rowOff>1164</xdr:rowOff>
    </xdr:to>
    <xdr:cxnSp macro="">
      <xdr:nvCxnSpPr>
        <xdr:cNvPr id="335" name="直線コネクタ 334"/>
        <xdr:cNvCxnSpPr/>
      </xdr:nvCxnSpPr>
      <xdr:spPr>
        <a:xfrm>
          <a:off x="13512800" y="10935758"/>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114300</xdr:rowOff>
    </xdr:from>
    <xdr:to>
      <xdr:col>68</xdr:col>
      <xdr:colOff>203200</xdr:colOff>
      <xdr:row>63</xdr:row>
      <xdr:rowOff>44450</xdr:rowOff>
    </xdr:to>
    <xdr:sp macro="" textlink="">
      <xdr:nvSpPr>
        <xdr:cNvPr id="336" name="フローチャート: 判断 335"/>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54627</xdr:rowOff>
    </xdr:from>
    <xdr:ext cx="762000" cy="259045"/>
    <xdr:sp macro="" textlink="">
      <xdr:nvSpPr>
        <xdr:cNvPr id="337" name="テキスト ボックス 336"/>
        <xdr:cNvSpPr txBox="1"/>
      </xdr:nvSpPr>
      <xdr:spPr>
        <a:xfrm>
          <a:off x="14020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8" name="フローチャート: 判断 337"/>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48595</xdr:rowOff>
    </xdr:from>
    <xdr:ext cx="762000" cy="259045"/>
    <xdr:sp macro="" textlink="">
      <xdr:nvSpPr>
        <xdr:cNvPr id="339" name="テキスト ボックス 338"/>
        <xdr:cNvSpPr txBox="1"/>
      </xdr:nvSpPr>
      <xdr:spPr>
        <a:xfrm>
          <a:off x="13131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50906</xdr:rowOff>
    </xdr:from>
    <xdr:to>
      <xdr:col>81</xdr:col>
      <xdr:colOff>95250</xdr:colOff>
      <xdr:row>64</xdr:row>
      <xdr:rowOff>152506</xdr:rowOff>
    </xdr:to>
    <xdr:sp macro="" textlink="">
      <xdr:nvSpPr>
        <xdr:cNvPr id="345" name="楕円 344"/>
        <xdr:cNvSpPr/>
      </xdr:nvSpPr>
      <xdr:spPr>
        <a:xfrm>
          <a:off x="16967200" y="1102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22983</xdr:rowOff>
    </xdr:from>
    <xdr:ext cx="762000" cy="259045"/>
    <xdr:sp macro="" textlink="">
      <xdr:nvSpPr>
        <xdr:cNvPr id="346" name="定員管理の状況該当値テキスト"/>
        <xdr:cNvSpPr txBox="1"/>
      </xdr:nvSpPr>
      <xdr:spPr>
        <a:xfrm>
          <a:off x="17106900" y="1099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52917</xdr:rowOff>
    </xdr:from>
    <xdr:to>
      <xdr:col>77</xdr:col>
      <xdr:colOff>95250</xdr:colOff>
      <xdr:row>64</xdr:row>
      <xdr:rowOff>154517</xdr:rowOff>
    </xdr:to>
    <xdr:sp macro="" textlink="">
      <xdr:nvSpPr>
        <xdr:cNvPr id="347" name="楕円 346"/>
        <xdr:cNvSpPr/>
      </xdr:nvSpPr>
      <xdr:spPr>
        <a:xfrm>
          <a:off x="16129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139294</xdr:rowOff>
    </xdr:from>
    <xdr:ext cx="736600" cy="259045"/>
    <xdr:sp macro="" textlink="">
      <xdr:nvSpPr>
        <xdr:cNvPr id="348" name="テキスト ボックス 347"/>
        <xdr:cNvSpPr txBox="1"/>
      </xdr:nvSpPr>
      <xdr:spPr>
        <a:xfrm>
          <a:off x="15798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50906</xdr:rowOff>
    </xdr:from>
    <xdr:to>
      <xdr:col>73</xdr:col>
      <xdr:colOff>44450</xdr:colOff>
      <xdr:row>64</xdr:row>
      <xdr:rowOff>152506</xdr:rowOff>
    </xdr:to>
    <xdr:sp macro="" textlink="">
      <xdr:nvSpPr>
        <xdr:cNvPr id="349" name="楕円 348"/>
        <xdr:cNvSpPr/>
      </xdr:nvSpPr>
      <xdr:spPr>
        <a:xfrm>
          <a:off x="15240000" y="1102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137283</xdr:rowOff>
    </xdr:from>
    <xdr:ext cx="762000" cy="259045"/>
    <xdr:sp macro="" textlink="">
      <xdr:nvSpPr>
        <xdr:cNvPr id="350" name="テキスト ボックス 349"/>
        <xdr:cNvSpPr txBox="1"/>
      </xdr:nvSpPr>
      <xdr:spPr>
        <a:xfrm>
          <a:off x="14909800" y="1111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121814</xdr:rowOff>
    </xdr:from>
    <xdr:to>
      <xdr:col>68</xdr:col>
      <xdr:colOff>203200</xdr:colOff>
      <xdr:row>64</xdr:row>
      <xdr:rowOff>51964</xdr:rowOff>
    </xdr:to>
    <xdr:sp macro="" textlink="">
      <xdr:nvSpPr>
        <xdr:cNvPr id="351" name="楕円 350"/>
        <xdr:cNvSpPr/>
      </xdr:nvSpPr>
      <xdr:spPr>
        <a:xfrm>
          <a:off x="14351000" y="1092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36741</xdr:rowOff>
    </xdr:from>
    <xdr:ext cx="762000" cy="259045"/>
    <xdr:sp macro="" textlink="">
      <xdr:nvSpPr>
        <xdr:cNvPr id="352" name="テキスト ボックス 351"/>
        <xdr:cNvSpPr txBox="1"/>
      </xdr:nvSpPr>
      <xdr:spPr>
        <a:xfrm>
          <a:off x="14020800" y="1100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83608</xdr:rowOff>
    </xdr:from>
    <xdr:to>
      <xdr:col>64</xdr:col>
      <xdr:colOff>152400</xdr:colOff>
      <xdr:row>64</xdr:row>
      <xdr:rowOff>13758</xdr:rowOff>
    </xdr:to>
    <xdr:sp macro="" textlink="">
      <xdr:nvSpPr>
        <xdr:cNvPr id="353" name="楕円 352"/>
        <xdr:cNvSpPr/>
      </xdr:nvSpPr>
      <xdr:spPr>
        <a:xfrm>
          <a:off x="13462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169985</xdr:rowOff>
    </xdr:from>
    <xdr:ext cx="762000" cy="259045"/>
    <xdr:sp macro="" textlink="">
      <xdr:nvSpPr>
        <xdr:cNvPr id="354" name="テキスト ボックス 353"/>
        <xdr:cNvSpPr txBox="1"/>
      </xdr:nvSpPr>
      <xdr:spPr>
        <a:xfrm>
          <a:off x="13131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公債費の元利償還金が増加したため、実質公債費比率は前年度から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ポイント上昇した。元利償還金については、国の緊急経済対策を活用した市債の据置期間終了に伴う償還が本格化した平成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増加に転じている。また、北大阪急行線延伸や新駅周辺のまちづくり拠点施設整備にかかる元利金償還も増加していくため、今後一定期間は実質公債費比率の上昇が見込まれる。特定財源の確保や基金の活用により、可能な限り市債発行抑制を図り、引き続き高いレベルでの財政規律の維持に努め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5" name="直線コネクタ 384"/>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6" name="公債費負担の状況最小値テキスト"/>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7" name="直線コネクタ 386"/>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8" name="公債費負担の状況最大値テキスト"/>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9" name="直線コネクタ 388"/>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26458</xdr:rowOff>
    </xdr:from>
    <xdr:to>
      <xdr:col>81</xdr:col>
      <xdr:colOff>44450</xdr:colOff>
      <xdr:row>40</xdr:row>
      <xdr:rowOff>96838</xdr:rowOff>
    </xdr:to>
    <xdr:cxnSp macro="">
      <xdr:nvCxnSpPr>
        <xdr:cNvPr id="390" name="直線コネクタ 389"/>
        <xdr:cNvCxnSpPr/>
      </xdr:nvCxnSpPr>
      <xdr:spPr>
        <a:xfrm>
          <a:off x="16179800" y="6884458"/>
          <a:ext cx="8382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27640</xdr:rowOff>
    </xdr:from>
    <xdr:ext cx="762000" cy="259045"/>
    <xdr:sp macro="" textlink="">
      <xdr:nvSpPr>
        <xdr:cNvPr id="391" name="公債費負担の状況平均値テキスト"/>
        <xdr:cNvSpPr txBox="1"/>
      </xdr:nvSpPr>
      <xdr:spPr>
        <a:xfrm>
          <a:off x="17106900" y="7057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2" name="フローチャート: 判断 391"/>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147638</xdr:rowOff>
    </xdr:from>
    <xdr:to>
      <xdr:col>77</xdr:col>
      <xdr:colOff>44450</xdr:colOff>
      <xdr:row>40</xdr:row>
      <xdr:rowOff>26458</xdr:rowOff>
    </xdr:to>
    <xdr:cxnSp macro="">
      <xdr:nvCxnSpPr>
        <xdr:cNvPr id="393" name="直線コネクタ 392"/>
        <xdr:cNvCxnSpPr/>
      </xdr:nvCxnSpPr>
      <xdr:spPr>
        <a:xfrm>
          <a:off x="15290800" y="6834188"/>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4" name="フローチャート: 判断 393"/>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95" name="テキスト ボックス 394"/>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47096</xdr:rowOff>
    </xdr:from>
    <xdr:to>
      <xdr:col>72</xdr:col>
      <xdr:colOff>203200</xdr:colOff>
      <xdr:row>39</xdr:row>
      <xdr:rowOff>147638</xdr:rowOff>
    </xdr:to>
    <xdr:cxnSp macro="">
      <xdr:nvCxnSpPr>
        <xdr:cNvPr id="396" name="直線コネクタ 395"/>
        <xdr:cNvCxnSpPr/>
      </xdr:nvCxnSpPr>
      <xdr:spPr>
        <a:xfrm>
          <a:off x="14401800" y="6733646"/>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7" name="フローチャート: 判断 396"/>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98" name="テキスト ボックス 397"/>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26988</xdr:rowOff>
    </xdr:from>
    <xdr:to>
      <xdr:col>68</xdr:col>
      <xdr:colOff>152400</xdr:colOff>
      <xdr:row>39</xdr:row>
      <xdr:rowOff>47096</xdr:rowOff>
    </xdr:to>
    <xdr:cxnSp macro="">
      <xdr:nvCxnSpPr>
        <xdr:cNvPr id="399" name="直線コネクタ 398"/>
        <xdr:cNvCxnSpPr/>
      </xdr:nvCxnSpPr>
      <xdr:spPr>
        <a:xfrm>
          <a:off x="13512800" y="671353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55563</xdr:rowOff>
    </xdr:from>
    <xdr:to>
      <xdr:col>68</xdr:col>
      <xdr:colOff>203200</xdr:colOff>
      <xdr:row>41</xdr:row>
      <xdr:rowOff>157163</xdr:rowOff>
    </xdr:to>
    <xdr:sp macro="" textlink="">
      <xdr:nvSpPr>
        <xdr:cNvPr id="400" name="フローチャート: 判断 399"/>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141940</xdr:rowOff>
    </xdr:from>
    <xdr:ext cx="762000" cy="259045"/>
    <xdr:sp macro="" textlink="">
      <xdr:nvSpPr>
        <xdr:cNvPr id="401" name="テキスト ボックス 400"/>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402" name="フローチャート: 判断 401"/>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652</xdr:rowOff>
    </xdr:from>
    <xdr:ext cx="762000" cy="259045"/>
    <xdr:sp macro="" textlink="">
      <xdr:nvSpPr>
        <xdr:cNvPr id="403" name="テキスト ボックス 402"/>
        <xdr:cNvSpPr txBox="1"/>
      </xdr:nvSpPr>
      <xdr:spPr>
        <a:xfrm>
          <a:off x="13131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46038</xdr:rowOff>
    </xdr:from>
    <xdr:to>
      <xdr:col>81</xdr:col>
      <xdr:colOff>95250</xdr:colOff>
      <xdr:row>40</xdr:row>
      <xdr:rowOff>147638</xdr:rowOff>
    </xdr:to>
    <xdr:sp macro="" textlink="">
      <xdr:nvSpPr>
        <xdr:cNvPr id="409" name="楕円 408"/>
        <xdr:cNvSpPr/>
      </xdr:nvSpPr>
      <xdr:spPr>
        <a:xfrm>
          <a:off x="169672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62565</xdr:rowOff>
    </xdr:from>
    <xdr:ext cx="762000" cy="259045"/>
    <xdr:sp macro="" textlink="">
      <xdr:nvSpPr>
        <xdr:cNvPr id="410" name="公債費負担の状況該当値テキスト"/>
        <xdr:cNvSpPr txBox="1"/>
      </xdr:nvSpPr>
      <xdr:spPr>
        <a:xfrm>
          <a:off x="17106900" y="674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147108</xdr:rowOff>
    </xdr:from>
    <xdr:to>
      <xdr:col>77</xdr:col>
      <xdr:colOff>95250</xdr:colOff>
      <xdr:row>40</xdr:row>
      <xdr:rowOff>77258</xdr:rowOff>
    </xdr:to>
    <xdr:sp macro="" textlink="">
      <xdr:nvSpPr>
        <xdr:cNvPr id="411" name="楕円 410"/>
        <xdr:cNvSpPr/>
      </xdr:nvSpPr>
      <xdr:spPr>
        <a:xfrm>
          <a:off x="16129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87435</xdr:rowOff>
    </xdr:from>
    <xdr:ext cx="736600" cy="259045"/>
    <xdr:sp macro="" textlink="">
      <xdr:nvSpPr>
        <xdr:cNvPr id="412" name="テキスト ボックス 411"/>
        <xdr:cNvSpPr txBox="1"/>
      </xdr:nvSpPr>
      <xdr:spPr>
        <a:xfrm>
          <a:off x="15798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96838</xdr:rowOff>
    </xdr:from>
    <xdr:to>
      <xdr:col>73</xdr:col>
      <xdr:colOff>44450</xdr:colOff>
      <xdr:row>40</xdr:row>
      <xdr:rowOff>26988</xdr:rowOff>
    </xdr:to>
    <xdr:sp macro="" textlink="">
      <xdr:nvSpPr>
        <xdr:cNvPr id="413" name="楕円 412"/>
        <xdr:cNvSpPr/>
      </xdr:nvSpPr>
      <xdr:spPr>
        <a:xfrm>
          <a:off x="15240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37165</xdr:rowOff>
    </xdr:from>
    <xdr:ext cx="762000" cy="259045"/>
    <xdr:sp macro="" textlink="">
      <xdr:nvSpPr>
        <xdr:cNvPr id="414" name="テキスト ボックス 413"/>
        <xdr:cNvSpPr txBox="1"/>
      </xdr:nvSpPr>
      <xdr:spPr>
        <a:xfrm>
          <a:off x="14909800" y="655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167746</xdr:rowOff>
    </xdr:from>
    <xdr:to>
      <xdr:col>68</xdr:col>
      <xdr:colOff>203200</xdr:colOff>
      <xdr:row>39</xdr:row>
      <xdr:rowOff>97896</xdr:rowOff>
    </xdr:to>
    <xdr:sp macro="" textlink="">
      <xdr:nvSpPr>
        <xdr:cNvPr id="415" name="楕円 414"/>
        <xdr:cNvSpPr/>
      </xdr:nvSpPr>
      <xdr:spPr>
        <a:xfrm>
          <a:off x="14351000" y="668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108073</xdr:rowOff>
    </xdr:from>
    <xdr:ext cx="762000" cy="259045"/>
    <xdr:sp macro="" textlink="">
      <xdr:nvSpPr>
        <xdr:cNvPr id="416" name="テキスト ボックス 415"/>
        <xdr:cNvSpPr txBox="1"/>
      </xdr:nvSpPr>
      <xdr:spPr>
        <a:xfrm>
          <a:off x="14020800" y="645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147638</xdr:rowOff>
    </xdr:from>
    <xdr:to>
      <xdr:col>64</xdr:col>
      <xdr:colOff>152400</xdr:colOff>
      <xdr:row>39</xdr:row>
      <xdr:rowOff>77788</xdr:rowOff>
    </xdr:to>
    <xdr:sp macro="" textlink="">
      <xdr:nvSpPr>
        <xdr:cNvPr id="417" name="楕円 416"/>
        <xdr:cNvSpPr/>
      </xdr:nvSpPr>
      <xdr:spPr>
        <a:xfrm>
          <a:off x="13462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87965</xdr:rowOff>
    </xdr:from>
    <xdr:ext cx="762000" cy="259045"/>
    <xdr:sp macro="" textlink="">
      <xdr:nvSpPr>
        <xdr:cNvPr id="418" name="テキスト ボックス 417"/>
        <xdr:cNvSpPr txBox="1"/>
      </xdr:nvSpPr>
      <xdr:spPr>
        <a:xfrm>
          <a:off x="13131800" y="643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の悪化と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年度から類似団体内平均値を上回っている。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主に、新駅周辺整備をはじめとしたビッグプロジェクトにより地方債残高が大幅に増加したことによるものである。今後は、資産と負債のバランスを見極めながら、繰上償還を積極的に実施し、財政規律を高いレベルで堅持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9" name="直線コネクタ 44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5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51" name="直線コネクタ 45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2"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167096</xdr:rowOff>
    </xdr:from>
    <xdr:to>
      <xdr:col>81</xdr:col>
      <xdr:colOff>44450</xdr:colOff>
      <xdr:row>14</xdr:row>
      <xdr:rowOff>142149</xdr:rowOff>
    </xdr:to>
    <xdr:cxnSp macro="">
      <xdr:nvCxnSpPr>
        <xdr:cNvPr id="454" name="直線コネクタ 453"/>
        <xdr:cNvCxnSpPr/>
      </xdr:nvCxnSpPr>
      <xdr:spPr>
        <a:xfrm>
          <a:off x="16179800" y="2395946"/>
          <a:ext cx="838200" cy="14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5"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6" name="フローチャート: 判断 45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100784</xdr:rowOff>
    </xdr:from>
    <xdr:to>
      <xdr:col>77</xdr:col>
      <xdr:colOff>95250</xdr:colOff>
      <xdr:row>14</xdr:row>
      <xdr:rowOff>30934</xdr:rowOff>
    </xdr:to>
    <xdr:sp macro="" textlink="">
      <xdr:nvSpPr>
        <xdr:cNvPr id="457" name="フローチャート: 判断 456"/>
        <xdr:cNvSpPr/>
      </xdr:nvSpPr>
      <xdr:spPr>
        <a:xfrm>
          <a:off x="16129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41111</xdr:rowOff>
    </xdr:from>
    <xdr:ext cx="736600" cy="259045"/>
    <xdr:sp macro="" textlink="">
      <xdr:nvSpPr>
        <xdr:cNvPr id="458" name="テキスト ボックス 457"/>
        <xdr:cNvSpPr txBox="1"/>
      </xdr:nvSpPr>
      <xdr:spPr>
        <a:xfrm>
          <a:off x="15798800" y="209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126637</xdr:rowOff>
    </xdr:from>
    <xdr:to>
      <xdr:col>73</xdr:col>
      <xdr:colOff>44450</xdr:colOff>
      <xdr:row>14</xdr:row>
      <xdr:rowOff>56787</xdr:rowOff>
    </xdr:to>
    <xdr:sp macro="" textlink="">
      <xdr:nvSpPr>
        <xdr:cNvPr id="459" name="フローチャート: 判断 458"/>
        <xdr:cNvSpPr/>
      </xdr:nvSpPr>
      <xdr:spPr>
        <a:xfrm>
          <a:off x="15240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66964</xdr:rowOff>
    </xdr:from>
    <xdr:ext cx="762000" cy="259045"/>
    <xdr:sp macro="" textlink="">
      <xdr:nvSpPr>
        <xdr:cNvPr id="460" name="テキスト ボックス 459"/>
        <xdr:cNvSpPr txBox="1"/>
      </xdr:nvSpPr>
      <xdr:spPr>
        <a:xfrm>
          <a:off x="14909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119743</xdr:rowOff>
    </xdr:from>
    <xdr:to>
      <xdr:col>68</xdr:col>
      <xdr:colOff>203200</xdr:colOff>
      <xdr:row>14</xdr:row>
      <xdr:rowOff>49893</xdr:rowOff>
    </xdr:to>
    <xdr:sp macro="" textlink="">
      <xdr:nvSpPr>
        <xdr:cNvPr id="461" name="フローチャート: 判断 460"/>
        <xdr:cNvSpPr/>
      </xdr:nvSpPr>
      <xdr:spPr>
        <a:xfrm>
          <a:off x="14351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60070</xdr:rowOff>
    </xdr:from>
    <xdr:ext cx="762000" cy="259045"/>
    <xdr:sp macro="" textlink="">
      <xdr:nvSpPr>
        <xdr:cNvPr id="462" name="テキスト ボックス 461"/>
        <xdr:cNvSpPr txBox="1"/>
      </xdr:nvSpPr>
      <xdr:spPr>
        <a:xfrm>
          <a:off x="14020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63" name="フローチャート: 判断 462"/>
        <xdr:cNvSpPr/>
      </xdr:nvSpPr>
      <xdr:spPr>
        <a:xfrm>
          <a:off x="13462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64" name="テキスト ボックス 463"/>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91349</xdr:rowOff>
    </xdr:from>
    <xdr:to>
      <xdr:col>81</xdr:col>
      <xdr:colOff>95250</xdr:colOff>
      <xdr:row>15</xdr:row>
      <xdr:rowOff>21499</xdr:rowOff>
    </xdr:to>
    <xdr:sp macro="" textlink="">
      <xdr:nvSpPr>
        <xdr:cNvPr id="470" name="楕円 469"/>
        <xdr:cNvSpPr/>
      </xdr:nvSpPr>
      <xdr:spPr>
        <a:xfrm>
          <a:off x="16967200" y="249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63426</xdr:rowOff>
    </xdr:from>
    <xdr:ext cx="762000" cy="259045"/>
    <xdr:sp macro="" textlink="">
      <xdr:nvSpPr>
        <xdr:cNvPr id="471" name="将来負担の状況該当値テキスト"/>
        <xdr:cNvSpPr txBox="1"/>
      </xdr:nvSpPr>
      <xdr:spPr>
        <a:xfrm>
          <a:off x="17106900" y="2463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116296</xdr:rowOff>
    </xdr:from>
    <xdr:to>
      <xdr:col>77</xdr:col>
      <xdr:colOff>95250</xdr:colOff>
      <xdr:row>14</xdr:row>
      <xdr:rowOff>46446</xdr:rowOff>
    </xdr:to>
    <xdr:sp macro="" textlink="">
      <xdr:nvSpPr>
        <xdr:cNvPr id="472" name="楕円 471"/>
        <xdr:cNvSpPr/>
      </xdr:nvSpPr>
      <xdr:spPr>
        <a:xfrm>
          <a:off x="16129000" y="234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31223</xdr:rowOff>
    </xdr:from>
    <xdr:ext cx="736600" cy="259045"/>
    <xdr:sp macro="" textlink="">
      <xdr:nvSpPr>
        <xdr:cNvPr id="473" name="テキスト ボックス 472"/>
        <xdr:cNvSpPr txBox="1"/>
      </xdr:nvSpPr>
      <xdr:spPr>
        <a:xfrm>
          <a:off x="15798800" y="2431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123825</xdr:colOff>
      <xdr:row>26</xdr:row>
      <xdr:rowOff>76201</xdr:rowOff>
    </xdr:from>
    <xdr:ext cx="10725150" cy="425758"/>
    <xdr:sp macro="" textlink="">
      <xdr:nvSpPr>
        <xdr:cNvPr id="474" name="テキスト ボックス 473">
          <a:extLst>
            <a:ext uri="{FF2B5EF4-FFF2-40B4-BE49-F238E27FC236}">
              <a16:creationId xmlns:a16="http://schemas.microsoft.com/office/drawing/2014/main" id="{B7833EC5-7802-49C9-93AF-5F55205E114C}"/>
            </a:ext>
          </a:extLst>
        </xdr:cNvPr>
        <xdr:cNvSpPr txBox="1"/>
      </xdr:nvSpPr>
      <xdr:spPr>
        <a:xfrm>
          <a:off x="752475" y="4533901"/>
          <a:ext cx="1072515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大阪府箕面市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139,126
136,349
47.90
83,658,839
77,209,335
1,466,408
29,727,094
57,576,089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年度の給与構造改革の実施など、総人件費の抑制に取り組んだ結果、平成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ポイント改善した。しかし、類似団体に比べて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構成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る一部事務組合等が少なく、直営で事業を実施していることや、図書館等の公共施設を多く設置し、職員数が多いことが主な要因となり、人件費は類似団体内平均値と比べて依然高い水準にある。引き続き、職員数の適正化及び人件費の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39</xdr:row>
      <xdr:rowOff>168910</xdr:rowOff>
    </xdr:to>
    <xdr:cxnSp macro="">
      <xdr:nvCxnSpPr>
        <xdr:cNvPr id="61" name="直線コネクタ 60"/>
        <xdr:cNvCxnSpPr/>
      </xdr:nvCxnSpPr>
      <xdr:spPr>
        <a:xfrm flipV="1">
          <a:off x="4826000" y="56896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140987</xdr:rowOff>
    </xdr:from>
    <xdr:ext cx="762000" cy="259045"/>
    <xdr:sp macro="" textlink="">
      <xdr:nvSpPr>
        <xdr:cNvPr id="62" name="人件費最小値テキスト"/>
        <xdr:cNvSpPr txBox="1"/>
      </xdr:nvSpPr>
      <xdr:spPr>
        <a:xfrm>
          <a:off x="4914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168910</xdr:rowOff>
    </xdr:from>
    <xdr:to>
      <xdr:col>24</xdr:col>
      <xdr:colOff>114300</xdr:colOff>
      <xdr:row>39</xdr:row>
      <xdr:rowOff>168910</xdr:rowOff>
    </xdr:to>
    <xdr:cxnSp macro="">
      <xdr:nvCxnSpPr>
        <xdr:cNvPr id="63" name="直線コネクタ 62"/>
        <xdr:cNvCxnSpPr/>
      </xdr:nvCxnSpPr>
      <xdr:spPr>
        <a:xfrm>
          <a:off x="4737100" y="685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168910</xdr:rowOff>
    </xdr:from>
    <xdr:to>
      <xdr:col>24</xdr:col>
      <xdr:colOff>25400</xdr:colOff>
      <xdr:row>40</xdr:row>
      <xdr:rowOff>73660</xdr:rowOff>
    </xdr:to>
    <xdr:cxnSp macro="">
      <xdr:nvCxnSpPr>
        <xdr:cNvPr id="66" name="直線コネクタ 65"/>
        <xdr:cNvCxnSpPr/>
      </xdr:nvCxnSpPr>
      <xdr:spPr>
        <a:xfrm flipV="1">
          <a:off x="3987800" y="68554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58420</xdr:rowOff>
    </xdr:from>
    <xdr:to>
      <xdr:col>19</xdr:col>
      <xdr:colOff>187325</xdr:colOff>
      <xdr:row>40</xdr:row>
      <xdr:rowOff>73660</xdr:rowOff>
    </xdr:to>
    <xdr:cxnSp macro="">
      <xdr:nvCxnSpPr>
        <xdr:cNvPr id="69" name="直線コネクタ 68"/>
        <xdr:cNvCxnSpPr/>
      </xdr:nvCxnSpPr>
      <xdr:spPr>
        <a:xfrm>
          <a:off x="3098800" y="6916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146067</xdr:rowOff>
    </xdr:from>
    <xdr:ext cx="736600" cy="259045"/>
    <xdr:sp macro="" textlink="">
      <xdr:nvSpPr>
        <xdr:cNvPr id="71" name="テキスト ボックス 70"/>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58420</xdr:rowOff>
    </xdr:from>
    <xdr:to>
      <xdr:col>15</xdr:col>
      <xdr:colOff>98425</xdr:colOff>
      <xdr:row>40</xdr:row>
      <xdr:rowOff>111760</xdr:rowOff>
    </xdr:to>
    <xdr:cxnSp macro="">
      <xdr:nvCxnSpPr>
        <xdr:cNvPr id="72" name="直線コネクタ 71"/>
        <xdr:cNvCxnSpPr/>
      </xdr:nvCxnSpPr>
      <xdr:spPr>
        <a:xfrm flipV="1">
          <a:off x="2209800" y="6916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106680</xdr:rowOff>
    </xdr:from>
    <xdr:to>
      <xdr:col>15</xdr:col>
      <xdr:colOff>149225</xdr:colOff>
      <xdr:row>37</xdr:row>
      <xdr:rowOff>36830</xdr:rowOff>
    </xdr:to>
    <xdr:sp macro="" textlink="">
      <xdr:nvSpPr>
        <xdr:cNvPr id="73" name="フローチャート: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47007</xdr:rowOff>
    </xdr:from>
    <xdr:ext cx="762000" cy="259045"/>
    <xdr:sp macro="" textlink="">
      <xdr:nvSpPr>
        <xdr:cNvPr id="74" name="テキスト ボックス 73"/>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111760</xdr:rowOff>
    </xdr:from>
    <xdr:to>
      <xdr:col>11</xdr:col>
      <xdr:colOff>9525</xdr:colOff>
      <xdr:row>41</xdr:row>
      <xdr:rowOff>31750</xdr:rowOff>
    </xdr:to>
    <xdr:cxnSp macro="">
      <xdr:nvCxnSpPr>
        <xdr:cNvPr id="75" name="直線コネクタ 74"/>
        <xdr:cNvCxnSpPr/>
      </xdr:nvCxnSpPr>
      <xdr:spPr>
        <a:xfrm flipV="1">
          <a:off x="1320800" y="6969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118110</xdr:rowOff>
    </xdr:from>
    <xdr:to>
      <xdr:col>24</xdr:col>
      <xdr:colOff>76200</xdr:colOff>
      <xdr:row>40</xdr:row>
      <xdr:rowOff>48260</xdr:rowOff>
    </xdr:to>
    <xdr:sp macro="" textlink="">
      <xdr:nvSpPr>
        <xdr:cNvPr id="85" name="楕円 84"/>
        <xdr:cNvSpPr/>
      </xdr:nvSpPr>
      <xdr:spPr>
        <a:xfrm>
          <a:off x="47752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26687</xdr:rowOff>
    </xdr:from>
    <xdr:ext cx="762000" cy="259045"/>
    <xdr:sp macro="" textlink="">
      <xdr:nvSpPr>
        <xdr:cNvPr id="86" name="人件費該当値テキスト"/>
        <xdr:cNvSpPr txBox="1"/>
      </xdr:nvSpPr>
      <xdr:spPr>
        <a:xfrm>
          <a:off x="4914900" y="671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22860</xdr:rowOff>
    </xdr:from>
    <xdr:to>
      <xdr:col>20</xdr:col>
      <xdr:colOff>38100</xdr:colOff>
      <xdr:row>40</xdr:row>
      <xdr:rowOff>124460</xdr:rowOff>
    </xdr:to>
    <xdr:sp macro="" textlink="">
      <xdr:nvSpPr>
        <xdr:cNvPr id="87" name="楕円 86"/>
        <xdr:cNvSpPr/>
      </xdr:nvSpPr>
      <xdr:spPr>
        <a:xfrm>
          <a:off x="3937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109237</xdr:rowOff>
    </xdr:from>
    <xdr:ext cx="736600" cy="259045"/>
    <xdr:sp macro="" textlink="">
      <xdr:nvSpPr>
        <xdr:cNvPr id="88" name="テキスト ボックス 87"/>
        <xdr:cNvSpPr txBox="1"/>
      </xdr:nvSpPr>
      <xdr:spPr>
        <a:xfrm>
          <a:off x="3606800" y="696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7620</xdr:rowOff>
    </xdr:from>
    <xdr:to>
      <xdr:col>15</xdr:col>
      <xdr:colOff>149225</xdr:colOff>
      <xdr:row>40</xdr:row>
      <xdr:rowOff>109220</xdr:rowOff>
    </xdr:to>
    <xdr:sp macro="" textlink="">
      <xdr:nvSpPr>
        <xdr:cNvPr id="89" name="楕円 88"/>
        <xdr:cNvSpPr/>
      </xdr:nvSpPr>
      <xdr:spPr>
        <a:xfrm>
          <a:off x="3048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93997</xdr:rowOff>
    </xdr:from>
    <xdr:ext cx="762000" cy="259045"/>
    <xdr:sp macro="" textlink="">
      <xdr:nvSpPr>
        <xdr:cNvPr id="90" name="テキスト ボックス 89"/>
        <xdr:cNvSpPr txBox="1"/>
      </xdr:nvSpPr>
      <xdr:spPr>
        <a:xfrm>
          <a:off x="2717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60960</xdr:rowOff>
    </xdr:from>
    <xdr:to>
      <xdr:col>11</xdr:col>
      <xdr:colOff>60325</xdr:colOff>
      <xdr:row>40</xdr:row>
      <xdr:rowOff>162560</xdr:rowOff>
    </xdr:to>
    <xdr:sp macro="" textlink="">
      <xdr:nvSpPr>
        <xdr:cNvPr id="91" name="楕円 90"/>
        <xdr:cNvSpPr/>
      </xdr:nvSpPr>
      <xdr:spPr>
        <a:xfrm>
          <a:off x="2159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147337</xdr:rowOff>
    </xdr:from>
    <xdr:ext cx="762000" cy="259045"/>
    <xdr:sp macro="" textlink="">
      <xdr:nvSpPr>
        <xdr:cNvPr id="92" name="テキスト ボックス 91"/>
        <xdr:cNvSpPr txBox="1"/>
      </xdr:nvSpPr>
      <xdr:spPr>
        <a:xfrm>
          <a:off x="18288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152400</xdr:rowOff>
    </xdr:from>
    <xdr:to>
      <xdr:col>6</xdr:col>
      <xdr:colOff>171450</xdr:colOff>
      <xdr:row>41</xdr:row>
      <xdr:rowOff>82550</xdr:rowOff>
    </xdr:to>
    <xdr:sp macro="" textlink="">
      <xdr:nvSpPr>
        <xdr:cNvPr id="93" name="楕円 92"/>
        <xdr:cNvSpPr/>
      </xdr:nvSpPr>
      <xdr:spPr>
        <a:xfrm>
          <a:off x="1270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67327</xdr:rowOff>
    </xdr:from>
    <xdr:ext cx="762000" cy="259045"/>
    <xdr:sp macro="" textlink="">
      <xdr:nvSpPr>
        <xdr:cNvPr id="94" name="テキスト ボックス 93"/>
        <xdr:cNvSpPr txBox="1"/>
      </xdr:nvSpPr>
      <xdr:spPr>
        <a:xfrm>
          <a:off x="939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物件費が依然として類似団体内平均値を上回っているのは、消防やごみ処理を単独実施していることが主な要因であり、また、平成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開始した環境クリーンセンターの包括運営委託、また学校給食やごみ収集、公共施設の管理運営などの多くを外部委託していることも理由となっている。今後も委託化による物件費の増加は続く見込みである。引き続き、様々な分野で近隣団体との広域連携を図るなどし、コスト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4" name="直線コネクタ 123"/>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137886</xdr:rowOff>
    </xdr:from>
    <xdr:to>
      <xdr:col>82</xdr:col>
      <xdr:colOff>107950</xdr:colOff>
      <xdr:row>19</xdr:row>
      <xdr:rowOff>20864</xdr:rowOff>
    </xdr:to>
    <xdr:cxnSp macro="">
      <xdr:nvCxnSpPr>
        <xdr:cNvPr id="129" name="直線コネクタ 128"/>
        <xdr:cNvCxnSpPr/>
      </xdr:nvCxnSpPr>
      <xdr:spPr>
        <a:xfrm flipV="1">
          <a:off x="15671800" y="32239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0"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20864</xdr:rowOff>
    </xdr:from>
    <xdr:to>
      <xdr:col>78</xdr:col>
      <xdr:colOff>69850</xdr:colOff>
      <xdr:row>20</xdr:row>
      <xdr:rowOff>1814</xdr:rowOff>
    </xdr:to>
    <xdr:cxnSp macro="">
      <xdr:nvCxnSpPr>
        <xdr:cNvPr id="132" name="直線コネクタ 131"/>
        <xdr:cNvCxnSpPr/>
      </xdr:nvCxnSpPr>
      <xdr:spPr>
        <a:xfrm flipV="1">
          <a:off x="14782800" y="32784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3" name="フローチャート: 判断 132"/>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4" name="テキスト ボックス 133"/>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129722</xdr:rowOff>
    </xdr:from>
    <xdr:to>
      <xdr:col>73</xdr:col>
      <xdr:colOff>180975</xdr:colOff>
      <xdr:row>20</xdr:row>
      <xdr:rowOff>1814</xdr:rowOff>
    </xdr:to>
    <xdr:cxnSp macro="">
      <xdr:nvCxnSpPr>
        <xdr:cNvPr id="135" name="直線コネクタ 134"/>
        <xdr:cNvCxnSpPr/>
      </xdr:nvCxnSpPr>
      <xdr:spPr>
        <a:xfrm>
          <a:off x="13893800" y="33872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117021</xdr:rowOff>
    </xdr:from>
    <xdr:to>
      <xdr:col>74</xdr:col>
      <xdr:colOff>31750</xdr:colOff>
      <xdr:row>18</xdr:row>
      <xdr:rowOff>47171</xdr:rowOff>
    </xdr:to>
    <xdr:sp macro="" textlink="">
      <xdr:nvSpPr>
        <xdr:cNvPr id="136" name="フローチャート: 判断 135"/>
        <xdr:cNvSpPr/>
      </xdr:nvSpPr>
      <xdr:spPr>
        <a:xfrm>
          <a:off x="14732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57348</xdr:rowOff>
    </xdr:from>
    <xdr:ext cx="762000" cy="259045"/>
    <xdr:sp macro="" textlink="">
      <xdr:nvSpPr>
        <xdr:cNvPr id="137" name="テキスト ボックス 136"/>
        <xdr:cNvSpPr txBox="1"/>
      </xdr:nvSpPr>
      <xdr:spPr>
        <a:xfrm>
          <a:off x="14401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42636</xdr:rowOff>
    </xdr:from>
    <xdr:to>
      <xdr:col>69</xdr:col>
      <xdr:colOff>92075</xdr:colOff>
      <xdr:row>19</xdr:row>
      <xdr:rowOff>129722</xdr:rowOff>
    </xdr:to>
    <xdr:cxnSp macro="">
      <xdr:nvCxnSpPr>
        <xdr:cNvPr id="138" name="直線コネクタ 137"/>
        <xdr:cNvCxnSpPr/>
      </xdr:nvCxnSpPr>
      <xdr:spPr>
        <a:xfrm>
          <a:off x="13004800" y="3300186"/>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9" name="フローチャート: 判断 138"/>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35577</xdr:rowOff>
    </xdr:from>
    <xdr:ext cx="762000" cy="259045"/>
    <xdr:sp macro="" textlink="">
      <xdr:nvSpPr>
        <xdr:cNvPr id="140" name="テキスト ボックス 139"/>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41" name="フローチャート: 判断 140"/>
        <xdr:cNvSpPr/>
      </xdr:nvSpPr>
      <xdr:spPr>
        <a:xfrm>
          <a:off x="12954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2920</xdr:rowOff>
    </xdr:from>
    <xdr:ext cx="762000" cy="259045"/>
    <xdr:sp macro="" textlink="">
      <xdr:nvSpPr>
        <xdr:cNvPr id="142" name="テキスト ボックス 141"/>
        <xdr:cNvSpPr txBox="1"/>
      </xdr:nvSpPr>
      <xdr:spPr>
        <a:xfrm>
          <a:off x="12623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87086</xdr:rowOff>
    </xdr:from>
    <xdr:to>
      <xdr:col>82</xdr:col>
      <xdr:colOff>158750</xdr:colOff>
      <xdr:row>19</xdr:row>
      <xdr:rowOff>17236</xdr:rowOff>
    </xdr:to>
    <xdr:sp macro="" textlink="">
      <xdr:nvSpPr>
        <xdr:cNvPr id="148" name="楕円 147"/>
        <xdr:cNvSpPr/>
      </xdr:nvSpPr>
      <xdr:spPr>
        <a:xfrm>
          <a:off x="164592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59163</xdr:rowOff>
    </xdr:from>
    <xdr:ext cx="762000" cy="259045"/>
    <xdr:sp macro="" textlink="">
      <xdr:nvSpPr>
        <xdr:cNvPr id="149" name="物件費該当値テキスト"/>
        <xdr:cNvSpPr txBox="1"/>
      </xdr:nvSpPr>
      <xdr:spPr>
        <a:xfrm>
          <a:off x="16598900" y="314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141514</xdr:rowOff>
    </xdr:from>
    <xdr:to>
      <xdr:col>78</xdr:col>
      <xdr:colOff>120650</xdr:colOff>
      <xdr:row>19</xdr:row>
      <xdr:rowOff>71664</xdr:rowOff>
    </xdr:to>
    <xdr:sp macro="" textlink="">
      <xdr:nvSpPr>
        <xdr:cNvPr id="150" name="楕円 149"/>
        <xdr:cNvSpPr/>
      </xdr:nvSpPr>
      <xdr:spPr>
        <a:xfrm>
          <a:off x="15621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56441</xdr:rowOff>
    </xdr:from>
    <xdr:ext cx="736600" cy="259045"/>
    <xdr:sp macro="" textlink="">
      <xdr:nvSpPr>
        <xdr:cNvPr id="151" name="テキスト ボックス 150"/>
        <xdr:cNvSpPr txBox="1"/>
      </xdr:nvSpPr>
      <xdr:spPr>
        <a:xfrm>
          <a:off x="15290800" y="331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122464</xdr:rowOff>
    </xdr:from>
    <xdr:to>
      <xdr:col>74</xdr:col>
      <xdr:colOff>31750</xdr:colOff>
      <xdr:row>20</xdr:row>
      <xdr:rowOff>52614</xdr:rowOff>
    </xdr:to>
    <xdr:sp macro="" textlink="">
      <xdr:nvSpPr>
        <xdr:cNvPr id="152" name="楕円 151"/>
        <xdr:cNvSpPr/>
      </xdr:nvSpPr>
      <xdr:spPr>
        <a:xfrm>
          <a:off x="14732000" y="338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37391</xdr:rowOff>
    </xdr:from>
    <xdr:ext cx="762000" cy="259045"/>
    <xdr:sp macro="" textlink="">
      <xdr:nvSpPr>
        <xdr:cNvPr id="153" name="テキスト ボックス 152"/>
        <xdr:cNvSpPr txBox="1"/>
      </xdr:nvSpPr>
      <xdr:spPr>
        <a:xfrm>
          <a:off x="14401800" y="346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78922</xdr:rowOff>
    </xdr:from>
    <xdr:to>
      <xdr:col>69</xdr:col>
      <xdr:colOff>142875</xdr:colOff>
      <xdr:row>20</xdr:row>
      <xdr:rowOff>9072</xdr:rowOff>
    </xdr:to>
    <xdr:sp macro="" textlink="">
      <xdr:nvSpPr>
        <xdr:cNvPr id="154" name="楕円 153"/>
        <xdr:cNvSpPr/>
      </xdr:nvSpPr>
      <xdr:spPr>
        <a:xfrm>
          <a:off x="13843000" y="33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165299</xdr:rowOff>
    </xdr:from>
    <xdr:ext cx="762000" cy="259045"/>
    <xdr:sp macro="" textlink="">
      <xdr:nvSpPr>
        <xdr:cNvPr id="155" name="テキスト ボックス 154"/>
        <xdr:cNvSpPr txBox="1"/>
      </xdr:nvSpPr>
      <xdr:spPr>
        <a:xfrm>
          <a:off x="1351280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163286</xdr:rowOff>
    </xdr:from>
    <xdr:to>
      <xdr:col>65</xdr:col>
      <xdr:colOff>53975</xdr:colOff>
      <xdr:row>19</xdr:row>
      <xdr:rowOff>93436</xdr:rowOff>
    </xdr:to>
    <xdr:sp macro="" textlink="">
      <xdr:nvSpPr>
        <xdr:cNvPr id="156" name="楕円 155"/>
        <xdr:cNvSpPr/>
      </xdr:nvSpPr>
      <xdr:spPr>
        <a:xfrm>
          <a:off x="129540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78213</xdr:rowOff>
    </xdr:from>
    <xdr:ext cx="762000" cy="259045"/>
    <xdr:sp macro="" textlink="">
      <xdr:nvSpPr>
        <xdr:cNvPr id="157" name="テキスト ボックス 156"/>
        <xdr:cNvSpPr txBox="1"/>
      </xdr:nvSpPr>
      <xdr:spPr>
        <a:xfrm>
          <a:off x="12623800" y="333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扶助費に係る経常収支比率が類似団体内平均値を上回り、かつ上昇傾向にある要因として、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教育・保育給付費の増加や、高齢化の進展に伴う社会保障関係費の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などが挙げられる。資格審査等の適正化や各種手当への独自加算等の見直しを進めていくことで、財政を圧迫する上昇傾向に歯止めをかけるよう努める。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5" name="直線コネクタ 184"/>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6"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7" name="直線コネクタ 186"/>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8" name="扶助費最大値テキスト"/>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9" name="直線コネクタ 188"/>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xdr:rowOff>
    </xdr:from>
    <xdr:to>
      <xdr:col>24</xdr:col>
      <xdr:colOff>25400</xdr:colOff>
      <xdr:row>57</xdr:row>
      <xdr:rowOff>8890</xdr:rowOff>
    </xdr:to>
    <xdr:cxnSp macro="">
      <xdr:nvCxnSpPr>
        <xdr:cNvPr id="190" name="直線コネクタ 189"/>
        <xdr:cNvCxnSpPr/>
      </xdr:nvCxnSpPr>
      <xdr:spPr>
        <a:xfrm>
          <a:off x="3987800" y="9773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107967</xdr:rowOff>
    </xdr:from>
    <xdr:ext cx="762000" cy="259045"/>
    <xdr:sp macro="" textlink="">
      <xdr:nvSpPr>
        <xdr:cNvPr id="191" name="扶助費平均値テキスト"/>
        <xdr:cNvSpPr txBox="1"/>
      </xdr:nvSpPr>
      <xdr:spPr>
        <a:xfrm>
          <a:off x="4914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2" name="フローチャート: 判断 191"/>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xdr:rowOff>
    </xdr:from>
    <xdr:to>
      <xdr:col>19</xdr:col>
      <xdr:colOff>187325</xdr:colOff>
      <xdr:row>57</xdr:row>
      <xdr:rowOff>107950</xdr:rowOff>
    </xdr:to>
    <xdr:cxnSp macro="">
      <xdr:nvCxnSpPr>
        <xdr:cNvPr id="193" name="直線コネクタ 192"/>
        <xdr:cNvCxnSpPr/>
      </xdr:nvCxnSpPr>
      <xdr:spPr>
        <a:xfrm flipV="1">
          <a:off x="3098800" y="97739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4" name="フローチャート: 判断 193"/>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31767</xdr:rowOff>
    </xdr:from>
    <xdr:ext cx="736600" cy="259045"/>
    <xdr:sp macro="" textlink="">
      <xdr:nvSpPr>
        <xdr:cNvPr id="195" name="テキスト ボックス 194"/>
        <xdr:cNvSpPr txBox="1"/>
      </xdr:nvSpPr>
      <xdr:spPr>
        <a:xfrm>
          <a:off x="3606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xdr:rowOff>
    </xdr:from>
    <xdr:to>
      <xdr:col>15</xdr:col>
      <xdr:colOff>98425</xdr:colOff>
      <xdr:row>57</xdr:row>
      <xdr:rowOff>107950</xdr:rowOff>
    </xdr:to>
    <xdr:cxnSp macro="">
      <xdr:nvCxnSpPr>
        <xdr:cNvPr id="196" name="直線コネクタ 195"/>
        <xdr:cNvCxnSpPr/>
      </xdr:nvCxnSpPr>
      <xdr:spPr>
        <a:xfrm>
          <a:off x="2209800" y="97739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7" name="フローチャート: 判断 196"/>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198" name="テキスト ボックス 197"/>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149860</xdr:rowOff>
    </xdr:from>
    <xdr:to>
      <xdr:col>11</xdr:col>
      <xdr:colOff>9525</xdr:colOff>
      <xdr:row>57</xdr:row>
      <xdr:rowOff>1270</xdr:rowOff>
    </xdr:to>
    <xdr:cxnSp macro="">
      <xdr:nvCxnSpPr>
        <xdr:cNvPr id="199" name="直線コネクタ 198"/>
        <xdr:cNvCxnSpPr/>
      </xdr:nvCxnSpPr>
      <xdr:spPr>
        <a:xfrm>
          <a:off x="1320800" y="9751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0" name="フローチャート: 判断 199"/>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01" name="テキスト ボックス 200"/>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2" name="フローチャート: 判断 201"/>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39387</xdr:rowOff>
    </xdr:from>
    <xdr:ext cx="762000" cy="259045"/>
    <xdr:sp macro="" textlink="">
      <xdr:nvSpPr>
        <xdr:cNvPr id="203" name="テキスト ボックス 202"/>
        <xdr:cNvSpPr txBox="1"/>
      </xdr:nvSpPr>
      <xdr:spPr>
        <a:xfrm>
          <a:off x="939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209" name="楕円 208"/>
        <xdr:cNvSpPr/>
      </xdr:nvSpPr>
      <xdr:spPr>
        <a:xfrm>
          <a:off x="4775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101617</xdr:rowOff>
    </xdr:from>
    <xdr:ext cx="762000" cy="259045"/>
    <xdr:sp macro="" textlink="">
      <xdr:nvSpPr>
        <xdr:cNvPr id="210" name="扶助費該当値テキスト"/>
        <xdr:cNvSpPr txBox="1"/>
      </xdr:nvSpPr>
      <xdr:spPr>
        <a:xfrm>
          <a:off x="4914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121920</xdr:rowOff>
    </xdr:from>
    <xdr:to>
      <xdr:col>20</xdr:col>
      <xdr:colOff>38100</xdr:colOff>
      <xdr:row>57</xdr:row>
      <xdr:rowOff>52070</xdr:rowOff>
    </xdr:to>
    <xdr:sp macro="" textlink="">
      <xdr:nvSpPr>
        <xdr:cNvPr id="211" name="楕円 210"/>
        <xdr:cNvSpPr/>
      </xdr:nvSpPr>
      <xdr:spPr>
        <a:xfrm>
          <a:off x="3937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36847</xdr:rowOff>
    </xdr:from>
    <xdr:ext cx="736600" cy="259045"/>
    <xdr:sp macro="" textlink="">
      <xdr:nvSpPr>
        <xdr:cNvPr id="212" name="テキスト ボックス 211"/>
        <xdr:cNvSpPr txBox="1"/>
      </xdr:nvSpPr>
      <xdr:spPr>
        <a:xfrm>
          <a:off x="3606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13" name="楕円 212"/>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14" name="テキスト ボックス 213"/>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121920</xdr:rowOff>
    </xdr:from>
    <xdr:to>
      <xdr:col>11</xdr:col>
      <xdr:colOff>60325</xdr:colOff>
      <xdr:row>57</xdr:row>
      <xdr:rowOff>52070</xdr:rowOff>
    </xdr:to>
    <xdr:sp macro="" textlink="">
      <xdr:nvSpPr>
        <xdr:cNvPr id="215" name="楕円 214"/>
        <xdr:cNvSpPr/>
      </xdr:nvSpPr>
      <xdr:spPr>
        <a:xfrm>
          <a:off x="2159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36847</xdr:rowOff>
    </xdr:from>
    <xdr:ext cx="762000" cy="259045"/>
    <xdr:sp macro="" textlink="">
      <xdr:nvSpPr>
        <xdr:cNvPr id="216" name="テキスト ボックス 215"/>
        <xdr:cNvSpPr txBox="1"/>
      </xdr:nvSpPr>
      <xdr:spPr>
        <a:xfrm>
          <a:off x="1828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17" name="楕円 216"/>
        <xdr:cNvSpPr/>
      </xdr:nvSpPr>
      <xdr:spPr>
        <a:xfrm>
          <a:off x="1270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218" name="テキスト ボックス 217"/>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まで横ばいの状況であったが、介護や医療にかかる繰出は、高齢化の進展とともに増加する可能性が非常に高く、今後の動向を注視していく必要がある。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維持補修費については、平成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年度から環境クリーンセンターにおいて包括運営委託が始まったことにより、維持補修にかかる経費が物件費に振り替わったことで、比率が大きく改善した。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8" name="直線コネクタ 247"/>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9"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0" name="直線コネクタ 249"/>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51"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2" name="直線コネクタ 251"/>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48078</xdr:rowOff>
    </xdr:to>
    <xdr:cxnSp macro="">
      <xdr:nvCxnSpPr>
        <xdr:cNvPr id="253" name="直線コネクタ 252"/>
        <xdr:cNvCxnSpPr/>
      </xdr:nvCxnSpPr>
      <xdr:spPr>
        <a:xfrm flipV="1">
          <a:off x="15671800" y="97771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98170</xdr:rowOff>
    </xdr:from>
    <xdr:ext cx="762000" cy="259045"/>
    <xdr:sp macro="" textlink="">
      <xdr:nvSpPr>
        <xdr:cNvPr id="254" name="その他平均値テキスト"/>
        <xdr:cNvSpPr txBox="1"/>
      </xdr:nvSpPr>
      <xdr:spPr>
        <a:xfrm>
          <a:off x="16598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5" name="フローチャート: 判断 254"/>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56243</xdr:rowOff>
    </xdr:from>
    <xdr:to>
      <xdr:col>78</xdr:col>
      <xdr:colOff>69850</xdr:colOff>
      <xdr:row>57</xdr:row>
      <xdr:rowOff>48078</xdr:rowOff>
    </xdr:to>
    <xdr:cxnSp macro="">
      <xdr:nvCxnSpPr>
        <xdr:cNvPr id="256" name="直線コネクタ 255"/>
        <xdr:cNvCxnSpPr/>
      </xdr:nvCxnSpPr>
      <xdr:spPr>
        <a:xfrm>
          <a:off x="14782800" y="96574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7" name="フローチャート: 判断 256"/>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8" name="テキスト ボックス 257"/>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45357</xdr:rowOff>
    </xdr:from>
    <xdr:to>
      <xdr:col>73</xdr:col>
      <xdr:colOff>180975</xdr:colOff>
      <xdr:row>56</xdr:row>
      <xdr:rowOff>56243</xdr:rowOff>
    </xdr:to>
    <xdr:cxnSp macro="">
      <xdr:nvCxnSpPr>
        <xdr:cNvPr id="259" name="直線コネクタ 258"/>
        <xdr:cNvCxnSpPr/>
      </xdr:nvCxnSpPr>
      <xdr:spPr>
        <a:xfrm>
          <a:off x="13893800" y="9646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61" name="テキスト ボックス 260"/>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45357</xdr:rowOff>
    </xdr:from>
    <xdr:to>
      <xdr:col>69</xdr:col>
      <xdr:colOff>92075</xdr:colOff>
      <xdr:row>56</xdr:row>
      <xdr:rowOff>132443</xdr:rowOff>
    </xdr:to>
    <xdr:cxnSp macro="">
      <xdr:nvCxnSpPr>
        <xdr:cNvPr id="262" name="直線コネクタ 261"/>
        <xdr:cNvCxnSpPr/>
      </xdr:nvCxnSpPr>
      <xdr:spPr>
        <a:xfrm flipV="1">
          <a:off x="13004800" y="96465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3" name="フローチャート: 判断 262"/>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4" name="テキスト ボックス 263"/>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6" name="テキスト ボックス 265"/>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72" name="楕円 271"/>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97262</xdr:rowOff>
    </xdr:from>
    <xdr:ext cx="762000" cy="259045"/>
    <xdr:sp macro="" textlink="">
      <xdr:nvSpPr>
        <xdr:cNvPr id="273" name="その他該当値テキスト"/>
        <xdr:cNvSpPr txBox="1"/>
      </xdr:nvSpPr>
      <xdr:spPr>
        <a:xfrm>
          <a:off x="16598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168728</xdr:rowOff>
    </xdr:from>
    <xdr:to>
      <xdr:col>78</xdr:col>
      <xdr:colOff>120650</xdr:colOff>
      <xdr:row>57</xdr:row>
      <xdr:rowOff>98878</xdr:rowOff>
    </xdr:to>
    <xdr:sp macro="" textlink="">
      <xdr:nvSpPr>
        <xdr:cNvPr id="274" name="楕円 273"/>
        <xdr:cNvSpPr/>
      </xdr:nvSpPr>
      <xdr:spPr>
        <a:xfrm>
          <a:off x="15621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109055</xdr:rowOff>
    </xdr:from>
    <xdr:ext cx="736600" cy="259045"/>
    <xdr:sp macro="" textlink="">
      <xdr:nvSpPr>
        <xdr:cNvPr id="275" name="テキスト ボックス 274"/>
        <xdr:cNvSpPr txBox="1"/>
      </xdr:nvSpPr>
      <xdr:spPr>
        <a:xfrm>
          <a:off x="15290800" y="953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5443</xdr:rowOff>
    </xdr:from>
    <xdr:to>
      <xdr:col>74</xdr:col>
      <xdr:colOff>31750</xdr:colOff>
      <xdr:row>56</xdr:row>
      <xdr:rowOff>107043</xdr:rowOff>
    </xdr:to>
    <xdr:sp macro="" textlink="">
      <xdr:nvSpPr>
        <xdr:cNvPr id="276" name="楕円 275"/>
        <xdr:cNvSpPr/>
      </xdr:nvSpPr>
      <xdr:spPr>
        <a:xfrm>
          <a:off x="14732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117220</xdr:rowOff>
    </xdr:from>
    <xdr:ext cx="762000" cy="259045"/>
    <xdr:sp macro="" textlink="">
      <xdr:nvSpPr>
        <xdr:cNvPr id="277" name="テキスト ボックス 276"/>
        <xdr:cNvSpPr txBox="1"/>
      </xdr:nvSpPr>
      <xdr:spPr>
        <a:xfrm>
          <a:off x="14401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166007</xdr:rowOff>
    </xdr:from>
    <xdr:to>
      <xdr:col>69</xdr:col>
      <xdr:colOff>142875</xdr:colOff>
      <xdr:row>56</xdr:row>
      <xdr:rowOff>96157</xdr:rowOff>
    </xdr:to>
    <xdr:sp macro="" textlink="">
      <xdr:nvSpPr>
        <xdr:cNvPr id="278" name="楕円 277"/>
        <xdr:cNvSpPr/>
      </xdr:nvSpPr>
      <xdr:spPr>
        <a:xfrm>
          <a:off x="13843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106334</xdr:rowOff>
    </xdr:from>
    <xdr:ext cx="762000" cy="259045"/>
    <xdr:sp macro="" textlink="">
      <xdr:nvSpPr>
        <xdr:cNvPr id="279" name="テキスト ボックス 278"/>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81643</xdr:rowOff>
    </xdr:from>
    <xdr:to>
      <xdr:col>65</xdr:col>
      <xdr:colOff>53975</xdr:colOff>
      <xdr:row>57</xdr:row>
      <xdr:rowOff>11793</xdr:rowOff>
    </xdr:to>
    <xdr:sp macro="" textlink="">
      <xdr:nvSpPr>
        <xdr:cNvPr id="280" name="楕円 279"/>
        <xdr:cNvSpPr/>
      </xdr:nvSpPr>
      <xdr:spPr>
        <a:xfrm>
          <a:off x="12954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21970</xdr:rowOff>
    </xdr:from>
    <xdr:ext cx="762000" cy="259045"/>
    <xdr:sp macro="" textlink="">
      <xdr:nvSpPr>
        <xdr:cNvPr id="281" name="テキスト ボックス 280"/>
        <xdr:cNvSpPr txBox="1"/>
      </xdr:nvSpPr>
      <xdr:spPr>
        <a:xfrm>
          <a:off x="12623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にかかる経常収支比率が類似団体内平均値を下回っているのは、構成する一部事務組合等が少なく、特にごみ処理を単独実施していることや、行財政改革の一環で、企業会計や外郭団体などへの補助金等の見直しを行ってきたことが主な要因である。今後、教育・保育施設の運営費補助などは増加する見込みではあるが、引き続き補助負担の必要性をしっかりと見極め、負担軽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7" name="直線コネクタ 306"/>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9" name="直線コネクタ 30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10"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11" name="直線コネクタ 310"/>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88138</xdr:rowOff>
    </xdr:from>
    <xdr:to>
      <xdr:col>82</xdr:col>
      <xdr:colOff>107950</xdr:colOff>
      <xdr:row>33</xdr:row>
      <xdr:rowOff>106426</xdr:rowOff>
    </xdr:to>
    <xdr:cxnSp macro="">
      <xdr:nvCxnSpPr>
        <xdr:cNvPr id="312" name="直線コネクタ 311"/>
        <xdr:cNvCxnSpPr/>
      </xdr:nvCxnSpPr>
      <xdr:spPr>
        <a:xfrm flipV="1">
          <a:off x="15671800" y="57459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132859</xdr:rowOff>
    </xdr:from>
    <xdr:ext cx="762000" cy="259045"/>
    <xdr:sp macro="" textlink="">
      <xdr:nvSpPr>
        <xdr:cNvPr id="313"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4" name="フローチャート: 判断 313"/>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78994</xdr:rowOff>
    </xdr:from>
    <xdr:to>
      <xdr:col>78</xdr:col>
      <xdr:colOff>69850</xdr:colOff>
      <xdr:row>33</xdr:row>
      <xdr:rowOff>106426</xdr:rowOff>
    </xdr:to>
    <xdr:cxnSp macro="">
      <xdr:nvCxnSpPr>
        <xdr:cNvPr id="315" name="直線コネクタ 314"/>
        <xdr:cNvCxnSpPr/>
      </xdr:nvCxnSpPr>
      <xdr:spPr>
        <a:xfrm>
          <a:off x="14782800" y="57368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25908</xdr:rowOff>
    </xdr:from>
    <xdr:to>
      <xdr:col>78</xdr:col>
      <xdr:colOff>120650</xdr:colOff>
      <xdr:row>36</xdr:row>
      <xdr:rowOff>127508</xdr:rowOff>
    </xdr:to>
    <xdr:sp macro="" textlink="">
      <xdr:nvSpPr>
        <xdr:cNvPr id="316" name="フローチャート: 判断 315"/>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112285</xdr:rowOff>
    </xdr:from>
    <xdr:ext cx="736600" cy="259045"/>
    <xdr:sp macro="" textlink="">
      <xdr:nvSpPr>
        <xdr:cNvPr id="317" name="テキスト ボックス 316"/>
        <xdr:cNvSpPr txBox="1"/>
      </xdr:nvSpPr>
      <xdr:spPr>
        <a:xfrm>
          <a:off x="15290800" y="628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78994</xdr:rowOff>
    </xdr:from>
    <xdr:to>
      <xdr:col>73</xdr:col>
      <xdr:colOff>180975</xdr:colOff>
      <xdr:row>33</xdr:row>
      <xdr:rowOff>133858</xdr:rowOff>
    </xdr:to>
    <xdr:cxnSp macro="">
      <xdr:nvCxnSpPr>
        <xdr:cNvPr id="318" name="直線コネクタ 317"/>
        <xdr:cNvCxnSpPr/>
      </xdr:nvCxnSpPr>
      <xdr:spPr>
        <a:xfrm flipV="1">
          <a:off x="13893800" y="57368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9" name="フローチャート: 判断 318"/>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20" name="テキスト ボックス 319"/>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133858</xdr:rowOff>
    </xdr:from>
    <xdr:to>
      <xdr:col>69</xdr:col>
      <xdr:colOff>92075</xdr:colOff>
      <xdr:row>33</xdr:row>
      <xdr:rowOff>152146</xdr:rowOff>
    </xdr:to>
    <xdr:cxnSp macro="">
      <xdr:nvCxnSpPr>
        <xdr:cNvPr id="321" name="直線コネクタ 320"/>
        <xdr:cNvCxnSpPr/>
      </xdr:nvCxnSpPr>
      <xdr:spPr>
        <a:xfrm flipV="1">
          <a:off x="13004800" y="57917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macro="" textlink="">
      <xdr:nvSpPr>
        <xdr:cNvPr id="322" name="フローチャート: 判断 321"/>
        <xdr:cNvSpPr/>
      </xdr:nvSpPr>
      <xdr:spPr>
        <a:xfrm>
          <a:off x="13843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29989</xdr:rowOff>
    </xdr:from>
    <xdr:ext cx="762000" cy="259045"/>
    <xdr:sp macro="" textlink="">
      <xdr:nvSpPr>
        <xdr:cNvPr id="323" name="テキスト ボックス 322"/>
        <xdr:cNvSpPr txBox="1"/>
      </xdr:nvSpPr>
      <xdr:spPr>
        <a:xfrm>
          <a:off x="13512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4" name="フローチャート: 判断 323"/>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20845</xdr:rowOff>
    </xdr:from>
    <xdr:ext cx="762000" cy="259045"/>
    <xdr:sp macro="" textlink="">
      <xdr:nvSpPr>
        <xdr:cNvPr id="325" name="テキスト ボックス 324"/>
        <xdr:cNvSpPr txBox="1"/>
      </xdr:nvSpPr>
      <xdr:spPr>
        <a:xfrm>
          <a:off x="12623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37338</xdr:rowOff>
    </xdr:from>
    <xdr:to>
      <xdr:col>82</xdr:col>
      <xdr:colOff>158750</xdr:colOff>
      <xdr:row>33</xdr:row>
      <xdr:rowOff>138938</xdr:rowOff>
    </xdr:to>
    <xdr:sp macro="" textlink="">
      <xdr:nvSpPr>
        <xdr:cNvPr id="331" name="楕円 330"/>
        <xdr:cNvSpPr/>
      </xdr:nvSpPr>
      <xdr:spPr>
        <a:xfrm>
          <a:off x="16459200" y="569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53865</xdr:rowOff>
    </xdr:from>
    <xdr:ext cx="762000" cy="259045"/>
    <xdr:sp macro="" textlink="">
      <xdr:nvSpPr>
        <xdr:cNvPr id="332" name="補助費等該当値テキスト"/>
        <xdr:cNvSpPr txBox="1"/>
      </xdr:nvSpPr>
      <xdr:spPr>
        <a:xfrm>
          <a:off x="16598900" y="554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55626</xdr:rowOff>
    </xdr:from>
    <xdr:to>
      <xdr:col>78</xdr:col>
      <xdr:colOff>120650</xdr:colOff>
      <xdr:row>33</xdr:row>
      <xdr:rowOff>157226</xdr:rowOff>
    </xdr:to>
    <xdr:sp macro="" textlink="">
      <xdr:nvSpPr>
        <xdr:cNvPr id="333" name="楕円 332"/>
        <xdr:cNvSpPr/>
      </xdr:nvSpPr>
      <xdr:spPr>
        <a:xfrm>
          <a:off x="15621000" y="571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167403</xdr:rowOff>
    </xdr:from>
    <xdr:ext cx="736600" cy="259045"/>
    <xdr:sp macro="" textlink="">
      <xdr:nvSpPr>
        <xdr:cNvPr id="334" name="テキスト ボックス 333"/>
        <xdr:cNvSpPr txBox="1"/>
      </xdr:nvSpPr>
      <xdr:spPr>
        <a:xfrm>
          <a:off x="15290800" y="5482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28194</xdr:rowOff>
    </xdr:from>
    <xdr:to>
      <xdr:col>74</xdr:col>
      <xdr:colOff>31750</xdr:colOff>
      <xdr:row>33</xdr:row>
      <xdr:rowOff>129794</xdr:rowOff>
    </xdr:to>
    <xdr:sp macro="" textlink="">
      <xdr:nvSpPr>
        <xdr:cNvPr id="335" name="楕円 334"/>
        <xdr:cNvSpPr/>
      </xdr:nvSpPr>
      <xdr:spPr>
        <a:xfrm>
          <a:off x="147320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139971</xdr:rowOff>
    </xdr:from>
    <xdr:ext cx="762000" cy="259045"/>
    <xdr:sp macro="" textlink="">
      <xdr:nvSpPr>
        <xdr:cNvPr id="336" name="テキスト ボックス 335"/>
        <xdr:cNvSpPr txBox="1"/>
      </xdr:nvSpPr>
      <xdr:spPr>
        <a:xfrm>
          <a:off x="14401800" y="545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83058</xdr:rowOff>
    </xdr:from>
    <xdr:to>
      <xdr:col>69</xdr:col>
      <xdr:colOff>142875</xdr:colOff>
      <xdr:row>34</xdr:row>
      <xdr:rowOff>13208</xdr:rowOff>
    </xdr:to>
    <xdr:sp macro="" textlink="">
      <xdr:nvSpPr>
        <xdr:cNvPr id="337" name="楕円 336"/>
        <xdr:cNvSpPr/>
      </xdr:nvSpPr>
      <xdr:spPr>
        <a:xfrm>
          <a:off x="13843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23385</xdr:rowOff>
    </xdr:from>
    <xdr:ext cx="762000" cy="259045"/>
    <xdr:sp macro="" textlink="">
      <xdr:nvSpPr>
        <xdr:cNvPr id="338" name="テキスト ボックス 337"/>
        <xdr:cNvSpPr txBox="1"/>
      </xdr:nvSpPr>
      <xdr:spPr>
        <a:xfrm>
          <a:off x="13512800" y="55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101346</xdr:rowOff>
    </xdr:from>
    <xdr:to>
      <xdr:col>65</xdr:col>
      <xdr:colOff>53975</xdr:colOff>
      <xdr:row>34</xdr:row>
      <xdr:rowOff>31496</xdr:rowOff>
    </xdr:to>
    <xdr:sp macro="" textlink="">
      <xdr:nvSpPr>
        <xdr:cNvPr id="339" name="楕円 338"/>
        <xdr:cNvSpPr/>
      </xdr:nvSpPr>
      <xdr:spPr>
        <a:xfrm>
          <a:off x="129540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41673</xdr:rowOff>
    </xdr:from>
    <xdr:ext cx="762000" cy="259045"/>
    <xdr:sp macro="" textlink="">
      <xdr:nvSpPr>
        <xdr:cNvPr id="340" name="テキスト ボックス 339"/>
        <xdr:cNvSpPr txBox="1"/>
      </xdr:nvSpPr>
      <xdr:spPr>
        <a:xfrm>
          <a:off x="12623800" y="552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北大阪急行線延伸や新駅周辺整備にかかる元利償還の増加に伴い、公債費が増加しており、公債費にかかる経常収支比率は前年度から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今後も、北大阪急行線延伸や新駅周辺整備にかかる元利償還が増加するため、比率は一定期間上昇が続く見込みである。基金を活用し、市債発行抑制を図るなどの手立てを講じ、公債費負担を軽減し、過度に市債に依存しない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8" name="直線コネクタ 367"/>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70" name="直線コネクタ 36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1"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2" name="直線コネクタ 371"/>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165100</xdr:rowOff>
    </xdr:from>
    <xdr:to>
      <xdr:col>24</xdr:col>
      <xdr:colOff>25400</xdr:colOff>
      <xdr:row>75</xdr:row>
      <xdr:rowOff>8890</xdr:rowOff>
    </xdr:to>
    <xdr:cxnSp macro="">
      <xdr:nvCxnSpPr>
        <xdr:cNvPr id="373" name="直線コネクタ 372"/>
        <xdr:cNvCxnSpPr/>
      </xdr:nvCxnSpPr>
      <xdr:spPr>
        <a:xfrm>
          <a:off x="3987800" y="128524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74"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5" name="フローチャート: 判断 374"/>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149860</xdr:rowOff>
    </xdr:from>
    <xdr:to>
      <xdr:col>19</xdr:col>
      <xdr:colOff>187325</xdr:colOff>
      <xdr:row>74</xdr:row>
      <xdr:rowOff>165100</xdr:rowOff>
    </xdr:to>
    <xdr:cxnSp macro="">
      <xdr:nvCxnSpPr>
        <xdr:cNvPr id="376" name="直線コネクタ 375"/>
        <xdr:cNvCxnSpPr/>
      </xdr:nvCxnSpPr>
      <xdr:spPr>
        <a:xfrm>
          <a:off x="3098800" y="12837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137161</xdr:rowOff>
    </xdr:from>
    <xdr:to>
      <xdr:col>20</xdr:col>
      <xdr:colOff>38100</xdr:colOff>
      <xdr:row>77</xdr:row>
      <xdr:rowOff>67311</xdr:rowOff>
    </xdr:to>
    <xdr:sp macro="" textlink="">
      <xdr:nvSpPr>
        <xdr:cNvPr id="377" name="フローチャート: 判断 376"/>
        <xdr:cNvSpPr/>
      </xdr:nvSpPr>
      <xdr:spPr>
        <a:xfrm>
          <a:off x="3937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52088</xdr:rowOff>
    </xdr:from>
    <xdr:ext cx="736600" cy="259045"/>
    <xdr:sp macro="" textlink="">
      <xdr:nvSpPr>
        <xdr:cNvPr id="378" name="テキスト ボックス 377"/>
        <xdr:cNvSpPr txBox="1"/>
      </xdr:nvSpPr>
      <xdr:spPr>
        <a:xfrm>
          <a:off x="3606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142240</xdr:rowOff>
    </xdr:from>
    <xdr:to>
      <xdr:col>15</xdr:col>
      <xdr:colOff>98425</xdr:colOff>
      <xdr:row>74</xdr:row>
      <xdr:rowOff>149860</xdr:rowOff>
    </xdr:to>
    <xdr:cxnSp macro="">
      <xdr:nvCxnSpPr>
        <xdr:cNvPr id="379" name="直線コネクタ 378"/>
        <xdr:cNvCxnSpPr/>
      </xdr:nvCxnSpPr>
      <xdr:spPr>
        <a:xfrm>
          <a:off x="2209800" y="12829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129539</xdr:rowOff>
    </xdr:from>
    <xdr:to>
      <xdr:col>15</xdr:col>
      <xdr:colOff>149225</xdr:colOff>
      <xdr:row>77</xdr:row>
      <xdr:rowOff>59689</xdr:rowOff>
    </xdr:to>
    <xdr:sp macro="" textlink="">
      <xdr:nvSpPr>
        <xdr:cNvPr id="380" name="フローチャート: 判断 379"/>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44466</xdr:rowOff>
    </xdr:from>
    <xdr:ext cx="762000" cy="259045"/>
    <xdr:sp macro="" textlink="">
      <xdr:nvSpPr>
        <xdr:cNvPr id="381" name="テキスト ボックス 380"/>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127000</xdr:rowOff>
    </xdr:from>
    <xdr:to>
      <xdr:col>11</xdr:col>
      <xdr:colOff>9525</xdr:colOff>
      <xdr:row>74</xdr:row>
      <xdr:rowOff>142240</xdr:rowOff>
    </xdr:to>
    <xdr:cxnSp macro="">
      <xdr:nvCxnSpPr>
        <xdr:cNvPr id="382" name="直線コネクタ 381"/>
        <xdr:cNvCxnSpPr/>
      </xdr:nvCxnSpPr>
      <xdr:spPr>
        <a:xfrm>
          <a:off x="1320800" y="12814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3" name="フローチャート: 判断 382"/>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4" name="テキスト ボックス 383"/>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5" name="フローチャート: 判断 384"/>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6" name="テキスト ボックス 385"/>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129540</xdr:rowOff>
    </xdr:from>
    <xdr:to>
      <xdr:col>24</xdr:col>
      <xdr:colOff>76200</xdr:colOff>
      <xdr:row>75</xdr:row>
      <xdr:rowOff>59690</xdr:rowOff>
    </xdr:to>
    <xdr:sp macro="" textlink="">
      <xdr:nvSpPr>
        <xdr:cNvPr id="392" name="楕円 391"/>
        <xdr:cNvSpPr/>
      </xdr:nvSpPr>
      <xdr:spPr>
        <a:xfrm>
          <a:off x="4775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146067</xdr:rowOff>
    </xdr:from>
    <xdr:ext cx="762000" cy="259045"/>
    <xdr:sp macro="" textlink="">
      <xdr:nvSpPr>
        <xdr:cNvPr id="393" name="公債費該当値テキスト"/>
        <xdr:cNvSpPr txBox="1"/>
      </xdr:nvSpPr>
      <xdr:spPr>
        <a:xfrm>
          <a:off x="4914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114300</xdr:rowOff>
    </xdr:from>
    <xdr:to>
      <xdr:col>20</xdr:col>
      <xdr:colOff>38100</xdr:colOff>
      <xdr:row>75</xdr:row>
      <xdr:rowOff>44450</xdr:rowOff>
    </xdr:to>
    <xdr:sp macro="" textlink="">
      <xdr:nvSpPr>
        <xdr:cNvPr id="394" name="楕円 393"/>
        <xdr:cNvSpPr/>
      </xdr:nvSpPr>
      <xdr:spPr>
        <a:xfrm>
          <a:off x="3937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54627</xdr:rowOff>
    </xdr:from>
    <xdr:ext cx="736600" cy="259045"/>
    <xdr:sp macro="" textlink="">
      <xdr:nvSpPr>
        <xdr:cNvPr id="395" name="テキスト ボックス 394"/>
        <xdr:cNvSpPr txBox="1"/>
      </xdr:nvSpPr>
      <xdr:spPr>
        <a:xfrm>
          <a:off x="3606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99060</xdr:rowOff>
    </xdr:from>
    <xdr:to>
      <xdr:col>15</xdr:col>
      <xdr:colOff>149225</xdr:colOff>
      <xdr:row>75</xdr:row>
      <xdr:rowOff>29210</xdr:rowOff>
    </xdr:to>
    <xdr:sp macro="" textlink="">
      <xdr:nvSpPr>
        <xdr:cNvPr id="396" name="楕円 395"/>
        <xdr:cNvSpPr/>
      </xdr:nvSpPr>
      <xdr:spPr>
        <a:xfrm>
          <a:off x="3048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39387</xdr:rowOff>
    </xdr:from>
    <xdr:ext cx="762000" cy="259045"/>
    <xdr:sp macro="" textlink="">
      <xdr:nvSpPr>
        <xdr:cNvPr id="397" name="テキスト ボックス 396"/>
        <xdr:cNvSpPr txBox="1"/>
      </xdr:nvSpPr>
      <xdr:spPr>
        <a:xfrm>
          <a:off x="2717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91440</xdr:rowOff>
    </xdr:from>
    <xdr:to>
      <xdr:col>11</xdr:col>
      <xdr:colOff>60325</xdr:colOff>
      <xdr:row>75</xdr:row>
      <xdr:rowOff>21590</xdr:rowOff>
    </xdr:to>
    <xdr:sp macro="" textlink="">
      <xdr:nvSpPr>
        <xdr:cNvPr id="398" name="楕円 397"/>
        <xdr:cNvSpPr/>
      </xdr:nvSpPr>
      <xdr:spPr>
        <a:xfrm>
          <a:off x="2159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31767</xdr:rowOff>
    </xdr:from>
    <xdr:ext cx="762000" cy="259045"/>
    <xdr:sp macro="" textlink="">
      <xdr:nvSpPr>
        <xdr:cNvPr id="399" name="テキスト ボックス 398"/>
        <xdr:cNvSpPr txBox="1"/>
      </xdr:nvSpPr>
      <xdr:spPr>
        <a:xfrm>
          <a:off x="1828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76200</xdr:rowOff>
    </xdr:from>
    <xdr:to>
      <xdr:col>6</xdr:col>
      <xdr:colOff>171450</xdr:colOff>
      <xdr:row>75</xdr:row>
      <xdr:rowOff>6350</xdr:rowOff>
    </xdr:to>
    <xdr:sp macro="" textlink="">
      <xdr:nvSpPr>
        <xdr:cNvPr id="400" name="楕円 399"/>
        <xdr:cNvSpPr/>
      </xdr:nvSpPr>
      <xdr:spPr>
        <a:xfrm>
          <a:off x="1270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16527</xdr:rowOff>
    </xdr:from>
    <xdr:ext cx="762000" cy="259045"/>
    <xdr:sp macro="" textlink="">
      <xdr:nvSpPr>
        <xdr:cNvPr id="401" name="テキスト ボックス 400"/>
        <xdr:cNvSpPr txBox="1"/>
      </xdr:nvSpPr>
      <xdr:spPr>
        <a:xfrm>
          <a:off x="939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補助費等については、類似団体内平均値を下回ったが、図書館等の公共施設が多いことや構成する一部事務組合が少なく、平成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開始した環境クリーンセンターの包括運営委託やごみ処理の単独実施により、人件費及び物件費が嵩み、公債費以外の経常収支比率が類似団体内平均値を大きく上回った。今後も、これまで行ってきた行財政改革を引き継ぎながら、さらなる効率化を図るとともに、近隣団体との新たな広域連携に着手するなど、徹底的なコスト削減に取り組む。</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7" name="直線コネクタ 426"/>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8"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9" name="直線コネクタ 428"/>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30"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31" name="直線コネクタ 430"/>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37846</xdr:rowOff>
    </xdr:from>
    <xdr:to>
      <xdr:col>82</xdr:col>
      <xdr:colOff>107950</xdr:colOff>
      <xdr:row>79</xdr:row>
      <xdr:rowOff>129287</xdr:rowOff>
    </xdr:to>
    <xdr:cxnSp macro="">
      <xdr:nvCxnSpPr>
        <xdr:cNvPr id="432" name="直線コネクタ 431"/>
        <xdr:cNvCxnSpPr/>
      </xdr:nvCxnSpPr>
      <xdr:spPr>
        <a:xfrm flipV="1">
          <a:off x="15671800" y="13582396"/>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72153</xdr:rowOff>
    </xdr:from>
    <xdr:ext cx="762000" cy="259045"/>
    <xdr:sp macro="" textlink="">
      <xdr:nvSpPr>
        <xdr:cNvPr id="433" name="公債費以外平均値テキスト"/>
        <xdr:cNvSpPr txBox="1"/>
      </xdr:nvSpPr>
      <xdr:spPr>
        <a:xfrm>
          <a:off x="16598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4" name="フローチャート: 判断 433"/>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129287</xdr:rowOff>
    </xdr:from>
    <xdr:to>
      <xdr:col>78</xdr:col>
      <xdr:colOff>69850</xdr:colOff>
      <xdr:row>79</xdr:row>
      <xdr:rowOff>165863</xdr:rowOff>
    </xdr:to>
    <xdr:cxnSp macro="">
      <xdr:nvCxnSpPr>
        <xdr:cNvPr id="435" name="直線コネクタ 434"/>
        <xdr:cNvCxnSpPr/>
      </xdr:nvCxnSpPr>
      <xdr:spPr>
        <a:xfrm flipV="1">
          <a:off x="14782800" y="136738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57913</xdr:rowOff>
    </xdr:from>
    <xdr:to>
      <xdr:col>78</xdr:col>
      <xdr:colOff>120650</xdr:colOff>
      <xdr:row>78</xdr:row>
      <xdr:rowOff>159513</xdr:rowOff>
    </xdr:to>
    <xdr:sp macro="" textlink="">
      <xdr:nvSpPr>
        <xdr:cNvPr id="436" name="フローチャート: 判断 435"/>
        <xdr:cNvSpPr/>
      </xdr:nvSpPr>
      <xdr:spPr>
        <a:xfrm>
          <a:off x="15621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169690</xdr:rowOff>
    </xdr:from>
    <xdr:ext cx="736600" cy="259045"/>
    <xdr:sp macro="" textlink="">
      <xdr:nvSpPr>
        <xdr:cNvPr id="437" name="テキスト ボックス 436"/>
        <xdr:cNvSpPr txBox="1"/>
      </xdr:nvSpPr>
      <xdr:spPr>
        <a:xfrm>
          <a:off x="15290800" y="13199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138430</xdr:rowOff>
    </xdr:from>
    <xdr:to>
      <xdr:col>73</xdr:col>
      <xdr:colOff>180975</xdr:colOff>
      <xdr:row>79</xdr:row>
      <xdr:rowOff>165863</xdr:rowOff>
    </xdr:to>
    <xdr:cxnSp macro="">
      <xdr:nvCxnSpPr>
        <xdr:cNvPr id="438" name="直線コネクタ 437"/>
        <xdr:cNvCxnSpPr/>
      </xdr:nvCxnSpPr>
      <xdr:spPr>
        <a:xfrm>
          <a:off x="13893800" y="136829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80772</xdr:rowOff>
    </xdr:from>
    <xdr:to>
      <xdr:col>74</xdr:col>
      <xdr:colOff>31750</xdr:colOff>
      <xdr:row>79</xdr:row>
      <xdr:rowOff>10922</xdr:rowOff>
    </xdr:to>
    <xdr:sp macro="" textlink="">
      <xdr:nvSpPr>
        <xdr:cNvPr id="439" name="フローチャート: 判断 438"/>
        <xdr:cNvSpPr/>
      </xdr:nvSpPr>
      <xdr:spPr>
        <a:xfrm>
          <a:off x="14732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21099</xdr:rowOff>
    </xdr:from>
    <xdr:ext cx="762000" cy="259045"/>
    <xdr:sp macro="" textlink="">
      <xdr:nvSpPr>
        <xdr:cNvPr id="440" name="テキスト ボックス 439"/>
        <xdr:cNvSpPr txBox="1"/>
      </xdr:nvSpPr>
      <xdr:spPr>
        <a:xfrm>
          <a:off x="14401800" y="132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138430</xdr:rowOff>
    </xdr:from>
    <xdr:to>
      <xdr:col>69</xdr:col>
      <xdr:colOff>92075</xdr:colOff>
      <xdr:row>80</xdr:row>
      <xdr:rowOff>17272</xdr:rowOff>
    </xdr:to>
    <xdr:cxnSp macro="">
      <xdr:nvCxnSpPr>
        <xdr:cNvPr id="441" name="直線コネクタ 440"/>
        <xdr:cNvCxnSpPr/>
      </xdr:nvCxnSpPr>
      <xdr:spPr>
        <a:xfrm flipV="1">
          <a:off x="13004800" y="136829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48768</xdr:rowOff>
    </xdr:from>
    <xdr:to>
      <xdr:col>69</xdr:col>
      <xdr:colOff>142875</xdr:colOff>
      <xdr:row>78</xdr:row>
      <xdr:rowOff>150368</xdr:rowOff>
    </xdr:to>
    <xdr:sp macro="" textlink="">
      <xdr:nvSpPr>
        <xdr:cNvPr id="442" name="フローチャート: 判断 441"/>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160545</xdr:rowOff>
    </xdr:from>
    <xdr:ext cx="762000" cy="259045"/>
    <xdr:sp macro="" textlink="">
      <xdr:nvSpPr>
        <xdr:cNvPr id="443" name="テキスト ボックス 442"/>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44" name="フローチャート: 判断 443"/>
        <xdr:cNvSpPr/>
      </xdr:nvSpPr>
      <xdr:spPr>
        <a:xfrm>
          <a:off x="12954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128540</xdr:rowOff>
    </xdr:from>
    <xdr:ext cx="762000" cy="259045"/>
    <xdr:sp macro="" textlink="">
      <xdr:nvSpPr>
        <xdr:cNvPr id="445" name="テキスト ボックス 444"/>
        <xdr:cNvSpPr txBox="1"/>
      </xdr:nvSpPr>
      <xdr:spPr>
        <a:xfrm>
          <a:off x="12623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158496</xdr:rowOff>
    </xdr:from>
    <xdr:to>
      <xdr:col>82</xdr:col>
      <xdr:colOff>158750</xdr:colOff>
      <xdr:row>79</xdr:row>
      <xdr:rowOff>88646</xdr:rowOff>
    </xdr:to>
    <xdr:sp macro="" textlink="">
      <xdr:nvSpPr>
        <xdr:cNvPr id="451" name="楕円 450"/>
        <xdr:cNvSpPr/>
      </xdr:nvSpPr>
      <xdr:spPr>
        <a:xfrm>
          <a:off x="164592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130573</xdr:rowOff>
    </xdr:from>
    <xdr:ext cx="762000" cy="259045"/>
    <xdr:sp macro="" textlink="">
      <xdr:nvSpPr>
        <xdr:cNvPr id="452" name="公債費以外該当値テキスト"/>
        <xdr:cNvSpPr txBox="1"/>
      </xdr:nvSpPr>
      <xdr:spPr>
        <a:xfrm>
          <a:off x="165989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78487</xdr:rowOff>
    </xdr:from>
    <xdr:to>
      <xdr:col>78</xdr:col>
      <xdr:colOff>120650</xdr:colOff>
      <xdr:row>80</xdr:row>
      <xdr:rowOff>8637</xdr:rowOff>
    </xdr:to>
    <xdr:sp macro="" textlink="">
      <xdr:nvSpPr>
        <xdr:cNvPr id="453" name="楕円 452"/>
        <xdr:cNvSpPr/>
      </xdr:nvSpPr>
      <xdr:spPr>
        <a:xfrm>
          <a:off x="15621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164864</xdr:rowOff>
    </xdr:from>
    <xdr:ext cx="736600" cy="259045"/>
    <xdr:sp macro="" textlink="">
      <xdr:nvSpPr>
        <xdr:cNvPr id="454" name="テキスト ボックス 453"/>
        <xdr:cNvSpPr txBox="1"/>
      </xdr:nvSpPr>
      <xdr:spPr>
        <a:xfrm>
          <a:off x="15290800" y="13709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115063</xdr:rowOff>
    </xdr:from>
    <xdr:to>
      <xdr:col>74</xdr:col>
      <xdr:colOff>31750</xdr:colOff>
      <xdr:row>80</xdr:row>
      <xdr:rowOff>45213</xdr:rowOff>
    </xdr:to>
    <xdr:sp macro="" textlink="">
      <xdr:nvSpPr>
        <xdr:cNvPr id="455" name="楕円 454"/>
        <xdr:cNvSpPr/>
      </xdr:nvSpPr>
      <xdr:spPr>
        <a:xfrm>
          <a:off x="14732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29990</xdr:rowOff>
    </xdr:from>
    <xdr:ext cx="762000" cy="259045"/>
    <xdr:sp macro="" textlink="">
      <xdr:nvSpPr>
        <xdr:cNvPr id="456" name="テキスト ボックス 455"/>
        <xdr:cNvSpPr txBox="1"/>
      </xdr:nvSpPr>
      <xdr:spPr>
        <a:xfrm>
          <a:off x="14401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87630</xdr:rowOff>
    </xdr:from>
    <xdr:to>
      <xdr:col>69</xdr:col>
      <xdr:colOff>142875</xdr:colOff>
      <xdr:row>80</xdr:row>
      <xdr:rowOff>17780</xdr:rowOff>
    </xdr:to>
    <xdr:sp macro="" textlink="">
      <xdr:nvSpPr>
        <xdr:cNvPr id="457" name="楕円 456"/>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2557</xdr:rowOff>
    </xdr:from>
    <xdr:ext cx="762000" cy="259045"/>
    <xdr:sp macro="" textlink="">
      <xdr:nvSpPr>
        <xdr:cNvPr id="458" name="テキスト ボックス 457"/>
        <xdr:cNvSpPr txBox="1"/>
      </xdr:nvSpPr>
      <xdr:spPr>
        <a:xfrm>
          <a:off x="13512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137922</xdr:rowOff>
    </xdr:from>
    <xdr:to>
      <xdr:col>65</xdr:col>
      <xdr:colOff>53975</xdr:colOff>
      <xdr:row>80</xdr:row>
      <xdr:rowOff>68072</xdr:rowOff>
    </xdr:to>
    <xdr:sp macro="" textlink="">
      <xdr:nvSpPr>
        <xdr:cNvPr id="459" name="楕円 458"/>
        <xdr:cNvSpPr/>
      </xdr:nvSpPr>
      <xdr:spPr>
        <a:xfrm>
          <a:off x="12954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52849</xdr:rowOff>
    </xdr:from>
    <xdr:ext cx="762000" cy="259045"/>
    <xdr:sp macro="" textlink="">
      <xdr:nvSpPr>
        <xdr:cNvPr id="460" name="テキスト ボックス 459"/>
        <xdr:cNvSpPr txBox="1"/>
      </xdr:nvSpPr>
      <xdr:spPr>
        <a:xfrm>
          <a:off x="12623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大阪府箕面市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104445</xdr:rowOff>
    </xdr:from>
    <xdr:to>
      <xdr:col>29</xdr:col>
      <xdr:colOff>127000</xdr:colOff>
      <xdr:row>15</xdr:row>
      <xdr:rowOff>121761</xdr:rowOff>
    </xdr:to>
    <xdr:cxnSp macro="">
      <xdr:nvCxnSpPr>
        <xdr:cNvPr id="54" name="直線コネクタ 53"/>
        <xdr:cNvCxnSpPr/>
      </xdr:nvCxnSpPr>
      <xdr:spPr bwMode="auto">
        <a:xfrm>
          <a:off x="5003800" y="2723820"/>
          <a:ext cx="647700" cy="17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26208</xdr:rowOff>
    </xdr:from>
    <xdr:ext cx="762000" cy="259045"/>
    <xdr:sp macro="" textlink="">
      <xdr:nvSpPr>
        <xdr:cNvPr id="55" name="人口1人当たり決算額の推移平均値テキスト130"/>
        <xdr:cNvSpPr txBox="1"/>
      </xdr:nvSpPr>
      <xdr:spPr>
        <a:xfrm>
          <a:off x="5740400" y="2817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104445</xdr:rowOff>
    </xdr:from>
    <xdr:to>
      <xdr:col>26</xdr:col>
      <xdr:colOff>50800</xdr:colOff>
      <xdr:row>15</xdr:row>
      <xdr:rowOff>127562</xdr:rowOff>
    </xdr:to>
    <xdr:cxnSp macro="">
      <xdr:nvCxnSpPr>
        <xdr:cNvPr id="57" name="直線コネクタ 56"/>
        <xdr:cNvCxnSpPr/>
      </xdr:nvCxnSpPr>
      <xdr:spPr bwMode="auto">
        <a:xfrm flipV="1">
          <a:off x="4305300" y="2723820"/>
          <a:ext cx="698500" cy="23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83763</xdr:rowOff>
    </xdr:from>
    <xdr:to>
      <xdr:col>26</xdr:col>
      <xdr:colOff>101600</xdr:colOff>
      <xdr:row>17</xdr:row>
      <xdr:rowOff>13913</xdr:rowOff>
    </xdr:to>
    <xdr:sp macro="" textlink="">
      <xdr:nvSpPr>
        <xdr:cNvPr id="58" name="フローチャート: 判断 57"/>
        <xdr:cNvSpPr/>
      </xdr:nvSpPr>
      <xdr:spPr bwMode="auto">
        <a:xfrm>
          <a:off x="4953000" y="2874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170140</xdr:rowOff>
    </xdr:from>
    <xdr:ext cx="736600" cy="259045"/>
    <xdr:sp macro="" textlink="">
      <xdr:nvSpPr>
        <xdr:cNvPr id="59" name="テキスト ボックス 58"/>
        <xdr:cNvSpPr txBox="1"/>
      </xdr:nvSpPr>
      <xdr:spPr>
        <a:xfrm>
          <a:off x="4622800" y="29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127562</xdr:rowOff>
    </xdr:from>
    <xdr:to>
      <xdr:col>22</xdr:col>
      <xdr:colOff>114300</xdr:colOff>
      <xdr:row>15</xdr:row>
      <xdr:rowOff>145279</xdr:rowOff>
    </xdr:to>
    <xdr:cxnSp macro="">
      <xdr:nvCxnSpPr>
        <xdr:cNvPr id="60" name="直線コネクタ 59"/>
        <xdr:cNvCxnSpPr/>
      </xdr:nvCxnSpPr>
      <xdr:spPr bwMode="auto">
        <a:xfrm flipV="1">
          <a:off x="3606800" y="2746937"/>
          <a:ext cx="698500" cy="17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132283</xdr:rowOff>
    </xdr:from>
    <xdr:to>
      <xdr:col>22</xdr:col>
      <xdr:colOff>165100</xdr:colOff>
      <xdr:row>17</xdr:row>
      <xdr:rowOff>62433</xdr:rowOff>
    </xdr:to>
    <xdr:sp macro="" textlink="">
      <xdr:nvSpPr>
        <xdr:cNvPr id="61" name="フローチャート: 判断 60"/>
        <xdr:cNvSpPr/>
      </xdr:nvSpPr>
      <xdr:spPr bwMode="auto">
        <a:xfrm>
          <a:off x="4254500" y="2923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47210</xdr:rowOff>
    </xdr:from>
    <xdr:ext cx="762000" cy="259045"/>
    <xdr:sp macro="" textlink="">
      <xdr:nvSpPr>
        <xdr:cNvPr id="62" name="テキスト ボックス 61"/>
        <xdr:cNvSpPr txBox="1"/>
      </xdr:nvSpPr>
      <xdr:spPr>
        <a:xfrm>
          <a:off x="3924300" y="30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145279</xdr:rowOff>
    </xdr:from>
    <xdr:to>
      <xdr:col>18</xdr:col>
      <xdr:colOff>177800</xdr:colOff>
      <xdr:row>16</xdr:row>
      <xdr:rowOff>16062</xdr:rowOff>
    </xdr:to>
    <xdr:cxnSp macro="">
      <xdr:nvCxnSpPr>
        <xdr:cNvPr id="63" name="直線コネクタ 62"/>
        <xdr:cNvCxnSpPr/>
      </xdr:nvCxnSpPr>
      <xdr:spPr bwMode="auto">
        <a:xfrm flipV="1">
          <a:off x="2908300" y="2764654"/>
          <a:ext cx="698500" cy="42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148371</xdr:rowOff>
    </xdr:from>
    <xdr:to>
      <xdr:col>19</xdr:col>
      <xdr:colOff>38100</xdr:colOff>
      <xdr:row>17</xdr:row>
      <xdr:rowOff>78521</xdr:rowOff>
    </xdr:to>
    <xdr:sp macro="" textlink="">
      <xdr:nvSpPr>
        <xdr:cNvPr id="64" name="フローチャート: 判断 63"/>
        <xdr:cNvSpPr/>
      </xdr:nvSpPr>
      <xdr:spPr bwMode="auto">
        <a:xfrm>
          <a:off x="3556000" y="29391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63298</xdr:rowOff>
    </xdr:from>
    <xdr:ext cx="762000" cy="259045"/>
    <xdr:sp macro="" textlink="">
      <xdr:nvSpPr>
        <xdr:cNvPr id="65" name="テキスト ボックス 64"/>
        <xdr:cNvSpPr txBox="1"/>
      </xdr:nvSpPr>
      <xdr:spPr>
        <a:xfrm>
          <a:off x="3225800" y="30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153429</xdr:rowOff>
    </xdr:from>
    <xdr:to>
      <xdr:col>15</xdr:col>
      <xdr:colOff>101600</xdr:colOff>
      <xdr:row>17</xdr:row>
      <xdr:rowOff>83579</xdr:rowOff>
    </xdr:to>
    <xdr:sp macro="" textlink="">
      <xdr:nvSpPr>
        <xdr:cNvPr id="66" name="フローチャート: 判断 65"/>
        <xdr:cNvSpPr/>
      </xdr:nvSpPr>
      <xdr:spPr bwMode="auto">
        <a:xfrm>
          <a:off x="2857500" y="2944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68356</xdr:rowOff>
    </xdr:from>
    <xdr:ext cx="762000" cy="259045"/>
    <xdr:sp macro="" textlink="">
      <xdr:nvSpPr>
        <xdr:cNvPr id="67" name="テキスト ボックス 66"/>
        <xdr:cNvSpPr txBox="1"/>
      </xdr:nvSpPr>
      <xdr:spPr>
        <a:xfrm>
          <a:off x="2527300" y="3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70961</xdr:rowOff>
    </xdr:from>
    <xdr:to>
      <xdr:col>29</xdr:col>
      <xdr:colOff>177800</xdr:colOff>
      <xdr:row>16</xdr:row>
      <xdr:rowOff>1111</xdr:rowOff>
    </xdr:to>
    <xdr:sp macro="" textlink="">
      <xdr:nvSpPr>
        <xdr:cNvPr id="73" name="楕円 72"/>
        <xdr:cNvSpPr/>
      </xdr:nvSpPr>
      <xdr:spPr bwMode="auto">
        <a:xfrm>
          <a:off x="5600700" y="2690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87488</xdr:rowOff>
    </xdr:from>
    <xdr:ext cx="762000" cy="259045"/>
    <xdr:sp macro="" textlink="">
      <xdr:nvSpPr>
        <xdr:cNvPr id="74" name="人口1人当たり決算額の推移該当値テキスト130"/>
        <xdr:cNvSpPr txBox="1"/>
      </xdr:nvSpPr>
      <xdr:spPr>
        <a:xfrm>
          <a:off x="5740400" y="253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53645</xdr:rowOff>
    </xdr:from>
    <xdr:to>
      <xdr:col>26</xdr:col>
      <xdr:colOff>101600</xdr:colOff>
      <xdr:row>15</xdr:row>
      <xdr:rowOff>155245</xdr:rowOff>
    </xdr:to>
    <xdr:sp macro="" textlink="">
      <xdr:nvSpPr>
        <xdr:cNvPr id="75" name="楕円 74"/>
        <xdr:cNvSpPr/>
      </xdr:nvSpPr>
      <xdr:spPr bwMode="auto">
        <a:xfrm>
          <a:off x="4953000" y="2673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165422</xdr:rowOff>
    </xdr:from>
    <xdr:ext cx="736600" cy="259045"/>
    <xdr:sp macro="" textlink="">
      <xdr:nvSpPr>
        <xdr:cNvPr id="76" name="テキスト ボックス 75"/>
        <xdr:cNvSpPr txBox="1"/>
      </xdr:nvSpPr>
      <xdr:spPr>
        <a:xfrm>
          <a:off x="4622800" y="244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76762</xdr:rowOff>
    </xdr:from>
    <xdr:to>
      <xdr:col>22</xdr:col>
      <xdr:colOff>165100</xdr:colOff>
      <xdr:row>16</xdr:row>
      <xdr:rowOff>6912</xdr:rowOff>
    </xdr:to>
    <xdr:sp macro="" textlink="">
      <xdr:nvSpPr>
        <xdr:cNvPr id="77" name="楕円 76"/>
        <xdr:cNvSpPr/>
      </xdr:nvSpPr>
      <xdr:spPr bwMode="auto">
        <a:xfrm>
          <a:off x="4254500" y="2696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17089</xdr:rowOff>
    </xdr:from>
    <xdr:ext cx="762000" cy="259045"/>
    <xdr:sp macro="" textlink="">
      <xdr:nvSpPr>
        <xdr:cNvPr id="78" name="テキスト ボックス 77"/>
        <xdr:cNvSpPr txBox="1"/>
      </xdr:nvSpPr>
      <xdr:spPr>
        <a:xfrm>
          <a:off x="3924300" y="24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94479</xdr:rowOff>
    </xdr:from>
    <xdr:to>
      <xdr:col>19</xdr:col>
      <xdr:colOff>38100</xdr:colOff>
      <xdr:row>16</xdr:row>
      <xdr:rowOff>24629</xdr:rowOff>
    </xdr:to>
    <xdr:sp macro="" textlink="">
      <xdr:nvSpPr>
        <xdr:cNvPr id="79" name="楕円 78"/>
        <xdr:cNvSpPr/>
      </xdr:nvSpPr>
      <xdr:spPr bwMode="auto">
        <a:xfrm>
          <a:off x="3556000" y="2713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34806</xdr:rowOff>
    </xdr:from>
    <xdr:ext cx="762000" cy="259045"/>
    <xdr:sp macro="" textlink="">
      <xdr:nvSpPr>
        <xdr:cNvPr id="80" name="テキスト ボックス 79"/>
        <xdr:cNvSpPr txBox="1"/>
      </xdr:nvSpPr>
      <xdr:spPr>
        <a:xfrm>
          <a:off x="3225800" y="248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136712</xdr:rowOff>
    </xdr:from>
    <xdr:to>
      <xdr:col>15</xdr:col>
      <xdr:colOff>101600</xdr:colOff>
      <xdr:row>16</xdr:row>
      <xdr:rowOff>66862</xdr:rowOff>
    </xdr:to>
    <xdr:sp macro="" textlink="">
      <xdr:nvSpPr>
        <xdr:cNvPr id="81" name="楕円 80"/>
        <xdr:cNvSpPr/>
      </xdr:nvSpPr>
      <xdr:spPr bwMode="auto">
        <a:xfrm>
          <a:off x="2857500" y="2756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77039</xdr:rowOff>
    </xdr:from>
    <xdr:ext cx="762000" cy="259045"/>
    <xdr:sp macro="" textlink="">
      <xdr:nvSpPr>
        <xdr:cNvPr id="82" name="テキスト ボックス 81"/>
        <xdr:cNvSpPr txBox="1"/>
      </xdr:nvSpPr>
      <xdr:spPr>
        <a:xfrm>
          <a:off x="2527300" y="252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336359</xdr:rowOff>
    </xdr:from>
    <xdr:to>
      <xdr:col>29</xdr:col>
      <xdr:colOff>127000</xdr:colOff>
      <xdr:row>36</xdr:row>
      <xdr:rowOff>43332</xdr:rowOff>
    </xdr:to>
    <xdr:cxnSp macro="">
      <xdr:nvCxnSpPr>
        <xdr:cNvPr id="115" name="直線コネクタ 114"/>
        <xdr:cNvCxnSpPr/>
      </xdr:nvCxnSpPr>
      <xdr:spPr bwMode="auto">
        <a:xfrm flipV="1">
          <a:off x="5003800" y="6946709"/>
          <a:ext cx="647700" cy="49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11574</xdr:rowOff>
    </xdr:from>
    <xdr:ext cx="762000" cy="259045"/>
    <xdr:sp macro="" textlink="">
      <xdr:nvSpPr>
        <xdr:cNvPr id="116" name="人口1人当たり決算額の推移平均値テキスト445"/>
        <xdr:cNvSpPr txBox="1"/>
      </xdr:nvSpPr>
      <xdr:spPr>
        <a:xfrm>
          <a:off x="5740400" y="6621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36170</xdr:rowOff>
    </xdr:from>
    <xdr:to>
      <xdr:col>26</xdr:col>
      <xdr:colOff>50800</xdr:colOff>
      <xdr:row>36</xdr:row>
      <xdr:rowOff>43332</xdr:rowOff>
    </xdr:to>
    <xdr:cxnSp macro="">
      <xdr:nvCxnSpPr>
        <xdr:cNvPr id="118" name="直線コネクタ 117"/>
        <xdr:cNvCxnSpPr/>
      </xdr:nvCxnSpPr>
      <xdr:spPr bwMode="auto">
        <a:xfrm>
          <a:off x="4305300" y="6989420"/>
          <a:ext cx="698500" cy="7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220866</xdr:rowOff>
    </xdr:from>
    <xdr:to>
      <xdr:col>26</xdr:col>
      <xdr:colOff>101600</xdr:colOff>
      <xdr:row>35</xdr:row>
      <xdr:rowOff>322466</xdr:rowOff>
    </xdr:to>
    <xdr:sp macro="" textlink="">
      <xdr:nvSpPr>
        <xdr:cNvPr id="119" name="フローチャート: 判断 118"/>
        <xdr:cNvSpPr/>
      </xdr:nvSpPr>
      <xdr:spPr bwMode="auto">
        <a:xfrm>
          <a:off x="49530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332643</xdr:rowOff>
    </xdr:from>
    <xdr:ext cx="736600" cy="259045"/>
    <xdr:sp macro="" textlink="">
      <xdr:nvSpPr>
        <xdr:cNvPr id="120" name="テキスト ボックス 119"/>
        <xdr:cNvSpPr txBox="1"/>
      </xdr:nvSpPr>
      <xdr:spPr>
        <a:xfrm>
          <a:off x="4622800" y="660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36170</xdr:rowOff>
    </xdr:from>
    <xdr:to>
      <xdr:col>22</xdr:col>
      <xdr:colOff>114300</xdr:colOff>
      <xdr:row>36</xdr:row>
      <xdr:rowOff>159842</xdr:rowOff>
    </xdr:to>
    <xdr:cxnSp macro="">
      <xdr:nvCxnSpPr>
        <xdr:cNvPr id="121" name="直線コネクタ 120"/>
        <xdr:cNvCxnSpPr/>
      </xdr:nvCxnSpPr>
      <xdr:spPr bwMode="auto">
        <a:xfrm flipV="1">
          <a:off x="3606800" y="6989420"/>
          <a:ext cx="698500" cy="123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229400</xdr:rowOff>
    </xdr:from>
    <xdr:to>
      <xdr:col>22</xdr:col>
      <xdr:colOff>165100</xdr:colOff>
      <xdr:row>35</xdr:row>
      <xdr:rowOff>331000</xdr:rowOff>
    </xdr:to>
    <xdr:sp macro="" textlink="">
      <xdr:nvSpPr>
        <xdr:cNvPr id="122" name="フローチャート: 判断 121"/>
        <xdr:cNvSpPr/>
      </xdr:nvSpPr>
      <xdr:spPr bwMode="auto">
        <a:xfrm>
          <a:off x="42545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341177</xdr:rowOff>
    </xdr:from>
    <xdr:ext cx="762000" cy="259045"/>
    <xdr:sp macro="" textlink="">
      <xdr:nvSpPr>
        <xdr:cNvPr id="123" name="テキスト ボックス 122"/>
        <xdr:cNvSpPr txBox="1"/>
      </xdr:nvSpPr>
      <xdr:spPr>
        <a:xfrm>
          <a:off x="3924300" y="66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155689</xdr:rowOff>
    </xdr:from>
    <xdr:to>
      <xdr:col>18</xdr:col>
      <xdr:colOff>177800</xdr:colOff>
      <xdr:row>36</xdr:row>
      <xdr:rowOff>159842</xdr:rowOff>
    </xdr:to>
    <xdr:cxnSp macro="">
      <xdr:nvCxnSpPr>
        <xdr:cNvPr id="124" name="直線コネクタ 123"/>
        <xdr:cNvCxnSpPr/>
      </xdr:nvCxnSpPr>
      <xdr:spPr bwMode="auto">
        <a:xfrm>
          <a:off x="2908300" y="7108939"/>
          <a:ext cx="698500" cy="4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212179</xdr:rowOff>
    </xdr:from>
    <xdr:to>
      <xdr:col>19</xdr:col>
      <xdr:colOff>38100</xdr:colOff>
      <xdr:row>35</xdr:row>
      <xdr:rowOff>313779</xdr:rowOff>
    </xdr:to>
    <xdr:sp macro="" textlink="">
      <xdr:nvSpPr>
        <xdr:cNvPr id="125" name="フローチャート: 判断 124"/>
        <xdr:cNvSpPr/>
      </xdr:nvSpPr>
      <xdr:spPr bwMode="auto">
        <a:xfrm>
          <a:off x="35560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323956</xdr:rowOff>
    </xdr:from>
    <xdr:ext cx="762000" cy="259045"/>
    <xdr:sp macro="" textlink="">
      <xdr:nvSpPr>
        <xdr:cNvPr id="126" name="テキスト ボックス 125"/>
        <xdr:cNvSpPr txBox="1"/>
      </xdr:nvSpPr>
      <xdr:spPr>
        <a:xfrm>
          <a:off x="3225800" y="65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197739</xdr:rowOff>
    </xdr:from>
    <xdr:to>
      <xdr:col>15</xdr:col>
      <xdr:colOff>101600</xdr:colOff>
      <xdr:row>35</xdr:row>
      <xdr:rowOff>299339</xdr:rowOff>
    </xdr:to>
    <xdr:sp macro="" textlink="">
      <xdr:nvSpPr>
        <xdr:cNvPr id="127" name="フローチャート: 判断 126"/>
        <xdr:cNvSpPr/>
      </xdr:nvSpPr>
      <xdr:spPr bwMode="auto">
        <a:xfrm>
          <a:off x="28575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309516</xdr:rowOff>
    </xdr:from>
    <xdr:ext cx="762000" cy="259045"/>
    <xdr:sp macro="" textlink="">
      <xdr:nvSpPr>
        <xdr:cNvPr id="128" name="テキスト ボックス 127"/>
        <xdr:cNvSpPr txBox="1"/>
      </xdr:nvSpPr>
      <xdr:spPr>
        <a:xfrm>
          <a:off x="2527300" y="657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285559</xdr:rowOff>
    </xdr:from>
    <xdr:to>
      <xdr:col>29</xdr:col>
      <xdr:colOff>177800</xdr:colOff>
      <xdr:row>36</xdr:row>
      <xdr:rowOff>44259</xdr:rowOff>
    </xdr:to>
    <xdr:sp macro="" textlink="">
      <xdr:nvSpPr>
        <xdr:cNvPr id="134" name="楕円 133"/>
        <xdr:cNvSpPr/>
      </xdr:nvSpPr>
      <xdr:spPr bwMode="auto">
        <a:xfrm>
          <a:off x="5600700" y="6895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257636</xdr:rowOff>
    </xdr:from>
    <xdr:ext cx="762000" cy="259045"/>
    <xdr:sp macro="" textlink="">
      <xdr:nvSpPr>
        <xdr:cNvPr id="135" name="人口1人当たり決算額の推移該当値テキスト445"/>
        <xdr:cNvSpPr txBox="1"/>
      </xdr:nvSpPr>
      <xdr:spPr>
        <a:xfrm>
          <a:off x="5740400" y="686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335432</xdr:rowOff>
    </xdr:from>
    <xdr:to>
      <xdr:col>26</xdr:col>
      <xdr:colOff>101600</xdr:colOff>
      <xdr:row>36</xdr:row>
      <xdr:rowOff>94132</xdr:rowOff>
    </xdr:to>
    <xdr:sp macro="" textlink="">
      <xdr:nvSpPr>
        <xdr:cNvPr id="136" name="楕円 135"/>
        <xdr:cNvSpPr/>
      </xdr:nvSpPr>
      <xdr:spPr bwMode="auto">
        <a:xfrm>
          <a:off x="4953000" y="6945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78909</xdr:rowOff>
    </xdr:from>
    <xdr:ext cx="736600" cy="259045"/>
    <xdr:sp macro="" textlink="">
      <xdr:nvSpPr>
        <xdr:cNvPr id="137" name="テキスト ボックス 136"/>
        <xdr:cNvSpPr txBox="1"/>
      </xdr:nvSpPr>
      <xdr:spPr>
        <a:xfrm>
          <a:off x="4622800" y="7032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328270</xdr:rowOff>
    </xdr:from>
    <xdr:to>
      <xdr:col>22</xdr:col>
      <xdr:colOff>165100</xdr:colOff>
      <xdr:row>36</xdr:row>
      <xdr:rowOff>86970</xdr:rowOff>
    </xdr:to>
    <xdr:sp macro="" textlink="">
      <xdr:nvSpPr>
        <xdr:cNvPr id="138" name="楕円 137"/>
        <xdr:cNvSpPr/>
      </xdr:nvSpPr>
      <xdr:spPr bwMode="auto">
        <a:xfrm>
          <a:off x="4254500" y="6938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71747</xdr:rowOff>
    </xdr:from>
    <xdr:ext cx="762000" cy="259045"/>
    <xdr:sp macro="" textlink="">
      <xdr:nvSpPr>
        <xdr:cNvPr id="139" name="テキスト ボックス 138"/>
        <xdr:cNvSpPr txBox="1"/>
      </xdr:nvSpPr>
      <xdr:spPr>
        <a:xfrm>
          <a:off x="3924300" y="702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109042</xdr:rowOff>
    </xdr:from>
    <xdr:to>
      <xdr:col>19</xdr:col>
      <xdr:colOff>38100</xdr:colOff>
      <xdr:row>37</xdr:row>
      <xdr:rowOff>39192</xdr:rowOff>
    </xdr:to>
    <xdr:sp macro="" textlink="">
      <xdr:nvSpPr>
        <xdr:cNvPr id="140" name="楕円 139"/>
        <xdr:cNvSpPr/>
      </xdr:nvSpPr>
      <xdr:spPr bwMode="auto">
        <a:xfrm>
          <a:off x="3556000" y="7062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23969</xdr:rowOff>
    </xdr:from>
    <xdr:ext cx="762000" cy="259045"/>
    <xdr:sp macro="" textlink="">
      <xdr:nvSpPr>
        <xdr:cNvPr id="141" name="テキスト ボックス 140"/>
        <xdr:cNvSpPr txBox="1"/>
      </xdr:nvSpPr>
      <xdr:spPr>
        <a:xfrm>
          <a:off x="3225800" y="714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104889</xdr:rowOff>
    </xdr:from>
    <xdr:to>
      <xdr:col>15</xdr:col>
      <xdr:colOff>101600</xdr:colOff>
      <xdr:row>37</xdr:row>
      <xdr:rowOff>35039</xdr:rowOff>
    </xdr:to>
    <xdr:sp macro="" textlink="">
      <xdr:nvSpPr>
        <xdr:cNvPr id="142" name="楕円 141"/>
        <xdr:cNvSpPr/>
      </xdr:nvSpPr>
      <xdr:spPr bwMode="auto">
        <a:xfrm>
          <a:off x="2857500" y="7058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19816</xdr:rowOff>
    </xdr:from>
    <xdr:ext cx="762000" cy="259045"/>
    <xdr:sp macro="" textlink="">
      <xdr:nvSpPr>
        <xdr:cNvPr id="143" name="テキスト ボックス 142"/>
        <xdr:cNvSpPr txBox="1"/>
      </xdr:nvSpPr>
      <xdr:spPr>
        <a:xfrm>
          <a:off x="2527300" y="714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大阪府箕面市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139,126
136,349
47.90
83,658,839
77,209,335
1,466,408
29,727,094
57,576,089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52924</xdr:rowOff>
    </xdr:from>
    <xdr:to>
      <xdr:col>24</xdr:col>
      <xdr:colOff>63500</xdr:colOff>
      <xdr:row>34</xdr:row>
      <xdr:rowOff>78321</xdr:rowOff>
    </xdr:to>
    <xdr:cxnSp macro="">
      <xdr:nvCxnSpPr>
        <xdr:cNvPr id="59" name="直線コネクタ 58"/>
        <xdr:cNvCxnSpPr/>
      </xdr:nvCxnSpPr>
      <xdr:spPr>
        <a:xfrm>
          <a:off x="3797300" y="5882224"/>
          <a:ext cx="838200" cy="2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78277</xdr:rowOff>
    </xdr:from>
    <xdr:ext cx="534377" cy="259045"/>
    <xdr:sp macro="" textlink="">
      <xdr:nvSpPr>
        <xdr:cNvPr id="60" name="人件費平均値テキスト"/>
        <xdr:cNvSpPr txBox="1"/>
      </xdr:nvSpPr>
      <xdr:spPr>
        <a:xfrm>
          <a:off x="4686300" y="6079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52924</xdr:rowOff>
    </xdr:from>
    <xdr:to>
      <xdr:col>19</xdr:col>
      <xdr:colOff>177800</xdr:colOff>
      <xdr:row>34</xdr:row>
      <xdr:rowOff>164938</xdr:rowOff>
    </xdr:to>
    <xdr:cxnSp macro="">
      <xdr:nvCxnSpPr>
        <xdr:cNvPr id="62" name="直線コネクタ 61"/>
        <xdr:cNvCxnSpPr/>
      </xdr:nvCxnSpPr>
      <xdr:spPr>
        <a:xfrm flipV="1">
          <a:off x="2908300" y="5882224"/>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116698</xdr:rowOff>
    </xdr:from>
    <xdr:to>
      <xdr:col>20</xdr:col>
      <xdr:colOff>38100</xdr:colOff>
      <xdr:row>36</xdr:row>
      <xdr:rowOff>46848</xdr:rowOff>
    </xdr:to>
    <xdr:sp macro="" textlink="">
      <xdr:nvSpPr>
        <xdr:cNvPr id="63" name="フローチャート: 判断 62"/>
        <xdr:cNvSpPr/>
      </xdr:nvSpPr>
      <xdr:spPr>
        <a:xfrm>
          <a:off x="3746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37975</xdr:rowOff>
    </xdr:from>
    <xdr:ext cx="534377" cy="259045"/>
    <xdr:sp macro="" textlink="">
      <xdr:nvSpPr>
        <xdr:cNvPr id="64" name="テキスト ボックス 63"/>
        <xdr:cNvSpPr txBox="1"/>
      </xdr:nvSpPr>
      <xdr:spPr>
        <a:xfrm>
          <a:off x="3530111" y="62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141506</xdr:rowOff>
    </xdr:from>
    <xdr:to>
      <xdr:col>15</xdr:col>
      <xdr:colOff>50800</xdr:colOff>
      <xdr:row>34</xdr:row>
      <xdr:rowOff>164938</xdr:rowOff>
    </xdr:to>
    <xdr:cxnSp macro="">
      <xdr:nvCxnSpPr>
        <xdr:cNvPr id="65" name="直線コネクタ 64"/>
        <xdr:cNvCxnSpPr/>
      </xdr:nvCxnSpPr>
      <xdr:spPr>
        <a:xfrm>
          <a:off x="2019300" y="5970806"/>
          <a:ext cx="8890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46198</xdr:rowOff>
    </xdr:from>
    <xdr:to>
      <xdr:col>15</xdr:col>
      <xdr:colOff>101600</xdr:colOff>
      <xdr:row>36</xdr:row>
      <xdr:rowOff>147798</xdr:rowOff>
    </xdr:to>
    <xdr:sp macro="" textlink="">
      <xdr:nvSpPr>
        <xdr:cNvPr id="66" name="フローチャート: 判断 65"/>
        <xdr:cNvSpPr/>
      </xdr:nvSpPr>
      <xdr:spPr>
        <a:xfrm>
          <a:off x="2857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138925</xdr:rowOff>
    </xdr:from>
    <xdr:ext cx="534377" cy="259045"/>
    <xdr:sp macro="" textlink="">
      <xdr:nvSpPr>
        <xdr:cNvPr id="67" name="テキスト ボックス 66"/>
        <xdr:cNvSpPr txBox="1"/>
      </xdr:nvSpPr>
      <xdr:spPr>
        <a:xfrm>
          <a:off x="2641111" y="63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90825</xdr:rowOff>
    </xdr:from>
    <xdr:to>
      <xdr:col>10</xdr:col>
      <xdr:colOff>114300</xdr:colOff>
      <xdr:row>34</xdr:row>
      <xdr:rowOff>141506</xdr:rowOff>
    </xdr:to>
    <xdr:cxnSp macro="">
      <xdr:nvCxnSpPr>
        <xdr:cNvPr id="68" name="直線コネクタ 67"/>
        <xdr:cNvCxnSpPr/>
      </xdr:nvCxnSpPr>
      <xdr:spPr>
        <a:xfrm>
          <a:off x="1130300" y="5920125"/>
          <a:ext cx="889000" cy="5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49147</xdr:rowOff>
    </xdr:from>
    <xdr:to>
      <xdr:col>10</xdr:col>
      <xdr:colOff>165100</xdr:colOff>
      <xdr:row>36</xdr:row>
      <xdr:rowOff>150747</xdr:rowOff>
    </xdr:to>
    <xdr:sp macro="" textlink="">
      <xdr:nvSpPr>
        <xdr:cNvPr id="69" name="フローチャート: 判断 68"/>
        <xdr:cNvSpPr/>
      </xdr:nvSpPr>
      <xdr:spPr>
        <a:xfrm>
          <a:off x="1968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141874</xdr:rowOff>
    </xdr:from>
    <xdr:ext cx="534377" cy="259045"/>
    <xdr:sp macro="" textlink="">
      <xdr:nvSpPr>
        <xdr:cNvPr id="70" name="テキスト ボックス 69"/>
        <xdr:cNvSpPr txBox="1"/>
      </xdr:nvSpPr>
      <xdr:spPr>
        <a:xfrm>
          <a:off x="1752111" y="631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58085</xdr:rowOff>
    </xdr:from>
    <xdr:to>
      <xdr:col>6</xdr:col>
      <xdr:colOff>38100</xdr:colOff>
      <xdr:row>36</xdr:row>
      <xdr:rowOff>159685</xdr:rowOff>
    </xdr:to>
    <xdr:sp macro="" textlink="">
      <xdr:nvSpPr>
        <xdr:cNvPr id="71" name="フローチャート: 判断 70"/>
        <xdr:cNvSpPr/>
      </xdr:nvSpPr>
      <xdr:spPr>
        <a:xfrm>
          <a:off x="1079500" y="623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150812</xdr:rowOff>
    </xdr:from>
    <xdr:ext cx="534377" cy="259045"/>
    <xdr:sp macro="" textlink="">
      <xdr:nvSpPr>
        <xdr:cNvPr id="72" name="テキスト ボックス 71"/>
        <xdr:cNvSpPr txBox="1"/>
      </xdr:nvSpPr>
      <xdr:spPr>
        <a:xfrm>
          <a:off x="863111" y="632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27521</xdr:rowOff>
    </xdr:from>
    <xdr:to>
      <xdr:col>24</xdr:col>
      <xdr:colOff>114300</xdr:colOff>
      <xdr:row>34</xdr:row>
      <xdr:rowOff>129121</xdr:rowOff>
    </xdr:to>
    <xdr:sp macro="" textlink="">
      <xdr:nvSpPr>
        <xdr:cNvPr id="78" name="楕円 77"/>
        <xdr:cNvSpPr/>
      </xdr:nvSpPr>
      <xdr:spPr>
        <a:xfrm>
          <a:off x="4584700" y="585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50398</xdr:rowOff>
    </xdr:from>
    <xdr:ext cx="534377" cy="259045"/>
    <xdr:sp macro="" textlink="">
      <xdr:nvSpPr>
        <xdr:cNvPr id="79" name="人件費該当値テキスト"/>
        <xdr:cNvSpPr txBox="1"/>
      </xdr:nvSpPr>
      <xdr:spPr>
        <a:xfrm>
          <a:off x="4686300" y="570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2124</xdr:rowOff>
    </xdr:from>
    <xdr:to>
      <xdr:col>20</xdr:col>
      <xdr:colOff>38100</xdr:colOff>
      <xdr:row>34</xdr:row>
      <xdr:rowOff>103724</xdr:rowOff>
    </xdr:to>
    <xdr:sp macro="" textlink="">
      <xdr:nvSpPr>
        <xdr:cNvPr id="80" name="楕円 79"/>
        <xdr:cNvSpPr/>
      </xdr:nvSpPr>
      <xdr:spPr>
        <a:xfrm>
          <a:off x="3746500" y="583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120251</xdr:rowOff>
    </xdr:from>
    <xdr:ext cx="534377" cy="259045"/>
    <xdr:sp macro="" textlink="">
      <xdr:nvSpPr>
        <xdr:cNvPr id="81" name="テキスト ボックス 80"/>
        <xdr:cNvSpPr txBox="1"/>
      </xdr:nvSpPr>
      <xdr:spPr>
        <a:xfrm>
          <a:off x="3530111" y="560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114138</xdr:rowOff>
    </xdr:from>
    <xdr:to>
      <xdr:col>15</xdr:col>
      <xdr:colOff>101600</xdr:colOff>
      <xdr:row>35</xdr:row>
      <xdr:rowOff>44288</xdr:rowOff>
    </xdr:to>
    <xdr:sp macro="" textlink="">
      <xdr:nvSpPr>
        <xdr:cNvPr id="82" name="楕円 81"/>
        <xdr:cNvSpPr/>
      </xdr:nvSpPr>
      <xdr:spPr>
        <a:xfrm>
          <a:off x="2857500" y="594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60815</xdr:rowOff>
    </xdr:from>
    <xdr:ext cx="534377" cy="259045"/>
    <xdr:sp macro="" textlink="">
      <xdr:nvSpPr>
        <xdr:cNvPr id="83" name="テキスト ボックス 82"/>
        <xdr:cNvSpPr txBox="1"/>
      </xdr:nvSpPr>
      <xdr:spPr>
        <a:xfrm>
          <a:off x="2641111" y="571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90706</xdr:rowOff>
    </xdr:from>
    <xdr:to>
      <xdr:col>10</xdr:col>
      <xdr:colOff>165100</xdr:colOff>
      <xdr:row>35</xdr:row>
      <xdr:rowOff>20856</xdr:rowOff>
    </xdr:to>
    <xdr:sp macro="" textlink="">
      <xdr:nvSpPr>
        <xdr:cNvPr id="84" name="楕円 83"/>
        <xdr:cNvSpPr/>
      </xdr:nvSpPr>
      <xdr:spPr>
        <a:xfrm>
          <a:off x="1968500" y="592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37383</xdr:rowOff>
    </xdr:from>
    <xdr:ext cx="534377" cy="259045"/>
    <xdr:sp macro="" textlink="">
      <xdr:nvSpPr>
        <xdr:cNvPr id="85" name="テキスト ボックス 84"/>
        <xdr:cNvSpPr txBox="1"/>
      </xdr:nvSpPr>
      <xdr:spPr>
        <a:xfrm>
          <a:off x="1752111" y="569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40025</xdr:rowOff>
    </xdr:from>
    <xdr:to>
      <xdr:col>6</xdr:col>
      <xdr:colOff>38100</xdr:colOff>
      <xdr:row>34</xdr:row>
      <xdr:rowOff>141625</xdr:rowOff>
    </xdr:to>
    <xdr:sp macro="" textlink="">
      <xdr:nvSpPr>
        <xdr:cNvPr id="86" name="楕円 85"/>
        <xdr:cNvSpPr/>
      </xdr:nvSpPr>
      <xdr:spPr>
        <a:xfrm>
          <a:off x="1079500" y="586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158152</xdr:rowOff>
    </xdr:from>
    <xdr:ext cx="534377" cy="259045"/>
    <xdr:sp macro="" textlink="">
      <xdr:nvSpPr>
        <xdr:cNvPr id="87" name="テキスト ボックス 86"/>
        <xdr:cNvSpPr txBox="1"/>
      </xdr:nvSpPr>
      <xdr:spPr>
        <a:xfrm>
          <a:off x="863111" y="564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13665</xdr:rowOff>
    </xdr:from>
    <xdr:to>
      <xdr:col>24</xdr:col>
      <xdr:colOff>63500</xdr:colOff>
      <xdr:row>56</xdr:row>
      <xdr:rowOff>117773</xdr:rowOff>
    </xdr:to>
    <xdr:cxnSp macro="">
      <xdr:nvCxnSpPr>
        <xdr:cNvPr id="117" name="直線コネクタ 116"/>
        <xdr:cNvCxnSpPr/>
      </xdr:nvCxnSpPr>
      <xdr:spPr>
        <a:xfrm flipV="1">
          <a:off x="3797300" y="9614865"/>
          <a:ext cx="838200" cy="10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20388</xdr:rowOff>
    </xdr:from>
    <xdr:ext cx="534377" cy="259045"/>
    <xdr:sp macro="" textlink="">
      <xdr:nvSpPr>
        <xdr:cNvPr id="118" name="物件費平均値テキスト"/>
        <xdr:cNvSpPr txBox="1"/>
      </xdr:nvSpPr>
      <xdr:spPr>
        <a:xfrm>
          <a:off x="4686300" y="9621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117773</xdr:rowOff>
    </xdr:from>
    <xdr:to>
      <xdr:col>19</xdr:col>
      <xdr:colOff>177800</xdr:colOff>
      <xdr:row>56</xdr:row>
      <xdr:rowOff>156864</xdr:rowOff>
    </xdr:to>
    <xdr:cxnSp macro="">
      <xdr:nvCxnSpPr>
        <xdr:cNvPr id="120" name="直線コネクタ 119"/>
        <xdr:cNvCxnSpPr/>
      </xdr:nvCxnSpPr>
      <xdr:spPr>
        <a:xfrm flipV="1">
          <a:off x="2908300" y="9718973"/>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165633</xdr:rowOff>
    </xdr:from>
    <xdr:to>
      <xdr:col>20</xdr:col>
      <xdr:colOff>38100</xdr:colOff>
      <xdr:row>57</xdr:row>
      <xdr:rowOff>95783</xdr:rowOff>
    </xdr:to>
    <xdr:sp macro="" textlink="">
      <xdr:nvSpPr>
        <xdr:cNvPr id="121" name="フローチャート: 判断 120"/>
        <xdr:cNvSpPr/>
      </xdr:nvSpPr>
      <xdr:spPr>
        <a:xfrm>
          <a:off x="3746500" y="976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86910</xdr:rowOff>
    </xdr:from>
    <xdr:ext cx="534377" cy="259045"/>
    <xdr:sp macro="" textlink="">
      <xdr:nvSpPr>
        <xdr:cNvPr id="122" name="テキスト ボックス 121"/>
        <xdr:cNvSpPr txBox="1"/>
      </xdr:nvSpPr>
      <xdr:spPr>
        <a:xfrm>
          <a:off x="3530111" y="985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156864</xdr:rowOff>
    </xdr:from>
    <xdr:to>
      <xdr:col>15</xdr:col>
      <xdr:colOff>50800</xdr:colOff>
      <xdr:row>57</xdr:row>
      <xdr:rowOff>50660</xdr:rowOff>
    </xdr:to>
    <xdr:cxnSp macro="">
      <xdr:nvCxnSpPr>
        <xdr:cNvPr id="123" name="直線コネクタ 122"/>
        <xdr:cNvCxnSpPr/>
      </xdr:nvCxnSpPr>
      <xdr:spPr>
        <a:xfrm flipV="1">
          <a:off x="2019300" y="9758064"/>
          <a:ext cx="889000" cy="6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23902</xdr:rowOff>
    </xdr:from>
    <xdr:to>
      <xdr:col>15</xdr:col>
      <xdr:colOff>101600</xdr:colOff>
      <xdr:row>57</xdr:row>
      <xdr:rowOff>125502</xdr:rowOff>
    </xdr:to>
    <xdr:sp macro="" textlink="">
      <xdr:nvSpPr>
        <xdr:cNvPr id="124" name="フローチャート: 判断 123"/>
        <xdr:cNvSpPr/>
      </xdr:nvSpPr>
      <xdr:spPr>
        <a:xfrm>
          <a:off x="28575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116629</xdr:rowOff>
    </xdr:from>
    <xdr:ext cx="534377" cy="259045"/>
    <xdr:sp macro="" textlink="">
      <xdr:nvSpPr>
        <xdr:cNvPr id="125" name="テキスト ボックス 124"/>
        <xdr:cNvSpPr txBox="1"/>
      </xdr:nvSpPr>
      <xdr:spPr>
        <a:xfrm>
          <a:off x="2641111" y="988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50660</xdr:rowOff>
    </xdr:from>
    <xdr:to>
      <xdr:col>10</xdr:col>
      <xdr:colOff>114300</xdr:colOff>
      <xdr:row>57</xdr:row>
      <xdr:rowOff>108782</xdr:rowOff>
    </xdr:to>
    <xdr:cxnSp macro="">
      <xdr:nvCxnSpPr>
        <xdr:cNvPr id="126" name="直線コネクタ 125"/>
        <xdr:cNvCxnSpPr/>
      </xdr:nvCxnSpPr>
      <xdr:spPr>
        <a:xfrm flipV="1">
          <a:off x="1130300" y="9823310"/>
          <a:ext cx="889000" cy="5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72669</xdr:rowOff>
    </xdr:from>
    <xdr:to>
      <xdr:col>10</xdr:col>
      <xdr:colOff>165100</xdr:colOff>
      <xdr:row>58</xdr:row>
      <xdr:rowOff>2819</xdr:rowOff>
    </xdr:to>
    <xdr:sp macro="" textlink="">
      <xdr:nvSpPr>
        <xdr:cNvPr id="127" name="フローチャート: 判断 126"/>
        <xdr:cNvSpPr/>
      </xdr:nvSpPr>
      <xdr:spPr>
        <a:xfrm>
          <a:off x="1968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165396</xdr:rowOff>
    </xdr:from>
    <xdr:ext cx="534377" cy="259045"/>
    <xdr:sp macro="" textlink="">
      <xdr:nvSpPr>
        <xdr:cNvPr id="128" name="テキスト ボックス 127"/>
        <xdr:cNvSpPr txBox="1"/>
      </xdr:nvSpPr>
      <xdr:spPr>
        <a:xfrm>
          <a:off x="1752111" y="99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106712</xdr:rowOff>
    </xdr:from>
    <xdr:to>
      <xdr:col>6</xdr:col>
      <xdr:colOff>38100</xdr:colOff>
      <xdr:row>58</xdr:row>
      <xdr:rowOff>36862</xdr:rowOff>
    </xdr:to>
    <xdr:sp macro="" textlink="">
      <xdr:nvSpPr>
        <xdr:cNvPr id="129" name="フローチャート: 判断 128"/>
        <xdr:cNvSpPr/>
      </xdr:nvSpPr>
      <xdr:spPr>
        <a:xfrm>
          <a:off x="1079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27989</xdr:rowOff>
    </xdr:from>
    <xdr:ext cx="534377" cy="259045"/>
    <xdr:sp macro="" textlink="">
      <xdr:nvSpPr>
        <xdr:cNvPr id="130" name="テキスト ボックス 129"/>
        <xdr:cNvSpPr txBox="1"/>
      </xdr:nvSpPr>
      <xdr:spPr>
        <a:xfrm>
          <a:off x="863111" y="9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134315</xdr:rowOff>
    </xdr:from>
    <xdr:to>
      <xdr:col>24</xdr:col>
      <xdr:colOff>114300</xdr:colOff>
      <xdr:row>56</xdr:row>
      <xdr:rowOff>64465</xdr:rowOff>
    </xdr:to>
    <xdr:sp macro="" textlink="">
      <xdr:nvSpPr>
        <xdr:cNvPr id="136" name="楕円 135"/>
        <xdr:cNvSpPr/>
      </xdr:nvSpPr>
      <xdr:spPr>
        <a:xfrm>
          <a:off x="4584700" y="956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157192</xdr:rowOff>
    </xdr:from>
    <xdr:ext cx="534377" cy="259045"/>
    <xdr:sp macro="" textlink="">
      <xdr:nvSpPr>
        <xdr:cNvPr id="137" name="物件費該当値テキスト"/>
        <xdr:cNvSpPr txBox="1"/>
      </xdr:nvSpPr>
      <xdr:spPr>
        <a:xfrm>
          <a:off x="4686300" y="941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66973</xdr:rowOff>
    </xdr:from>
    <xdr:to>
      <xdr:col>20</xdr:col>
      <xdr:colOff>38100</xdr:colOff>
      <xdr:row>56</xdr:row>
      <xdr:rowOff>168573</xdr:rowOff>
    </xdr:to>
    <xdr:sp macro="" textlink="">
      <xdr:nvSpPr>
        <xdr:cNvPr id="138" name="楕円 137"/>
        <xdr:cNvSpPr/>
      </xdr:nvSpPr>
      <xdr:spPr>
        <a:xfrm>
          <a:off x="3746500" y="966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13650</xdr:rowOff>
    </xdr:from>
    <xdr:ext cx="534377" cy="259045"/>
    <xdr:sp macro="" textlink="">
      <xdr:nvSpPr>
        <xdr:cNvPr id="139" name="テキスト ボックス 138"/>
        <xdr:cNvSpPr txBox="1"/>
      </xdr:nvSpPr>
      <xdr:spPr>
        <a:xfrm>
          <a:off x="3530111" y="944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106064</xdr:rowOff>
    </xdr:from>
    <xdr:to>
      <xdr:col>15</xdr:col>
      <xdr:colOff>101600</xdr:colOff>
      <xdr:row>57</xdr:row>
      <xdr:rowOff>36214</xdr:rowOff>
    </xdr:to>
    <xdr:sp macro="" textlink="">
      <xdr:nvSpPr>
        <xdr:cNvPr id="140" name="楕円 139"/>
        <xdr:cNvSpPr/>
      </xdr:nvSpPr>
      <xdr:spPr>
        <a:xfrm>
          <a:off x="2857500" y="97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52741</xdr:rowOff>
    </xdr:from>
    <xdr:ext cx="534377" cy="259045"/>
    <xdr:sp macro="" textlink="">
      <xdr:nvSpPr>
        <xdr:cNvPr id="141" name="テキスト ボックス 140"/>
        <xdr:cNvSpPr txBox="1"/>
      </xdr:nvSpPr>
      <xdr:spPr>
        <a:xfrm>
          <a:off x="2641111" y="948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171310</xdr:rowOff>
    </xdr:from>
    <xdr:to>
      <xdr:col>10</xdr:col>
      <xdr:colOff>165100</xdr:colOff>
      <xdr:row>57</xdr:row>
      <xdr:rowOff>101460</xdr:rowOff>
    </xdr:to>
    <xdr:sp macro="" textlink="">
      <xdr:nvSpPr>
        <xdr:cNvPr id="142" name="楕円 141"/>
        <xdr:cNvSpPr/>
      </xdr:nvSpPr>
      <xdr:spPr>
        <a:xfrm>
          <a:off x="1968500" y="977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117987</xdr:rowOff>
    </xdr:from>
    <xdr:ext cx="534377" cy="259045"/>
    <xdr:sp macro="" textlink="">
      <xdr:nvSpPr>
        <xdr:cNvPr id="143" name="テキスト ボックス 142"/>
        <xdr:cNvSpPr txBox="1"/>
      </xdr:nvSpPr>
      <xdr:spPr>
        <a:xfrm>
          <a:off x="1752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57982</xdr:rowOff>
    </xdr:from>
    <xdr:to>
      <xdr:col>6</xdr:col>
      <xdr:colOff>38100</xdr:colOff>
      <xdr:row>57</xdr:row>
      <xdr:rowOff>159582</xdr:rowOff>
    </xdr:to>
    <xdr:sp macro="" textlink="">
      <xdr:nvSpPr>
        <xdr:cNvPr id="144" name="楕円 143"/>
        <xdr:cNvSpPr/>
      </xdr:nvSpPr>
      <xdr:spPr>
        <a:xfrm>
          <a:off x="1079500" y="983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4659</xdr:rowOff>
    </xdr:from>
    <xdr:ext cx="534377" cy="259045"/>
    <xdr:sp macro="" textlink="">
      <xdr:nvSpPr>
        <xdr:cNvPr id="145" name="テキスト ボックス 144"/>
        <xdr:cNvSpPr txBox="1"/>
      </xdr:nvSpPr>
      <xdr:spPr>
        <a:xfrm>
          <a:off x="863111" y="960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58089</xdr:rowOff>
    </xdr:from>
    <xdr:to>
      <xdr:col>24</xdr:col>
      <xdr:colOff>63500</xdr:colOff>
      <xdr:row>77</xdr:row>
      <xdr:rowOff>67290</xdr:rowOff>
    </xdr:to>
    <xdr:cxnSp macro="">
      <xdr:nvCxnSpPr>
        <xdr:cNvPr id="170" name="直線コネクタ 169"/>
        <xdr:cNvCxnSpPr/>
      </xdr:nvCxnSpPr>
      <xdr:spPr>
        <a:xfrm flipV="1">
          <a:off x="3797300" y="13259739"/>
          <a:ext cx="8382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118121</xdr:rowOff>
    </xdr:from>
    <xdr:ext cx="469744" cy="259045"/>
    <xdr:sp macro="" textlink="">
      <xdr:nvSpPr>
        <xdr:cNvPr id="171" name="維持補修費平均値テキスト"/>
        <xdr:cNvSpPr txBox="1"/>
      </xdr:nvSpPr>
      <xdr:spPr>
        <a:xfrm>
          <a:off x="4686300" y="12976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67290</xdr:rowOff>
    </xdr:from>
    <xdr:to>
      <xdr:col>19</xdr:col>
      <xdr:colOff>177800</xdr:colOff>
      <xdr:row>77</xdr:row>
      <xdr:rowOff>137643</xdr:rowOff>
    </xdr:to>
    <xdr:cxnSp macro="">
      <xdr:nvCxnSpPr>
        <xdr:cNvPr id="173" name="直線コネクタ 172"/>
        <xdr:cNvCxnSpPr/>
      </xdr:nvCxnSpPr>
      <xdr:spPr>
        <a:xfrm flipV="1">
          <a:off x="2908300" y="13268940"/>
          <a:ext cx="889000" cy="7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112903</xdr:rowOff>
    </xdr:from>
    <xdr:to>
      <xdr:col>20</xdr:col>
      <xdr:colOff>38100</xdr:colOff>
      <xdr:row>77</xdr:row>
      <xdr:rowOff>43053</xdr:rowOff>
    </xdr:to>
    <xdr:sp macro="" textlink="">
      <xdr:nvSpPr>
        <xdr:cNvPr id="174" name="フローチャート: 判断 173"/>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59580</xdr:rowOff>
    </xdr:from>
    <xdr:ext cx="469744" cy="259045"/>
    <xdr:sp macro="" textlink="">
      <xdr:nvSpPr>
        <xdr:cNvPr id="175" name="テキスト ボックス 174"/>
        <xdr:cNvSpPr txBox="1"/>
      </xdr:nvSpPr>
      <xdr:spPr>
        <a:xfrm>
          <a:off x="3562428" y="129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137643</xdr:rowOff>
    </xdr:from>
    <xdr:to>
      <xdr:col>15</xdr:col>
      <xdr:colOff>50800</xdr:colOff>
      <xdr:row>77</xdr:row>
      <xdr:rowOff>143300</xdr:rowOff>
    </xdr:to>
    <xdr:cxnSp macro="">
      <xdr:nvCxnSpPr>
        <xdr:cNvPr id="176" name="直線コネクタ 175"/>
        <xdr:cNvCxnSpPr/>
      </xdr:nvCxnSpPr>
      <xdr:spPr>
        <a:xfrm flipV="1">
          <a:off x="2019300" y="13339293"/>
          <a:ext cx="889000" cy="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124504</xdr:rowOff>
    </xdr:from>
    <xdr:to>
      <xdr:col>15</xdr:col>
      <xdr:colOff>101600</xdr:colOff>
      <xdr:row>77</xdr:row>
      <xdr:rowOff>54654</xdr:rowOff>
    </xdr:to>
    <xdr:sp macro="" textlink="">
      <xdr:nvSpPr>
        <xdr:cNvPr id="177" name="フローチャート: 判断 176"/>
        <xdr:cNvSpPr/>
      </xdr:nvSpPr>
      <xdr:spPr>
        <a:xfrm>
          <a:off x="2857500" y="1315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71182</xdr:rowOff>
    </xdr:from>
    <xdr:ext cx="469744" cy="259045"/>
    <xdr:sp macro="" textlink="">
      <xdr:nvSpPr>
        <xdr:cNvPr id="178" name="テキスト ボックス 177"/>
        <xdr:cNvSpPr txBox="1"/>
      </xdr:nvSpPr>
      <xdr:spPr>
        <a:xfrm>
          <a:off x="2673428" y="1292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66720</xdr:rowOff>
    </xdr:from>
    <xdr:to>
      <xdr:col>10</xdr:col>
      <xdr:colOff>114300</xdr:colOff>
      <xdr:row>77</xdr:row>
      <xdr:rowOff>143300</xdr:rowOff>
    </xdr:to>
    <xdr:cxnSp macro="">
      <xdr:nvCxnSpPr>
        <xdr:cNvPr id="179" name="直線コネクタ 178"/>
        <xdr:cNvCxnSpPr/>
      </xdr:nvCxnSpPr>
      <xdr:spPr>
        <a:xfrm>
          <a:off x="1130300" y="13268370"/>
          <a:ext cx="889000" cy="7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120047</xdr:rowOff>
    </xdr:from>
    <xdr:to>
      <xdr:col>10</xdr:col>
      <xdr:colOff>165100</xdr:colOff>
      <xdr:row>77</xdr:row>
      <xdr:rowOff>50197</xdr:rowOff>
    </xdr:to>
    <xdr:sp macro="" textlink="">
      <xdr:nvSpPr>
        <xdr:cNvPr id="180" name="フローチャート: 判断 179"/>
        <xdr:cNvSpPr/>
      </xdr:nvSpPr>
      <xdr:spPr>
        <a:xfrm>
          <a:off x="1968500" y="1315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66724</xdr:rowOff>
    </xdr:from>
    <xdr:ext cx="469744" cy="259045"/>
    <xdr:sp macro="" textlink="">
      <xdr:nvSpPr>
        <xdr:cNvPr id="181" name="テキスト ボックス 180"/>
        <xdr:cNvSpPr txBox="1"/>
      </xdr:nvSpPr>
      <xdr:spPr>
        <a:xfrm>
          <a:off x="1784428" y="1292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122504</xdr:rowOff>
    </xdr:from>
    <xdr:to>
      <xdr:col>6</xdr:col>
      <xdr:colOff>38100</xdr:colOff>
      <xdr:row>77</xdr:row>
      <xdr:rowOff>52654</xdr:rowOff>
    </xdr:to>
    <xdr:sp macro="" textlink="">
      <xdr:nvSpPr>
        <xdr:cNvPr id="182" name="フローチャート: 判断 181"/>
        <xdr:cNvSpPr/>
      </xdr:nvSpPr>
      <xdr:spPr>
        <a:xfrm>
          <a:off x="1079500" y="131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69181</xdr:rowOff>
    </xdr:from>
    <xdr:ext cx="469744" cy="259045"/>
    <xdr:sp macro="" textlink="">
      <xdr:nvSpPr>
        <xdr:cNvPr id="183" name="テキスト ボックス 182"/>
        <xdr:cNvSpPr txBox="1"/>
      </xdr:nvSpPr>
      <xdr:spPr>
        <a:xfrm>
          <a:off x="895428" y="1292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7289</xdr:rowOff>
    </xdr:from>
    <xdr:to>
      <xdr:col>24</xdr:col>
      <xdr:colOff>114300</xdr:colOff>
      <xdr:row>77</xdr:row>
      <xdr:rowOff>108889</xdr:rowOff>
    </xdr:to>
    <xdr:sp macro="" textlink="">
      <xdr:nvSpPr>
        <xdr:cNvPr id="189" name="楕円 188"/>
        <xdr:cNvSpPr/>
      </xdr:nvSpPr>
      <xdr:spPr>
        <a:xfrm>
          <a:off x="4584700" y="1320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93666</xdr:rowOff>
    </xdr:from>
    <xdr:ext cx="469744" cy="259045"/>
    <xdr:sp macro="" textlink="">
      <xdr:nvSpPr>
        <xdr:cNvPr id="190" name="維持補修費該当値テキスト"/>
        <xdr:cNvSpPr txBox="1"/>
      </xdr:nvSpPr>
      <xdr:spPr>
        <a:xfrm>
          <a:off x="4686300" y="1312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16490</xdr:rowOff>
    </xdr:from>
    <xdr:to>
      <xdr:col>20</xdr:col>
      <xdr:colOff>38100</xdr:colOff>
      <xdr:row>77</xdr:row>
      <xdr:rowOff>118090</xdr:rowOff>
    </xdr:to>
    <xdr:sp macro="" textlink="">
      <xdr:nvSpPr>
        <xdr:cNvPr id="191" name="楕円 190"/>
        <xdr:cNvSpPr/>
      </xdr:nvSpPr>
      <xdr:spPr>
        <a:xfrm>
          <a:off x="3746500" y="132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109217</xdr:rowOff>
    </xdr:from>
    <xdr:ext cx="469744" cy="259045"/>
    <xdr:sp macro="" textlink="">
      <xdr:nvSpPr>
        <xdr:cNvPr id="192" name="テキスト ボックス 191"/>
        <xdr:cNvSpPr txBox="1"/>
      </xdr:nvSpPr>
      <xdr:spPr>
        <a:xfrm>
          <a:off x="3562428" y="133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86843</xdr:rowOff>
    </xdr:from>
    <xdr:to>
      <xdr:col>15</xdr:col>
      <xdr:colOff>101600</xdr:colOff>
      <xdr:row>78</xdr:row>
      <xdr:rowOff>16993</xdr:rowOff>
    </xdr:to>
    <xdr:sp macro="" textlink="">
      <xdr:nvSpPr>
        <xdr:cNvPr id="193" name="楕円 192"/>
        <xdr:cNvSpPr/>
      </xdr:nvSpPr>
      <xdr:spPr>
        <a:xfrm>
          <a:off x="2857500" y="132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8120</xdr:rowOff>
    </xdr:from>
    <xdr:ext cx="469744" cy="259045"/>
    <xdr:sp macro="" textlink="">
      <xdr:nvSpPr>
        <xdr:cNvPr id="194" name="テキスト ボックス 193"/>
        <xdr:cNvSpPr txBox="1"/>
      </xdr:nvSpPr>
      <xdr:spPr>
        <a:xfrm>
          <a:off x="2673428" y="1338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92500</xdr:rowOff>
    </xdr:from>
    <xdr:to>
      <xdr:col>10</xdr:col>
      <xdr:colOff>165100</xdr:colOff>
      <xdr:row>78</xdr:row>
      <xdr:rowOff>22650</xdr:rowOff>
    </xdr:to>
    <xdr:sp macro="" textlink="">
      <xdr:nvSpPr>
        <xdr:cNvPr id="195" name="楕円 194"/>
        <xdr:cNvSpPr/>
      </xdr:nvSpPr>
      <xdr:spPr>
        <a:xfrm>
          <a:off x="1968500" y="1329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13777</xdr:rowOff>
    </xdr:from>
    <xdr:ext cx="378565" cy="259045"/>
    <xdr:sp macro="" textlink="">
      <xdr:nvSpPr>
        <xdr:cNvPr id="196" name="テキスト ボックス 195"/>
        <xdr:cNvSpPr txBox="1"/>
      </xdr:nvSpPr>
      <xdr:spPr>
        <a:xfrm>
          <a:off x="1830017" y="13386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15920</xdr:rowOff>
    </xdr:from>
    <xdr:to>
      <xdr:col>6</xdr:col>
      <xdr:colOff>38100</xdr:colOff>
      <xdr:row>77</xdr:row>
      <xdr:rowOff>117520</xdr:rowOff>
    </xdr:to>
    <xdr:sp macro="" textlink="">
      <xdr:nvSpPr>
        <xdr:cNvPr id="197" name="楕円 196"/>
        <xdr:cNvSpPr/>
      </xdr:nvSpPr>
      <xdr:spPr>
        <a:xfrm>
          <a:off x="1079500" y="1321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108647</xdr:rowOff>
    </xdr:from>
    <xdr:ext cx="469744" cy="259045"/>
    <xdr:sp macro="" textlink="">
      <xdr:nvSpPr>
        <xdr:cNvPr id="198" name="テキスト ボックス 197"/>
        <xdr:cNvSpPr txBox="1"/>
      </xdr:nvSpPr>
      <xdr:spPr>
        <a:xfrm>
          <a:off x="895428" y="1331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0" name="直線コネクタ 20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1" name="テキスト ボックス 210"/>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2" name="直線コネクタ 21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3" name="テキスト ボックス 212"/>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4" name="直線コネクタ 21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5" name="テキスト ボックス 21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6" name="直線コネクタ 21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7" name="テキスト ボックス 21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54268</xdr:rowOff>
    </xdr:from>
    <xdr:to>
      <xdr:col>24</xdr:col>
      <xdr:colOff>62865</xdr:colOff>
      <xdr:row>99</xdr:row>
      <xdr:rowOff>71093</xdr:rowOff>
    </xdr:to>
    <xdr:cxnSp macro="">
      <xdr:nvCxnSpPr>
        <xdr:cNvPr id="221" name="直線コネクタ 220"/>
        <xdr:cNvCxnSpPr/>
      </xdr:nvCxnSpPr>
      <xdr:spPr>
        <a:xfrm flipV="1">
          <a:off x="4633595" y="15656218"/>
          <a:ext cx="1270" cy="1388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74920</xdr:rowOff>
    </xdr:from>
    <xdr:ext cx="534377" cy="259045"/>
    <xdr:sp macro="" textlink="">
      <xdr:nvSpPr>
        <xdr:cNvPr id="222" name="扶助費最小値テキスト"/>
        <xdr:cNvSpPr txBox="1"/>
      </xdr:nvSpPr>
      <xdr:spPr>
        <a:xfrm>
          <a:off x="4686300" y="170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71093</xdr:rowOff>
    </xdr:from>
    <xdr:to>
      <xdr:col>24</xdr:col>
      <xdr:colOff>152400</xdr:colOff>
      <xdr:row>99</xdr:row>
      <xdr:rowOff>71093</xdr:rowOff>
    </xdr:to>
    <xdr:cxnSp macro="">
      <xdr:nvCxnSpPr>
        <xdr:cNvPr id="223" name="直線コネクタ 222"/>
        <xdr:cNvCxnSpPr/>
      </xdr:nvCxnSpPr>
      <xdr:spPr>
        <a:xfrm>
          <a:off x="4546600" y="1704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945</xdr:rowOff>
    </xdr:from>
    <xdr:ext cx="599010" cy="259045"/>
    <xdr:sp macro="" textlink="">
      <xdr:nvSpPr>
        <xdr:cNvPr id="224" name="扶助費最大値テキスト"/>
        <xdr:cNvSpPr txBox="1"/>
      </xdr:nvSpPr>
      <xdr:spPr>
        <a:xfrm>
          <a:off x="4686300" y="1543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54268</xdr:rowOff>
    </xdr:from>
    <xdr:to>
      <xdr:col>24</xdr:col>
      <xdr:colOff>152400</xdr:colOff>
      <xdr:row>91</xdr:row>
      <xdr:rowOff>54268</xdr:rowOff>
    </xdr:to>
    <xdr:cxnSp macro="">
      <xdr:nvCxnSpPr>
        <xdr:cNvPr id="225" name="直線コネクタ 224"/>
        <xdr:cNvCxnSpPr/>
      </xdr:nvCxnSpPr>
      <xdr:spPr>
        <a:xfrm>
          <a:off x="4546600" y="156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50043</xdr:rowOff>
    </xdr:from>
    <xdr:to>
      <xdr:col>24</xdr:col>
      <xdr:colOff>63500</xdr:colOff>
      <xdr:row>98</xdr:row>
      <xdr:rowOff>109863</xdr:rowOff>
    </xdr:to>
    <xdr:cxnSp macro="">
      <xdr:nvCxnSpPr>
        <xdr:cNvPr id="226" name="直線コネクタ 225"/>
        <xdr:cNvCxnSpPr/>
      </xdr:nvCxnSpPr>
      <xdr:spPr>
        <a:xfrm flipV="1">
          <a:off x="3797300" y="16680693"/>
          <a:ext cx="838200" cy="23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100292</xdr:rowOff>
    </xdr:from>
    <xdr:ext cx="599010" cy="259045"/>
    <xdr:sp macro="" textlink="">
      <xdr:nvSpPr>
        <xdr:cNvPr id="227" name="扶助費平均値テキスト"/>
        <xdr:cNvSpPr txBox="1"/>
      </xdr:nvSpPr>
      <xdr:spPr>
        <a:xfrm>
          <a:off x="4686300" y="16388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77415</xdr:rowOff>
    </xdr:from>
    <xdr:to>
      <xdr:col>24</xdr:col>
      <xdr:colOff>114300</xdr:colOff>
      <xdr:row>97</xdr:row>
      <xdr:rowOff>7565</xdr:rowOff>
    </xdr:to>
    <xdr:sp macro="" textlink="">
      <xdr:nvSpPr>
        <xdr:cNvPr id="228" name="フローチャート: 判断 227"/>
        <xdr:cNvSpPr/>
      </xdr:nvSpPr>
      <xdr:spPr>
        <a:xfrm>
          <a:off x="4584700" y="1653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109863</xdr:rowOff>
    </xdr:from>
    <xdr:to>
      <xdr:col>19</xdr:col>
      <xdr:colOff>177800</xdr:colOff>
      <xdr:row>98</xdr:row>
      <xdr:rowOff>142773</xdr:rowOff>
    </xdr:to>
    <xdr:cxnSp macro="">
      <xdr:nvCxnSpPr>
        <xdr:cNvPr id="229" name="直線コネクタ 228"/>
        <xdr:cNvCxnSpPr/>
      </xdr:nvCxnSpPr>
      <xdr:spPr>
        <a:xfrm flipV="1">
          <a:off x="2908300" y="16911963"/>
          <a:ext cx="889000" cy="3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5525</xdr:rowOff>
    </xdr:from>
    <xdr:to>
      <xdr:col>20</xdr:col>
      <xdr:colOff>38100</xdr:colOff>
      <xdr:row>98</xdr:row>
      <xdr:rowOff>107125</xdr:rowOff>
    </xdr:to>
    <xdr:sp macro="" textlink="">
      <xdr:nvSpPr>
        <xdr:cNvPr id="230" name="フローチャート: 判断 229"/>
        <xdr:cNvSpPr/>
      </xdr:nvSpPr>
      <xdr:spPr>
        <a:xfrm>
          <a:off x="3746500" y="168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123652</xdr:rowOff>
    </xdr:from>
    <xdr:ext cx="599010" cy="259045"/>
    <xdr:sp macro="" textlink="">
      <xdr:nvSpPr>
        <xdr:cNvPr id="231" name="テキスト ボックス 230"/>
        <xdr:cNvSpPr txBox="1"/>
      </xdr:nvSpPr>
      <xdr:spPr>
        <a:xfrm>
          <a:off x="3497795" y="1658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142773</xdr:rowOff>
    </xdr:from>
    <xdr:to>
      <xdr:col>15</xdr:col>
      <xdr:colOff>50800</xdr:colOff>
      <xdr:row>99</xdr:row>
      <xdr:rowOff>55530</xdr:rowOff>
    </xdr:to>
    <xdr:cxnSp macro="">
      <xdr:nvCxnSpPr>
        <xdr:cNvPr id="232" name="直線コネクタ 231"/>
        <xdr:cNvCxnSpPr/>
      </xdr:nvCxnSpPr>
      <xdr:spPr>
        <a:xfrm flipV="1">
          <a:off x="2019300" y="16944873"/>
          <a:ext cx="889000" cy="8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24544</xdr:rowOff>
    </xdr:from>
    <xdr:to>
      <xdr:col>15</xdr:col>
      <xdr:colOff>101600</xdr:colOff>
      <xdr:row>98</xdr:row>
      <xdr:rowOff>126144</xdr:rowOff>
    </xdr:to>
    <xdr:sp macro="" textlink="">
      <xdr:nvSpPr>
        <xdr:cNvPr id="233" name="フローチャート: 判断 232"/>
        <xdr:cNvSpPr/>
      </xdr:nvSpPr>
      <xdr:spPr>
        <a:xfrm>
          <a:off x="2857500" y="1682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142671</xdr:rowOff>
    </xdr:from>
    <xdr:ext cx="599010" cy="259045"/>
    <xdr:sp macro="" textlink="">
      <xdr:nvSpPr>
        <xdr:cNvPr id="234" name="テキスト ボックス 233"/>
        <xdr:cNvSpPr txBox="1"/>
      </xdr:nvSpPr>
      <xdr:spPr>
        <a:xfrm>
          <a:off x="2608795" y="16601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55530</xdr:rowOff>
    </xdr:from>
    <xdr:to>
      <xdr:col>10</xdr:col>
      <xdr:colOff>114300</xdr:colOff>
      <xdr:row>99</xdr:row>
      <xdr:rowOff>71385</xdr:rowOff>
    </xdr:to>
    <xdr:cxnSp macro="">
      <xdr:nvCxnSpPr>
        <xdr:cNvPr id="235" name="直線コネクタ 234"/>
        <xdr:cNvCxnSpPr/>
      </xdr:nvCxnSpPr>
      <xdr:spPr>
        <a:xfrm flipV="1">
          <a:off x="1130300" y="17029080"/>
          <a:ext cx="889000" cy="1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73400</xdr:rowOff>
    </xdr:from>
    <xdr:to>
      <xdr:col>10</xdr:col>
      <xdr:colOff>165100</xdr:colOff>
      <xdr:row>99</xdr:row>
      <xdr:rowOff>3550</xdr:rowOff>
    </xdr:to>
    <xdr:sp macro="" textlink="">
      <xdr:nvSpPr>
        <xdr:cNvPr id="236" name="フローチャート: 判断 235"/>
        <xdr:cNvSpPr/>
      </xdr:nvSpPr>
      <xdr:spPr>
        <a:xfrm>
          <a:off x="1968500" y="168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20077</xdr:rowOff>
    </xdr:from>
    <xdr:ext cx="599010" cy="259045"/>
    <xdr:sp macro="" textlink="">
      <xdr:nvSpPr>
        <xdr:cNvPr id="237" name="テキスト ボックス 236"/>
        <xdr:cNvSpPr txBox="1"/>
      </xdr:nvSpPr>
      <xdr:spPr>
        <a:xfrm>
          <a:off x="1719795" y="16650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75952</xdr:rowOff>
    </xdr:from>
    <xdr:to>
      <xdr:col>6</xdr:col>
      <xdr:colOff>38100</xdr:colOff>
      <xdr:row>99</xdr:row>
      <xdr:rowOff>6102</xdr:rowOff>
    </xdr:to>
    <xdr:sp macro="" textlink="">
      <xdr:nvSpPr>
        <xdr:cNvPr id="238" name="フローチャート: 判断 237"/>
        <xdr:cNvSpPr/>
      </xdr:nvSpPr>
      <xdr:spPr>
        <a:xfrm>
          <a:off x="1079500" y="1687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22629</xdr:rowOff>
    </xdr:from>
    <xdr:ext cx="599010" cy="259045"/>
    <xdr:sp macro="" textlink="">
      <xdr:nvSpPr>
        <xdr:cNvPr id="239" name="テキスト ボックス 238"/>
        <xdr:cNvSpPr txBox="1"/>
      </xdr:nvSpPr>
      <xdr:spPr>
        <a:xfrm>
          <a:off x="830795" y="16653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170693</xdr:rowOff>
    </xdr:from>
    <xdr:to>
      <xdr:col>24</xdr:col>
      <xdr:colOff>114300</xdr:colOff>
      <xdr:row>97</xdr:row>
      <xdr:rowOff>100843</xdr:rowOff>
    </xdr:to>
    <xdr:sp macro="" textlink="">
      <xdr:nvSpPr>
        <xdr:cNvPr id="245" name="楕円 244"/>
        <xdr:cNvSpPr/>
      </xdr:nvSpPr>
      <xdr:spPr>
        <a:xfrm>
          <a:off x="4584700" y="1662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149120</xdr:rowOff>
    </xdr:from>
    <xdr:ext cx="599010" cy="259045"/>
    <xdr:sp macro="" textlink="">
      <xdr:nvSpPr>
        <xdr:cNvPr id="246" name="扶助費該当値テキスト"/>
        <xdr:cNvSpPr txBox="1"/>
      </xdr:nvSpPr>
      <xdr:spPr>
        <a:xfrm>
          <a:off x="4686300" y="1660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59063</xdr:rowOff>
    </xdr:from>
    <xdr:to>
      <xdr:col>20</xdr:col>
      <xdr:colOff>38100</xdr:colOff>
      <xdr:row>98</xdr:row>
      <xdr:rowOff>160663</xdr:rowOff>
    </xdr:to>
    <xdr:sp macro="" textlink="">
      <xdr:nvSpPr>
        <xdr:cNvPr id="247" name="楕円 246"/>
        <xdr:cNvSpPr/>
      </xdr:nvSpPr>
      <xdr:spPr>
        <a:xfrm>
          <a:off x="3746500" y="1686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151790</xdr:rowOff>
    </xdr:from>
    <xdr:ext cx="599010" cy="259045"/>
    <xdr:sp macro="" textlink="">
      <xdr:nvSpPr>
        <xdr:cNvPr id="248" name="テキスト ボックス 247"/>
        <xdr:cNvSpPr txBox="1"/>
      </xdr:nvSpPr>
      <xdr:spPr>
        <a:xfrm>
          <a:off x="3497795" y="1695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91973</xdr:rowOff>
    </xdr:from>
    <xdr:to>
      <xdr:col>15</xdr:col>
      <xdr:colOff>101600</xdr:colOff>
      <xdr:row>99</xdr:row>
      <xdr:rowOff>22123</xdr:rowOff>
    </xdr:to>
    <xdr:sp macro="" textlink="">
      <xdr:nvSpPr>
        <xdr:cNvPr id="249" name="楕円 248"/>
        <xdr:cNvSpPr/>
      </xdr:nvSpPr>
      <xdr:spPr>
        <a:xfrm>
          <a:off x="2857500" y="1689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13250</xdr:rowOff>
    </xdr:from>
    <xdr:ext cx="534377" cy="259045"/>
    <xdr:sp macro="" textlink="">
      <xdr:nvSpPr>
        <xdr:cNvPr id="250" name="テキスト ボックス 249"/>
        <xdr:cNvSpPr txBox="1"/>
      </xdr:nvSpPr>
      <xdr:spPr>
        <a:xfrm>
          <a:off x="2641111" y="1698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4730</xdr:rowOff>
    </xdr:from>
    <xdr:to>
      <xdr:col>10</xdr:col>
      <xdr:colOff>165100</xdr:colOff>
      <xdr:row>99</xdr:row>
      <xdr:rowOff>106330</xdr:rowOff>
    </xdr:to>
    <xdr:sp macro="" textlink="">
      <xdr:nvSpPr>
        <xdr:cNvPr id="251" name="楕円 250"/>
        <xdr:cNvSpPr/>
      </xdr:nvSpPr>
      <xdr:spPr>
        <a:xfrm>
          <a:off x="1968500" y="1697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97457</xdr:rowOff>
    </xdr:from>
    <xdr:ext cx="534377" cy="259045"/>
    <xdr:sp macro="" textlink="">
      <xdr:nvSpPr>
        <xdr:cNvPr id="252" name="テキスト ボックス 251"/>
        <xdr:cNvSpPr txBox="1"/>
      </xdr:nvSpPr>
      <xdr:spPr>
        <a:xfrm>
          <a:off x="1752111" y="1707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20585</xdr:rowOff>
    </xdr:from>
    <xdr:to>
      <xdr:col>6</xdr:col>
      <xdr:colOff>38100</xdr:colOff>
      <xdr:row>99</xdr:row>
      <xdr:rowOff>122185</xdr:rowOff>
    </xdr:to>
    <xdr:sp macro="" textlink="">
      <xdr:nvSpPr>
        <xdr:cNvPr id="253" name="楕円 252"/>
        <xdr:cNvSpPr/>
      </xdr:nvSpPr>
      <xdr:spPr>
        <a:xfrm>
          <a:off x="1079500" y="1699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113312</xdr:rowOff>
    </xdr:from>
    <xdr:ext cx="534377" cy="259045"/>
    <xdr:sp macro="" textlink="">
      <xdr:nvSpPr>
        <xdr:cNvPr id="254" name="テキスト ボックス 253"/>
        <xdr:cNvSpPr txBox="1"/>
      </xdr:nvSpPr>
      <xdr:spPr>
        <a:xfrm>
          <a:off x="863111" y="1708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6" name="テキスト ボックス 26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8" name="テキスト ボックス 26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0" name="テキスト ボックス 26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2" name="テキスト ボックス 27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4" name="テキスト ボックス 27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6" name="テキスト ボックス 27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142661</xdr:rowOff>
    </xdr:from>
    <xdr:to>
      <xdr:col>54</xdr:col>
      <xdr:colOff>189865</xdr:colOff>
      <xdr:row>38</xdr:row>
      <xdr:rowOff>74614</xdr:rowOff>
    </xdr:to>
    <xdr:cxnSp macro="">
      <xdr:nvCxnSpPr>
        <xdr:cNvPr id="280" name="直線コネクタ 279"/>
        <xdr:cNvCxnSpPr/>
      </xdr:nvCxnSpPr>
      <xdr:spPr>
        <a:xfrm flipV="1">
          <a:off x="10475595" y="5629061"/>
          <a:ext cx="1270" cy="96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78441</xdr:rowOff>
    </xdr:from>
    <xdr:ext cx="534377" cy="259045"/>
    <xdr:sp macro="" textlink="">
      <xdr:nvSpPr>
        <xdr:cNvPr id="281" name="補助費等最小値テキスト"/>
        <xdr:cNvSpPr txBox="1"/>
      </xdr:nvSpPr>
      <xdr:spPr>
        <a:xfrm>
          <a:off x="10528300" y="65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74614</xdr:rowOff>
    </xdr:from>
    <xdr:to>
      <xdr:col>55</xdr:col>
      <xdr:colOff>88900</xdr:colOff>
      <xdr:row>38</xdr:row>
      <xdr:rowOff>74614</xdr:rowOff>
    </xdr:to>
    <xdr:cxnSp macro="">
      <xdr:nvCxnSpPr>
        <xdr:cNvPr id="282" name="直線コネクタ 281"/>
        <xdr:cNvCxnSpPr/>
      </xdr:nvCxnSpPr>
      <xdr:spPr>
        <a:xfrm>
          <a:off x="10388600" y="658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89338</xdr:rowOff>
    </xdr:from>
    <xdr:ext cx="599010" cy="259045"/>
    <xdr:sp macro="" textlink="">
      <xdr:nvSpPr>
        <xdr:cNvPr id="283" name="補助費等最大値テキスト"/>
        <xdr:cNvSpPr txBox="1"/>
      </xdr:nvSpPr>
      <xdr:spPr>
        <a:xfrm>
          <a:off x="10528300" y="540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142661</xdr:rowOff>
    </xdr:from>
    <xdr:to>
      <xdr:col>55</xdr:col>
      <xdr:colOff>88900</xdr:colOff>
      <xdr:row>32</xdr:row>
      <xdr:rowOff>142661</xdr:rowOff>
    </xdr:to>
    <xdr:cxnSp macro="">
      <xdr:nvCxnSpPr>
        <xdr:cNvPr id="284" name="直線コネクタ 283"/>
        <xdr:cNvCxnSpPr/>
      </xdr:nvCxnSpPr>
      <xdr:spPr>
        <a:xfrm>
          <a:off x="10388600" y="562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143510</xdr:rowOff>
    </xdr:from>
    <xdr:to>
      <xdr:col>55</xdr:col>
      <xdr:colOff>0</xdr:colOff>
      <xdr:row>38</xdr:row>
      <xdr:rowOff>29743</xdr:rowOff>
    </xdr:to>
    <xdr:cxnSp macro="">
      <xdr:nvCxnSpPr>
        <xdr:cNvPr id="285" name="直線コネクタ 284"/>
        <xdr:cNvCxnSpPr/>
      </xdr:nvCxnSpPr>
      <xdr:spPr>
        <a:xfrm>
          <a:off x="9639300" y="5287010"/>
          <a:ext cx="838200" cy="125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96591</xdr:rowOff>
    </xdr:from>
    <xdr:ext cx="534377" cy="259045"/>
    <xdr:sp macro="" textlink="">
      <xdr:nvSpPr>
        <xdr:cNvPr id="286" name="補助費等平均値テキスト"/>
        <xdr:cNvSpPr txBox="1"/>
      </xdr:nvSpPr>
      <xdr:spPr>
        <a:xfrm>
          <a:off x="10528300" y="609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73714</xdr:rowOff>
    </xdr:from>
    <xdr:to>
      <xdr:col>55</xdr:col>
      <xdr:colOff>50800</xdr:colOff>
      <xdr:row>37</xdr:row>
      <xdr:rowOff>3864</xdr:rowOff>
    </xdr:to>
    <xdr:sp macro="" textlink="">
      <xdr:nvSpPr>
        <xdr:cNvPr id="287" name="フローチャート: 判断 286"/>
        <xdr:cNvSpPr/>
      </xdr:nvSpPr>
      <xdr:spPr>
        <a:xfrm>
          <a:off x="104267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143510</xdr:rowOff>
    </xdr:from>
    <xdr:to>
      <xdr:col>50</xdr:col>
      <xdr:colOff>114300</xdr:colOff>
      <xdr:row>38</xdr:row>
      <xdr:rowOff>71294</xdr:rowOff>
    </xdr:to>
    <xdr:cxnSp macro="">
      <xdr:nvCxnSpPr>
        <xdr:cNvPr id="288" name="直線コネクタ 287"/>
        <xdr:cNvCxnSpPr/>
      </xdr:nvCxnSpPr>
      <xdr:spPr>
        <a:xfrm flipV="1">
          <a:off x="8750300" y="5287010"/>
          <a:ext cx="889000" cy="129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13527</xdr:rowOff>
    </xdr:from>
    <xdr:to>
      <xdr:col>50</xdr:col>
      <xdr:colOff>165100</xdr:colOff>
      <xdr:row>30</xdr:row>
      <xdr:rowOff>115127</xdr:rowOff>
    </xdr:to>
    <xdr:sp macro="" textlink="">
      <xdr:nvSpPr>
        <xdr:cNvPr id="289" name="フローチャート: 判断 288"/>
        <xdr:cNvSpPr/>
      </xdr:nvSpPr>
      <xdr:spPr>
        <a:xfrm>
          <a:off x="9588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131654</xdr:rowOff>
    </xdr:from>
    <xdr:ext cx="599010" cy="259045"/>
    <xdr:sp macro="" textlink="">
      <xdr:nvSpPr>
        <xdr:cNvPr id="290" name="テキスト ボックス 289"/>
        <xdr:cNvSpPr txBox="1"/>
      </xdr:nvSpPr>
      <xdr:spPr>
        <a:xfrm>
          <a:off x="9339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56969</xdr:rowOff>
    </xdr:from>
    <xdr:to>
      <xdr:col>45</xdr:col>
      <xdr:colOff>177800</xdr:colOff>
      <xdr:row>38</xdr:row>
      <xdr:rowOff>71294</xdr:rowOff>
    </xdr:to>
    <xdr:cxnSp macro="">
      <xdr:nvCxnSpPr>
        <xdr:cNvPr id="291" name="直線コネクタ 290"/>
        <xdr:cNvCxnSpPr/>
      </xdr:nvCxnSpPr>
      <xdr:spPr>
        <a:xfrm>
          <a:off x="7861300" y="6572069"/>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147574</xdr:rowOff>
    </xdr:from>
    <xdr:to>
      <xdr:col>46</xdr:col>
      <xdr:colOff>38100</xdr:colOff>
      <xdr:row>37</xdr:row>
      <xdr:rowOff>77724</xdr:rowOff>
    </xdr:to>
    <xdr:sp macro="" textlink="">
      <xdr:nvSpPr>
        <xdr:cNvPr id="292" name="フローチャート: 判断 291"/>
        <xdr:cNvSpPr/>
      </xdr:nvSpPr>
      <xdr:spPr>
        <a:xfrm>
          <a:off x="8699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94251</xdr:rowOff>
    </xdr:from>
    <xdr:ext cx="534377" cy="259045"/>
    <xdr:sp macro="" textlink="">
      <xdr:nvSpPr>
        <xdr:cNvPr id="293" name="テキスト ボックス 292"/>
        <xdr:cNvSpPr txBox="1"/>
      </xdr:nvSpPr>
      <xdr:spPr>
        <a:xfrm>
          <a:off x="8483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56969</xdr:rowOff>
    </xdr:from>
    <xdr:to>
      <xdr:col>41</xdr:col>
      <xdr:colOff>50800</xdr:colOff>
      <xdr:row>38</xdr:row>
      <xdr:rowOff>68214</xdr:rowOff>
    </xdr:to>
    <xdr:cxnSp macro="">
      <xdr:nvCxnSpPr>
        <xdr:cNvPr id="294" name="直線コネクタ 293"/>
        <xdr:cNvCxnSpPr/>
      </xdr:nvCxnSpPr>
      <xdr:spPr>
        <a:xfrm flipV="1">
          <a:off x="6972300" y="6572069"/>
          <a:ext cx="889000" cy="1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3284</xdr:rowOff>
    </xdr:from>
    <xdr:to>
      <xdr:col>41</xdr:col>
      <xdr:colOff>101600</xdr:colOff>
      <xdr:row>37</xdr:row>
      <xdr:rowOff>104884</xdr:rowOff>
    </xdr:to>
    <xdr:sp macro="" textlink="">
      <xdr:nvSpPr>
        <xdr:cNvPr id="295" name="フローチャート: 判断 294"/>
        <xdr:cNvSpPr/>
      </xdr:nvSpPr>
      <xdr:spPr>
        <a:xfrm>
          <a:off x="7810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121411</xdr:rowOff>
    </xdr:from>
    <xdr:ext cx="534377" cy="259045"/>
    <xdr:sp macro="" textlink="">
      <xdr:nvSpPr>
        <xdr:cNvPr id="296" name="テキスト ボックス 295"/>
        <xdr:cNvSpPr txBox="1"/>
      </xdr:nvSpPr>
      <xdr:spPr>
        <a:xfrm>
          <a:off x="7594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32675</xdr:rowOff>
    </xdr:from>
    <xdr:to>
      <xdr:col>36</xdr:col>
      <xdr:colOff>165100</xdr:colOff>
      <xdr:row>37</xdr:row>
      <xdr:rowOff>134275</xdr:rowOff>
    </xdr:to>
    <xdr:sp macro="" textlink="">
      <xdr:nvSpPr>
        <xdr:cNvPr id="297" name="フローチャート: 判断 296"/>
        <xdr:cNvSpPr/>
      </xdr:nvSpPr>
      <xdr:spPr>
        <a:xfrm>
          <a:off x="6921500" y="637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150802</xdr:rowOff>
    </xdr:from>
    <xdr:ext cx="534377" cy="259045"/>
    <xdr:sp macro="" textlink="">
      <xdr:nvSpPr>
        <xdr:cNvPr id="298" name="テキスト ボックス 297"/>
        <xdr:cNvSpPr txBox="1"/>
      </xdr:nvSpPr>
      <xdr:spPr>
        <a:xfrm>
          <a:off x="6705111" y="615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150394</xdr:rowOff>
    </xdr:from>
    <xdr:to>
      <xdr:col>55</xdr:col>
      <xdr:colOff>50800</xdr:colOff>
      <xdr:row>38</xdr:row>
      <xdr:rowOff>80544</xdr:rowOff>
    </xdr:to>
    <xdr:sp macro="" textlink="">
      <xdr:nvSpPr>
        <xdr:cNvPr id="304" name="楕円 303"/>
        <xdr:cNvSpPr/>
      </xdr:nvSpPr>
      <xdr:spPr>
        <a:xfrm>
          <a:off x="10426700" y="64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65321</xdr:rowOff>
    </xdr:from>
    <xdr:ext cx="534377" cy="259045"/>
    <xdr:sp macro="" textlink="">
      <xdr:nvSpPr>
        <xdr:cNvPr id="305" name="補助費等該当値テキスト"/>
        <xdr:cNvSpPr txBox="1"/>
      </xdr:nvSpPr>
      <xdr:spPr>
        <a:xfrm>
          <a:off x="10528300" y="640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92710</xdr:rowOff>
    </xdr:from>
    <xdr:to>
      <xdr:col>50</xdr:col>
      <xdr:colOff>165100</xdr:colOff>
      <xdr:row>31</xdr:row>
      <xdr:rowOff>22860</xdr:rowOff>
    </xdr:to>
    <xdr:sp macro="" textlink="">
      <xdr:nvSpPr>
        <xdr:cNvPr id="306" name="楕円 305"/>
        <xdr:cNvSpPr/>
      </xdr:nvSpPr>
      <xdr:spPr>
        <a:xfrm>
          <a:off x="9588500" y="523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13987</xdr:rowOff>
    </xdr:from>
    <xdr:ext cx="599010" cy="259045"/>
    <xdr:sp macro="" textlink="">
      <xdr:nvSpPr>
        <xdr:cNvPr id="307" name="テキスト ボックス 306"/>
        <xdr:cNvSpPr txBox="1"/>
      </xdr:nvSpPr>
      <xdr:spPr>
        <a:xfrm>
          <a:off x="9339795" y="532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20494</xdr:rowOff>
    </xdr:from>
    <xdr:to>
      <xdr:col>46</xdr:col>
      <xdr:colOff>38100</xdr:colOff>
      <xdr:row>38</xdr:row>
      <xdr:rowOff>122094</xdr:rowOff>
    </xdr:to>
    <xdr:sp macro="" textlink="">
      <xdr:nvSpPr>
        <xdr:cNvPr id="308" name="楕円 307"/>
        <xdr:cNvSpPr/>
      </xdr:nvSpPr>
      <xdr:spPr>
        <a:xfrm>
          <a:off x="8699500" y="653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113221</xdr:rowOff>
    </xdr:from>
    <xdr:ext cx="534377" cy="259045"/>
    <xdr:sp macro="" textlink="">
      <xdr:nvSpPr>
        <xdr:cNvPr id="309" name="テキスト ボックス 308"/>
        <xdr:cNvSpPr txBox="1"/>
      </xdr:nvSpPr>
      <xdr:spPr>
        <a:xfrm>
          <a:off x="8483111" y="662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6169</xdr:rowOff>
    </xdr:from>
    <xdr:to>
      <xdr:col>41</xdr:col>
      <xdr:colOff>101600</xdr:colOff>
      <xdr:row>38</xdr:row>
      <xdr:rowOff>107769</xdr:rowOff>
    </xdr:to>
    <xdr:sp macro="" textlink="">
      <xdr:nvSpPr>
        <xdr:cNvPr id="310" name="楕円 309"/>
        <xdr:cNvSpPr/>
      </xdr:nvSpPr>
      <xdr:spPr>
        <a:xfrm>
          <a:off x="7810500" y="652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98896</xdr:rowOff>
    </xdr:from>
    <xdr:ext cx="534377" cy="259045"/>
    <xdr:sp macro="" textlink="">
      <xdr:nvSpPr>
        <xdr:cNvPr id="311" name="テキスト ボックス 310"/>
        <xdr:cNvSpPr txBox="1"/>
      </xdr:nvSpPr>
      <xdr:spPr>
        <a:xfrm>
          <a:off x="7594111" y="661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17414</xdr:rowOff>
    </xdr:from>
    <xdr:to>
      <xdr:col>36</xdr:col>
      <xdr:colOff>165100</xdr:colOff>
      <xdr:row>38</xdr:row>
      <xdr:rowOff>119014</xdr:rowOff>
    </xdr:to>
    <xdr:sp macro="" textlink="">
      <xdr:nvSpPr>
        <xdr:cNvPr id="312" name="楕円 311"/>
        <xdr:cNvSpPr/>
      </xdr:nvSpPr>
      <xdr:spPr>
        <a:xfrm>
          <a:off x="6921500" y="653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110141</xdr:rowOff>
    </xdr:from>
    <xdr:ext cx="534377" cy="259045"/>
    <xdr:sp macro="" textlink="">
      <xdr:nvSpPr>
        <xdr:cNvPr id="313" name="テキスト ボックス 312"/>
        <xdr:cNvSpPr txBox="1"/>
      </xdr:nvSpPr>
      <xdr:spPr>
        <a:xfrm>
          <a:off x="6705111" y="662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7" name="直線コネクタ 336"/>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38" name="普通建設事業費最小値テキスト"/>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39" name="直線コネクタ 338"/>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0" name="普通建設事業費最大値テキスト"/>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1" name="直線コネクタ 340"/>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39474</xdr:rowOff>
    </xdr:from>
    <xdr:to>
      <xdr:col>55</xdr:col>
      <xdr:colOff>0</xdr:colOff>
      <xdr:row>51</xdr:row>
      <xdr:rowOff>103253</xdr:rowOff>
    </xdr:to>
    <xdr:cxnSp macro="">
      <xdr:nvCxnSpPr>
        <xdr:cNvPr id="342" name="直線コネクタ 341"/>
        <xdr:cNvCxnSpPr/>
      </xdr:nvCxnSpPr>
      <xdr:spPr>
        <a:xfrm flipV="1">
          <a:off x="9639300" y="8783424"/>
          <a:ext cx="8382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151490</xdr:rowOff>
    </xdr:from>
    <xdr:ext cx="534377" cy="259045"/>
    <xdr:sp macro="" textlink="">
      <xdr:nvSpPr>
        <xdr:cNvPr id="343" name="普通建設事業費平均値テキスト"/>
        <xdr:cNvSpPr txBox="1"/>
      </xdr:nvSpPr>
      <xdr:spPr>
        <a:xfrm>
          <a:off x="10528300" y="975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4" name="フローチャート: 判断 343"/>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103253</xdr:rowOff>
    </xdr:from>
    <xdr:to>
      <xdr:col>50</xdr:col>
      <xdr:colOff>114300</xdr:colOff>
      <xdr:row>52</xdr:row>
      <xdr:rowOff>139845</xdr:rowOff>
    </xdr:to>
    <xdr:cxnSp macro="">
      <xdr:nvCxnSpPr>
        <xdr:cNvPr id="345" name="直線コネクタ 344"/>
        <xdr:cNvCxnSpPr/>
      </xdr:nvCxnSpPr>
      <xdr:spPr>
        <a:xfrm flipV="1">
          <a:off x="8750300" y="8847203"/>
          <a:ext cx="889000" cy="20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43</xdr:rowOff>
    </xdr:from>
    <xdr:to>
      <xdr:col>50</xdr:col>
      <xdr:colOff>165100</xdr:colOff>
      <xdr:row>57</xdr:row>
      <xdr:rowOff>101643</xdr:rowOff>
    </xdr:to>
    <xdr:sp macro="" textlink="">
      <xdr:nvSpPr>
        <xdr:cNvPr id="346" name="フローチャート: 判断 345"/>
        <xdr:cNvSpPr/>
      </xdr:nvSpPr>
      <xdr:spPr>
        <a:xfrm>
          <a:off x="95885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92770</xdr:rowOff>
    </xdr:from>
    <xdr:ext cx="534377" cy="259045"/>
    <xdr:sp macro="" textlink="">
      <xdr:nvSpPr>
        <xdr:cNvPr id="347" name="テキスト ボックス 346"/>
        <xdr:cNvSpPr txBox="1"/>
      </xdr:nvSpPr>
      <xdr:spPr>
        <a:xfrm>
          <a:off x="9372111" y="98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139845</xdr:rowOff>
    </xdr:from>
    <xdr:to>
      <xdr:col>45</xdr:col>
      <xdr:colOff>177800</xdr:colOff>
      <xdr:row>53</xdr:row>
      <xdr:rowOff>77422</xdr:rowOff>
    </xdr:to>
    <xdr:cxnSp macro="">
      <xdr:nvCxnSpPr>
        <xdr:cNvPr id="348" name="直線コネクタ 347"/>
        <xdr:cNvCxnSpPr/>
      </xdr:nvCxnSpPr>
      <xdr:spPr>
        <a:xfrm flipV="1">
          <a:off x="7861300" y="9055245"/>
          <a:ext cx="889000" cy="10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10140</xdr:rowOff>
    </xdr:from>
    <xdr:to>
      <xdr:col>46</xdr:col>
      <xdr:colOff>38100</xdr:colOff>
      <xdr:row>57</xdr:row>
      <xdr:rowOff>111740</xdr:rowOff>
    </xdr:to>
    <xdr:sp macro="" textlink="">
      <xdr:nvSpPr>
        <xdr:cNvPr id="349" name="フローチャート: 判断 348"/>
        <xdr:cNvSpPr/>
      </xdr:nvSpPr>
      <xdr:spPr>
        <a:xfrm>
          <a:off x="8699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102867</xdr:rowOff>
    </xdr:from>
    <xdr:ext cx="534377" cy="259045"/>
    <xdr:sp macro="" textlink="">
      <xdr:nvSpPr>
        <xdr:cNvPr id="350" name="テキスト ボックス 349"/>
        <xdr:cNvSpPr txBox="1"/>
      </xdr:nvSpPr>
      <xdr:spPr>
        <a:xfrm>
          <a:off x="8483111" y="987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77422</xdr:rowOff>
    </xdr:from>
    <xdr:to>
      <xdr:col>41</xdr:col>
      <xdr:colOff>50800</xdr:colOff>
      <xdr:row>53</xdr:row>
      <xdr:rowOff>114249</xdr:rowOff>
    </xdr:to>
    <xdr:cxnSp macro="">
      <xdr:nvCxnSpPr>
        <xdr:cNvPr id="351" name="直線コネクタ 350"/>
        <xdr:cNvCxnSpPr/>
      </xdr:nvCxnSpPr>
      <xdr:spPr>
        <a:xfrm flipV="1">
          <a:off x="6972300" y="9164272"/>
          <a:ext cx="889000" cy="3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7168</xdr:rowOff>
    </xdr:from>
    <xdr:to>
      <xdr:col>41</xdr:col>
      <xdr:colOff>101600</xdr:colOff>
      <xdr:row>57</xdr:row>
      <xdr:rowOff>108768</xdr:rowOff>
    </xdr:to>
    <xdr:sp macro="" textlink="">
      <xdr:nvSpPr>
        <xdr:cNvPr id="352" name="フローチャート: 判断 351"/>
        <xdr:cNvSpPr/>
      </xdr:nvSpPr>
      <xdr:spPr>
        <a:xfrm>
          <a:off x="7810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99895</xdr:rowOff>
    </xdr:from>
    <xdr:ext cx="534377" cy="259045"/>
    <xdr:sp macro="" textlink="">
      <xdr:nvSpPr>
        <xdr:cNvPr id="353" name="テキスト ボックス 352"/>
        <xdr:cNvSpPr txBox="1"/>
      </xdr:nvSpPr>
      <xdr:spPr>
        <a:xfrm>
          <a:off x="7594111" y="98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11550</xdr:rowOff>
    </xdr:from>
    <xdr:to>
      <xdr:col>36</xdr:col>
      <xdr:colOff>165100</xdr:colOff>
      <xdr:row>57</xdr:row>
      <xdr:rowOff>113150</xdr:rowOff>
    </xdr:to>
    <xdr:sp macro="" textlink="">
      <xdr:nvSpPr>
        <xdr:cNvPr id="354" name="フローチャート: 判断 353"/>
        <xdr:cNvSpPr/>
      </xdr:nvSpPr>
      <xdr:spPr>
        <a:xfrm>
          <a:off x="6921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104277</xdr:rowOff>
    </xdr:from>
    <xdr:ext cx="534377" cy="259045"/>
    <xdr:sp macro="" textlink="">
      <xdr:nvSpPr>
        <xdr:cNvPr id="355" name="テキスト ボックス 354"/>
        <xdr:cNvSpPr txBox="1"/>
      </xdr:nvSpPr>
      <xdr:spPr>
        <a:xfrm>
          <a:off x="6705111" y="98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160124</xdr:rowOff>
    </xdr:from>
    <xdr:to>
      <xdr:col>55</xdr:col>
      <xdr:colOff>50800</xdr:colOff>
      <xdr:row>51</xdr:row>
      <xdr:rowOff>90274</xdr:rowOff>
    </xdr:to>
    <xdr:sp macro="" textlink="">
      <xdr:nvSpPr>
        <xdr:cNvPr id="361" name="楕円 360"/>
        <xdr:cNvSpPr/>
      </xdr:nvSpPr>
      <xdr:spPr>
        <a:xfrm>
          <a:off x="10426700" y="87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113151</xdr:rowOff>
    </xdr:from>
    <xdr:ext cx="599010" cy="259045"/>
    <xdr:sp macro="" textlink="">
      <xdr:nvSpPr>
        <xdr:cNvPr id="362" name="普通建設事業費該当値テキスト"/>
        <xdr:cNvSpPr txBox="1"/>
      </xdr:nvSpPr>
      <xdr:spPr>
        <a:xfrm>
          <a:off x="10528300" y="868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52453</xdr:rowOff>
    </xdr:from>
    <xdr:to>
      <xdr:col>50</xdr:col>
      <xdr:colOff>165100</xdr:colOff>
      <xdr:row>51</xdr:row>
      <xdr:rowOff>154053</xdr:rowOff>
    </xdr:to>
    <xdr:sp macro="" textlink="">
      <xdr:nvSpPr>
        <xdr:cNvPr id="363" name="楕円 362"/>
        <xdr:cNvSpPr/>
      </xdr:nvSpPr>
      <xdr:spPr>
        <a:xfrm>
          <a:off x="9588500" y="879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170580</xdr:rowOff>
    </xdr:from>
    <xdr:ext cx="599010" cy="259045"/>
    <xdr:sp macro="" textlink="">
      <xdr:nvSpPr>
        <xdr:cNvPr id="364" name="テキスト ボックス 363"/>
        <xdr:cNvSpPr txBox="1"/>
      </xdr:nvSpPr>
      <xdr:spPr>
        <a:xfrm>
          <a:off x="9339795" y="857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89045</xdr:rowOff>
    </xdr:from>
    <xdr:to>
      <xdr:col>46</xdr:col>
      <xdr:colOff>38100</xdr:colOff>
      <xdr:row>53</xdr:row>
      <xdr:rowOff>19195</xdr:rowOff>
    </xdr:to>
    <xdr:sp macro="" textlink="">
      <xdr:nvSpPr>
        <xdr:cNvPr id="365" name="楕円 364"/>
        <xdr:cNvSpPr/>
      </xdr:nvSpPr>
      <xdr:spPr>
        <a:xfrm>
          <a:off x="8699500" y="900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35722</xdr:rowOff>
    </xdr:from>
    <xdr:ext cx="599010" cy="259045"/>
    <xdr:sp macro="" textlink="">
      <xdr:nvSpPr>
        <xdr:cNvPr id="366" name="テキスト ボックス 365"/>
        <xdr:cNvSpPr txBox="1"/>
      </xdr:nvSpPr>
      <xdr:spPr>
        <a:xfrm>
          <a:off x="8450795" y="877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26622</xdr:rowOff>
    </xdr:from>
    <xdr:to>
      <xdr:col>41</xdr:col>
      <xdr:colOff>101600</xdr:colOff>
      <xdr:row>53</xdr:row>
      <xdr:rowOff>128222</xdr:rowOff>
    </xdr:to>
    <xdr:sp macro="" textlink="">
      <xdr:nvSpPr>
        <xdr:cNvPr id="367" name="楕円 366"/>
        <xdr:cNvSpPr/>
      </xdr:nvSpPr>
      <xdr:spPr>
        <a:xfrm>
          <a:off x="7810500" y="91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144749</xdr:rowOff>
    </xdr:from>
    <xdr:ext cx="599010" cy="259045"/>
    <xdr:sp macro="" textlink="">
      <xdr:nvSpPr>
        <xdr:cNvPr id="368" name="テキスト ボックス 367"/>
        <xdr:cNvSpPr txBox="1"/>
      </xdr:nvSpPr>
      <xdr:spPr>
        <a:xfrm>
          <a:off x="7561795" y="888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63449</xdr:rowOff>
    </xdr:from>
    <xdr:to>
      <xdr:col>36</xdr:col>
      <xdr:colOff>165100</xdr:colOff>
      <xdr:row>53</xdr:row>
      <xdr:rowOff>165049</xdr:rowOff>
    </xdr:to>
    <xdr:sp macro="" textlink="">
      <xdr:nvSpPr>
        <xdr:cNvPr id="369" name="楕円 368"/>
        <xdr:cNvSpPr/>
      </xdr:nvSpPr>
      <xdr:spPr>
        <a:xfrm>
          <a:off x="6921500" y="915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10126</xdr:rowOff>
    </xdr:from>
    <xdr:ext cx="599010" cy="259045"/>
    <xdr:sp macro="" textlink="">
      <xdr:nvSpPr>
        <xdr:cNvPr id="370" name="テキスト ボックス 369"/>
        <xdr:cNvSpPr txBox="1"/>
      </xdr:nvSpPr>
      <xdr:spPr>
        <a:xfrm>
          <a:off x="6672795" y="892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0" name="テキスト ボックス 38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4" name="直線コネクタ 393"/>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5" name="普通建設事業費 （ うち新規整備　）最小値テキスト"/>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6" name="直線コネクタ 395"/>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7" name="普通建設事業費 （ うち新規整備　）最大値テキスト"/>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398" name="直線コネクタ 397"/>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69</xdr:row>
      <xdr:rowOff>152374</xdr:rowOff>
    </xdr:from>
    <xdr:to>
      <xdr:col>55</xdr:col>
      <xdr:colOff>0</xdr:colOff>
      <xdr:row>70</xdr:row>
      <xdr:rowOff>135420</xdr:rowOff>
    </xdr:to>
    <xdr:cxnSp macro="">
      <xdr:nvCxnSpPr>
        <xdr:cNvPr id="399" name="直線コネクタ 398"/>
        <xdr:cNvCxnSpPr/>
      </xdr:nvCxnSpPr>
      <xdr:spPr>
        <a:xfrm>
          <a:off x="9639300" y="11982424"/>
          <a:ext cx="838200" cy="15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7104</xdr:rowOff>
    </xdr:from>
    <xdr:ext cx="534377" cy="259045"/>
    <xdr:sp macro="" textlink="">
      <xdr:nvSpPr>
        <xdr:cNvPr id="400" name="普通建設事業費 （ うち新規整備　）平均値テキスト"/>
        <xdr:cNvSpPr txBox="1"/>
      </xdr:nvSpPr>
      <xdr:spPr>
        <a:xfrm>
          <a:off x="10528300" y="1338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1" name="フローチャート: 判断 400"/>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69</xdr:row>
      <xdr:rowOff>152374</xdr:rowOff>
    </xdr:from>
    <xdr:to>
      <xdr:col>50</xdr:col>
      <xdr:colOff>114300</xdr:colOff>
      <xdr:row>73</xdr:row>
      <xdr:rowOff>111163</xdr:rowOff>
    </xdr:to>
    <xdr:cxnSp macro="">
      <xdr:nvCxnSpPr>
        <xdr:cNvPr id="402" name="直線コネクタ 401"/>
        <xdr:cNvCxnSpPr/>
      </xdr:nvCxnSpPr>
      <xdr:spPr>
        <a:xfrm flipV="1">
          <a:off x="8750300" y="11982424"/>
          <a:ext cx="889000" cy="64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160223</xdr:rowOff>
    </xdr:from>
    <xdr:to>
      <xdr:col>50</xdr:col>
      <xdr:colOff>165100</xdr:colOff>
      <xdr:row>78</xdr:row>
      <xdr:rowOff>90373</xdr:rowOff>
    </xdr:to>
    <xdr:sp macro="" textlink="">
      <xdr:nvSpPr>
        <xdr:cNvPr id="403" name="フローチャート: 判断 402"/>
        <xdr:cNvSpPr/>
      </xdr:nvSpPr>
      <xdr:spPr>
        <a:xfrm>
          <a:off x="9588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81500</xdr:rowOff>
    </xdr:from>
    <xdr:ext cx="534377" cy="259045"/>
    <xdr:sp macro="" textlink="">
      <xdr:nvSpPr>
        <xdr:cNvPr id="404" name="テキスト ボックス 403"/>
        <xdr:cNvSpPr txBox="1"/>
      </xdr:nvSpPr>
      <xdr:spPr>
        <a:xfrm>
          <a:off x="9372111" y="1345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111163</xdr:rowOff>
    </xdr:from>
    <xdr:to>
      <xdr:col>45</xdr:col>
      <xdr:colOff>177800</xdr:colOff>
      <xdr:row>73</xdr:row>
      <xdr:rowOff>164262</xdr:rowOff>
    </xdr:to>
    <xdr:cxnSp macro="">
      <xdr:nvCxnSpPr>
        <xdr:cNvPr id="405" name="直線コネクタ 404"/>
        <xdr:cNvCxnSpPr/>
      </xdr:nvCxnSpPr>
      <xdr:spPr>
        <a:xfrm flipV="1">
          <a:off x="7861300" y="12627013"/>
          <a:ext cx="889000" cy="5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13881</xdr:rowOff>
    </xdr:from>
    <xdr:to>
      <xdr:col>46</xdr:col>
      <xdr:colOff>38100</xdr:colOff>
      <xdr:row>78</xdr:row>
      <xdr:rowOff>115481</xdr:rowOff>
    </xdr:to>
    <xdr:sp macro="" textlink="">
      <xdr:nvSpPr>
        <xdr:cNvPr id="406" name="フローチャート: 判断 405"/>
        <xdr:cNvSpPr/>
      </xdr:nvSpPr>
      <xdr:spPr>
        <a:xfrm>
          <a:off x="8699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106608</xdr:rowOff>
    </xdr:from>
    <xdr:ext cx="534377" cy="259045"/>
    <xdr:sp macro="" textlink="">
      <xdr:nvSpPr>
        <xdr:cNvPr id="407" name="テキスト ボックス 406"/>
        <xdr:cNvSpPr txBox="1"/>
      </xdr:nvSpPr>
      <xdr:spPr>
        <a:xfrm>
          <a:off x="8483111" y="1347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164262</xdr:rowOff>
    </xdr:from>
    <xdr:to>
      <xdr:col>41</xdr:col>
      <xdr:colOff>50800</xdr:colOff>
      <xdr:row>76</xdr:row>
      <xdr:rowOff>67208</xdr:rowOff>
    </xdr:to>
    <xdr:cxnSp macro="">
      <xdr:nvCxnSpPr>
        <xdr:cNvPr id="408" name="直線コネクタ 407"/>
        <xdr:cNvCxnSpPr/>
      </xdr:nvCxnSpPr>
      <xdr:spPr>
        <a:xfrm flipV="1">
          <a:off x="6972300" y="12680112"/>
          <a:ext cx="889000" cy="41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27191</xdr:rowOff>
    </xdr:from>
    <xdr:to>
      <xdr:col>41</xdr:col>
      <xdr:colOff>101600</xdr:colOff>
      <xdr:row>78</xdr:row>
      <xdr:rowOff>128791</xdr:rowOff>
    </xdr:to>
    <xdr:sp macro="" textlink="">
      <xdr:nvSpPr>
        <xdr:cNvPr id="409" name="フローチャート: 判断 408"/>
        <xdr:cNvSpPr/>
      </xdr:nvSpPr>
      <xdr:spPr>
        <a:xfrm>
          <a:off x="7810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119918</xdr:rowOff>
    </xdr:from>
    <xdr:ext cx="534377" cy="259045"/>
    <xdr:sp macro="" textlink="">
      <xdr:nvSpPr>
        <xdr:cNvPr id="410" name="テキスト ボックス 409"/>
        <xdr:cNvSpPr txBox="1"/>
      </xdr:nvSpPr>
      <xdr:spPr>
        <a:xfrm>
          <a:off x="7594111" y="1349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32004</xdr:rowOff>
    </xdr:from>
    <xdr:to>
      <xdr:col>36</xdr:col>
      <xdr:colOff>165100</xdr:colOff>
      <xdr:row>78</xdr:row>
      <xdr:rowOff>133604</xdr:rowOff>
    </xdr:to>
    <xdr:sp macro="" textlink="">
      <xdr:nvSpPr>
        <xdr:cNvPr id="411" name="フローチャート: 判断 410"/>
        <xdr:cNvSpPr/>
      </xdr:nvSpPr>
      <xdr:spPr>
        <a:xfrm>
          <a:off x="6921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124731</xdr:rowOff>
    </xdr:from>
    <xdr:ext cx="534377" cy="259045"/>
    <xdr:sp macro="" textlink="">
      <xdr:nvSpPr>
        <xdr:cNvPr id="412" name="テキスト ボックス 411"/>
        <xdr:cNvSpPr txBox="1"/>
      </xdr:nvSpPr>
      <xdr:spPr>
        <a:xfrm>
          <a:off x="6705111" y="1349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84620</xdr:rowOff>
    </xdr:from>
    <xdr:to>
      <xdr:col>55</xdr:col>
      <xdr:colOff>50800</xdr:colOff>
      <xdr:row>71</xdr:row>
      <xdr:rowOff>14770</xdr:rowOff>
    </xdr:to>
    <xdr:sp macro="" textlink="">
      <xdr:nvSpPr>
        <xdr:cNvPr id="418" name="楕円 417"/>
        <xdr:cNvSpPr/>
      </xdr:nvSpPr>
      <xdr:spPr>
        <a:xfrm>
          <a:off x="10426700" y="120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37647</xdr:rowOff>
    </xdr:from>
    <xdr:ext cx="599010" cy="259045"/>
    <xdr:sp macro="" textlink="">
      <xdr:nvSpPr>
        <xdr:cNvPr id="419" name="普通建設事業費 （ うち新規整備　）該当値テキスト"/>
        <xdr:cNvSpPr txBox="1"/>
      </xdr:nvSpPr>
      <xdr:spPr>
        <a:xfrm>
          <a:off x="10528300" y="12039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69</xdr:row>
      <xdr:rowOff>101574</xdr:rowOff>
    </xdr:from>
    <xdr:to>
      <xdr:col>50</xdr:col>
      <xdr:colOff>165100</xdr:colOff>
      <xdr:row>70</xdr:row>
      <xdr:rowOff>31724</xdr:rowOff>
    </xdr:to>
    <xdr:sp macro="" textlink="">
      <xdr:nvSpPr>
        <xdr:cNvPr id="420" name="楕円 419"/>
        <xdr:cNvSpPr/>
      </xdr:nvSpPr>
      <xdr:spPr>
        <a:xfrm>
          <a:off x="9588500" y="1193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68</xdr:row>
      <xdr:rowOff>48251</xdr:rowOff>
    </xdr:from>
    <xdr:ext cx="599010" cy="259045"/>
    <xdr:sp macro="" textlink="">
      <xdr:nvSpPr>
        <xdr:cNvPr id="421" name="テキスト ボックス 420"/>
        <xdr:cNvSpPr txBox="1"/>
      </xdr:nvSpPr>
      <xdr:spPr>
        <a:xfrm>
          <a:off x="9339795" y="11706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60363</xdr:rowOff>
    </xdr:from>
    <xdr:to>
      <xdr:col>46</xdr:col>
      <xdr:colOff>38100</xdr:colOff>
      <xdr:row>73</xdr:row>
      <xdr:rowOff>161963</xdr:rowOff>
    </xdr:to>
    <xdr:sp macro="" textlink="">
      <xdr:nvSpPr>
        <xdr:cNvPr id="422" name="楕円 421"/>
        <xdr:cNvSpPr/>
      </xdr:nvSpPr>
      <xdr:spPr>
        <a:xfrm>
          <a:off x="8699500" y="1257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7040</xdr:rowOff>
    </xdr:from>
    <xdr:ext cx="534377" cy="259045"/>
    <xdr:sp macro="" textlink="">
      <xdr:nvSpPr>
        <xdr:cNvPr id="423" name="テキスト ボックス 422"/>
        <xdr:cNvSpPr txBox="1"/>
      </xdr:nvSpPr>
      <xdr:spPr>
        <a:xfrm>
          <a:off x="8483111" y="1235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113462</xdr:rowOff>
    </xdr:from>
    <xdr:to>
      <xdr:col>41</xdr:col>
      <xdr:colOff>101600</xdr:colOff>
      <xdr:row>74</xdr:row>
      <xdr:rowOff>43612</xdr:rowOff>
    </xdr:to>
    <xdr:sp macro="" textlink="">
      <xdr:nvSpPr>
        <xdr:cNvPr id="424" name="楕円 423"/>
        <xdr:cNvSpPr/>
      </xdr:nvSpPr>
      <xdr:spPr>
        <a:xfrm>
          <a:off x="7810500" y="1262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60139</xdr:rowOff>
    </xdr:from>
    <xdr:ext cx="534377" cy="259045"/>
    <xdr:sp macro="" textlink="">
      <xdr:nvSpPr>
        <xdr:cNvPr id="425" name="テキスト ボックス 424"/>
        <xdr:cNvSpPr txBox="1"/>
      </xdr:nvSpPr>
      <xdr:spPr>
        <a:xfrm>
          <a:off x="7594111" y="1240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16408</xdr:rowOff>
    </xdr:from>
    <xdr:to>
      <xdr:col>36</xdr:col>
      <xdr:colOff>165100</xdr:colOff>
      <xdr:row>76</xdr:row>
      <xdr:rowOff>118008</xdr:rowOff>
    </xdr:to>
    <xdr:sp macro="" textlink="">
      <xdr:nvSpPr>
        <xdr:cNvPr id="426" name="楕円 425"/>
        <xdr:cNvSpPr/>
      </xdr:nvSpPr>
      <xdr:spPr>
        <a:xfrm>
          <a:off x="6921500" y="1304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134535</xdr:rowOff>
    </xdr:from>
    <xdr:ext cx="534377" cy="259045"/>
    <xdr:sp macro="" textlink="">
      <xdr:nvSpPr>
        <xdr:cNvPr id="427" name="テキスト ボックス 426"/>
        <xdr:cNvSpPr txBox="1"/>
      </xdr:nvSpPr>
      <xdr:spPr>
        <a:xfrm>
          <a:off x="6705111" y="1282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1" name="テキスト ボックス 44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3" name="テキスト ボックス 44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5" name="テキスト ボックス 44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7" name="テキスト ボックス 44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49" name="直線コネクタ 448"/>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50" name="普通建設事業費 （ うち更新整備　）最小値テキスト"/>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1" name="直線コネクタ 450"/>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2" name="普通建設事業費 （ うち更新整備　）最大値テキスト"/>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3" name="直線コネクタ 452"/>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99901</xdr:rowOff>
    </xdr:from>
    <xdr:to>
      <xdr:col>55</xdr:col>
      <xdr:colOff>0</xdr:colOff>
      <xdr:row>95</xdr:row>
      <xdr:rowOff>69588</xdr:rowOff>
    </xdr:to>
    <xdr:cxnSp macro="">
      <xdr:nvCxnSpPr>
        <xdr:cNvPr id="454" name="直線コネクタ 453"/>
        <xdr:cNvCxnSpPr/>
      </xdr:nvCxnSpPr>
      <xdr:spPr>
        <a:xfrm flipV="1">
          <a:off x="9639300" y="16216201"/>
          <a:ext cx="838200" cy="14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60651</xdr:rowOff>
    </xdr:from>
    <xdr:ext cx="534377" cy="259045"/>
    <xdr:sp macro="" textlink="">
      <xdr:nvSpPr>
        <xdr:cNvPr id="455" name="普通建設事業費 （ うち更新整備　）平均値テキスト"/>
        <xdr:cNvSpPr txBox="1"/>
      </xdr:nvSpPr>
      <xdr:spPr>
        <a:xfrm>
          <a:off x="10528300" y="16348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6" name="フローチャート: 判断 455"/>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69588</xdr:rowOff>
    </xdr:from>
    <xdr:to>
      <xdr:col>50</xdr:col>
      <xdr:colOff>114300</xdr:colOff>
      <xdr:row>95</xdr:row>
      <xdr:rowOff>135448</xdr:rowOff>
    </xdr:to>
    <xdr:cxnSp macro="">
      <xdr:nvCxnSpPr>
        <xdr:cNvPr id="457" name="直線コネクタ 456"/>
        <xdr:cNvCxnSpPr/>
      </xdr:nvCxnSpPr>
      <xdr:spPr>
        <a:xfrm flipV="1">
          <a:off x="8750300" y="16357338"/>
          <a:ext cx="889000" cy="6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99850</xdr:rowOff>
    </xdr:from>
    <xdr:to>
      <xdr:col>50</xdr:col>
      <xdr:colOff>165100</xdr:colOff>
      <xdr:row>96</xdr:row>
      <xdr:rowOff>30000</xdr:rowOff>
    </xdr:to>
    <xdr:sp macro="" textlink="">
      <xdr:nvSpPr>
        <xdr:cNvPr id="458" name="フローチャート: 判断 457"/>
        <xdr:cNvSpPr/>
      </xdr:nvSpPr>
      <xdr:spPr>
        <a:xfrm>
          <a:off x="9588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21127</xdr:rowOff>
    </xdr:from>
    <xdr:ext cx="534377" cy="259045"/>
    <xdr:sp macro="" textlink="">
      <xdr:nvSpPr>
        <xdr:cNvPr id="459" name="テキスト ボックス 458"/>
        <xdr:cNvSpPr txBox="1"/>
      </xdr:nvSpPr>
      <xdr:spPr>
        <a:xfrm>
          <a:off x="9372111" y="1648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135448</xdr:rowOff>
    </xdr:from>
    <xdr:to>
      <xdr:col>45</xdr:col>
      <xdr:colOff>177800</xdr:colOff>
      <xdr:row>97</xdr:row>
      <xdr:rowOff>127721</xdr:rowOff>
    </xdr:to>
    <xdr:cxnSp macro="">
      <xdr:nvCxnSpPr>
        <xdr:cNvPr id="460" name="直線コネクタ 459"/>
        <xdr:cNvCxnSpPr/>
      </xdr:nvCxnSpPr>
      <xdr:spPr>
        <a:xfrm flipV="1">
          <a:off x="7861300" y="16423198"/>
          <a:ext cx="889000" cy="33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118252</xdr:rowOff>
    </xdr:from>
    <xdr:to>
      <xdr:col>46</xdr:col>
      <xdr:colOff>38100</xdr:colOff>
      <xdr:row>96</xdr:row>
      <xdr:rowOff>48402</xdr:rowOff>
    </xdr:to>
    <xdr:sp macro="" textlink="">
      <xdr:nvSpPr>
        <xdr:cNvPr id="461" name="フローチャート: 判断 460"/>
        <xdr:cNvSpPr/>
      </xdr:nvSpPr>
      <xdr:spPr>
        <a:xfrm>
          <a:off x="8699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39529</xdr:rowOff>
    </xdr:from>
    <xdr:ext cx="534377" cy="259045"/>
    <xdr:sp macro="" textlink="">
      <xdr:nvSpPr>
        <xdr:cNvPr id="462" name="テキスト ボックス 461"/>
        <xdr:cNvSpPr txBox="1"/>
      </xdr:nvSpPr>
      <xdr:spPr>
        <a:xfrm>
          <a:off x="8483111" y="1649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9238</xdr:rowOff>
    </xdr:from>
    <xdr:to>
      <xdr:col>41</xdr:col>
      <xdr:colOff>50800</xdr:colOff>
      <xdr:row>97</xdr:row>
      <xdr:rowOff>127721</xdr:rowOff>
    </xdr:to>
    <xdr:cxnSp macro="">
      <xdr:nvCxnSpPr>
        <xdr:cNvPr id="463" name="直線コネクタ 462"/>
        <xdr:cNvCxnSpPr/>
      </xdr:nvCxnSpPr>
      <xdr:spPr>
        <a:xfrm>
          <a:off x="6972300" y="15439738"/>
          <a:ext cx="889000" cy="131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92055</xdr:rowOff>
    </xdr:from>
    <xdr:to>
      <xdr:col>41</xdr:col>
      <xdr:colOff>101600</xdr:colOff>
      <xdr:row>96</xdr:row>
      <xdr:rowOff>22205</xdr:rowOff>
    </xdr:to>
    <xdr:sp macro="" textlink="">
      <xdr:nvSpPr>
        <xdr:cNvPr id="464" name="フローチャート: 判断 463"/>
        <xdr:cNvSpPr/>
      </xdr:nvSpPr>
      <xdr:spPr>
        <a:xfrm>
          <a:off x="7810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38732</xdr:rowOff>
    </xdr:from>
    <xdr:ext cx="534377" cy="259045"/>
    <xdr:sp macro="" textlink="">
      <xdr:nvSpPr>
        <xdr:cNvPr id="465" name="テキスト ボックス 464"/>
        <xdr:cNvSpPr txBox="1"/>
      </xdr:nvSpPr>
      <xdr:spPr>
        <a:xfrm>
          <a:off x="7594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98958</xdr:rowOff>
    </xdr:from>
    <xdr:to>
      <xdr:col>36</xdr:col>
      <xdr:colOff>165100</xdr:colOff>
      <xdr:row>96</xdr:row>
      <xdr:rowOff>29108</xdr:rowOff>
    </xdr:to>
    <xdr:sp macro="" textlink="">
      <xdr:nvSpPr>
        <xdr:cNvPr id="466" name="フローチャート: 判断 465"/>
        <xdr:cNvSpPr/>
      </xdr:nvSpPr>
      <xdr:spPr>
        <a:xfrm>
          <a:off x="6921500" y="1638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20235</xdr:rowOff>
    </xdr:from>
    <xdr:ext cx="534377" cy="259045"/>
    <xdr:sp macro="" textlink="">
      <xdr:nvSpPr>
        <xdr:cNvPr id="467" name="テキスト ボックス 466"/>
        <xdr:cNvSpPr txBox="1"/>
      </xdr:nvSpPr>
      <xdr:spPr>
        <a:xfrm>
          <a:off x="6705111" y="1647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49101</xdr:rowOff>
    </xdr:from>
    <xdr:to>
      <xdr:col>55</xdr:col>
      <xdr:colOff>50800</xdr:colOff>
      <xdr:row>94</xdr:row>
      <xdr:rowOff>150701</xdr:rowOff>
    </xdr:to>
    <xdr:sp macro="" textlink="">
      <xdr:nvSpPr>
        <xdr:cNvPr id="473" name="楕円 472"/>
        <xdr:cNvSpPr/>
      </xdr:nvSpPr>
      <xdr:spPr>
        <a:xfrm>
          <a:off x="10426700" y="1616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71978</xdr:rowOff>
    </xdr:from>
    <xdr:ext cx="534377" cy="259045"/>
    <xdr:sp macro="" textlink="">
      <xdr:nvSpPr>
        <xdr:cNvPr id="474" name="普通建設事業費 （ うち更新整備　）該当値テキスト"/>
        <xdr:cNvSpPr txBox="1"/>
      </xdr:nvSpPr>
      <xdr:spPr>
        <a:xfrm>
          <a:off x="10528300" y="1601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18788</xdr:rowOff>
    </xdr:from>
    <xdr:to>
      <xdr:col>50</xdr:col>
      <xdr:colOff>165100</xdr:colOff>
      <xdr:row>95</xdr:row>
      <xdr:rowOff>120388</xdr:rowOff>
    </xdr:to>
    <xdr:sp macro="" textlink="">
      <xdr:nvSpPr>
        <xdr:cNvPr id="475" name="楕円 474"/>
        <xdr:cNvSpPr/>
      </xdr:nvSpPr>
      <xdr:spPr>
        <a:xfrm>
          <a:off x="9588500" y="1630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136915</xdr:rowOff>
    </xdr:from>
    <xdr:ext cx="534377" cy="259045"/>
    <xdr:sp macro="" textlink="">
      <xdr:nvSpPr>
        <xdr:cNvPr id="476" name="テキスト ボックス 475"/>
        <xdr:cNvSpPr txBox="1"/>
      </xdr:nvSpPr>
      <xdr:spPr>
        <a:xfrm>
          <a:off x="9372111" y="1608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84648</xdr:rowOff>
    </xdr:from>
    <xdr:to>
      <xdr:col>46</xdr:col>
      <xdr:colOff>38100</xdr:colOff>
      <xdr:row>96</xdr:row>
      <xdr:rowOff>14798</xdr:rowOff>
    </xdr:to>
    <xdr:sp macro="" textlink="">
      <xdr:nvSpPr>
        <xdr:cNvPr id="477" name="楕円 476"/>
        <xdr:cNvSpPr/>
      </xdr:nvSpPr>
      <xdr:spPr>
        <a:xfrm>
          <a:off x="8699500" y="1637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31325</xdr:rowOff>
    </xdr:from>
    <xdr:ext cx="534377" cy="259045"/>
    <xdr:sp macro="" textlink="">
      <xdr:nvSpPr>
        <xdr:cNvPr id="478" name="テキスト ボックス 477"/>
        <xdr:cNvSpPr txBox="1"/>
      </xdr:nvSpPr>
      <xdr:spPr>
        <a:xfrm>
          <a:off x="8483111" y="1614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76921</xdr:rowOff>
    </xdr:from>
    <xdr:to>
      <xdr:col>41</xdr:col>
      <xdr:colOff>101600</xdr:colOff>
      <xdr:row>98</xdr:row>
      <xdr:rowOff>7071</xdr:rowOff>
    </xdr:to>
    <xdr:sp macro="" textlink="">
      <xdr:nvSpPr>
        <xdr:cNvPr id="479" name="楕円 478"/>
        <xdr:cNvSpPr/>
      </xdr:nvSpPr>
      <xdr:spPr>
        <a:xfrm>
          <a:off x="7810500" y="1670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97</xdr:row>
      <xdr:rowOff>169648</xdr:rowOff>
    </xdr:from>
    <xdr:ext cx="469744" cy="259045"/>
    <xdr:sp macro="" textlink="">
      <xdr:nvSpPr>
        <xdr:cNvPr id="480" name="テキスト ボックス 479"/>
        <xdr:cNvSpPr txBox="1"/>
      </xdr:nvSpPr>
      <xdr:spPr>
        <a:xfrm>
          <a:off x="7626428" y="1680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129888</xdr:rowOff>
    </xdr:from>
    <xdr:to>
      <xdr:col>36</xdr:col>
      <xdr:colOff>165100</xdr:colOff>
      <xdr:row>90</xdr:row>
      <xdr:rowOff>60038</xdr:rowOff>
    </xdr:to>
    <xdr:sp macro="" textlink="">
      <xdr:nvSpPr>
        <xdr:cNvPr id="481" name="楕円 480"/>
        <xdr:cNvSpPr/>
      </xdr:nvSpPr>
      <xdr:spPr>
        <a:xfrm>
          <a:off x="6921500" y="153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88</xdr:row>
      <xdr:rowOff>76565</xdr:rowOff>
    </xdr:from>
    <xdr:ext cx="534377" cy="259045"/>
    <xdr:sp macro="" textlink="">
      <xdr:nvSpPr>
        <xdr:cNvPr id="482" name="テキスト ボックス 481"/>
        <xdr:cNvSpPr txBox="1"/>
      </xdr:nvSpPr>
      <xdr:spPr>
        <a:xfrm>
          <a:off x="6705111" y="1516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2" name="テキスト ボックス 50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6" name="直線コネクタ 505"/>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09" name="災害復旧事業費最大値テキスト"/>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0" name="直線コネクタ 509"/>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143764</xdr:rowOff>
    </xdr:from>
    <xdr:to>
      <xdr:col>85</xdr:col>
      <xdr:colOff>127000</xdr:colOff>
      <xdr:row>39</xdr:row>
      <xdr:rowOff>33020</xdr:rowOff>
    </xdr:to>
    <xdr:cxnSp macro="">
      <xdr:nvCxnSpPr>
        <xdr:cNvPr id="511" name="直線コネクタ 510"/>
        <xdr:cNvCxnSpPr/>
      </xdr:nvCxnSpPr>
      <xdr:spPr>
        <a:xfrm>
          <a:off x="15481300" y="6658864"/>
          <a:ext cx="838200" cy="6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macro="" textlink="">
      <xdr:nvSpPr>
        <xdr:cNvPr id="512" name="災害復旧事業費平均値テキスト"/>
        <xdr:cNvSpPr txBox="1"/>
      </xdr:nvSpPr>
      <xdr:spPr>
        <a:xfrm>
          <a:off x="163703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3" name="フローチャート: 判断 512"/>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68072</xdr:rowOff>
    </xdr:from>
    <xdr:to>
      <xdr:col>81</xdr:col>
      <xdr:colOff>50800</xdr:colOff>
      <xdr:row>38</xdr:row>
      <xdr:rowOff>143764</xdr:rowOff>
    </xdr:to>
    <xdr:cxnSp macro="">
      <xdr:nvCxnSpPr>
        <xdr:cNvPr id="514" name="直線コネクタ 513"/>
        <xdr:cNvCxnSpPr/>
      </xdr:nvCxnSpPr>
      <xdr:spPr>
        <a:xfrm>
          <a:off x="14592300" y="6583172"/>
          <a:ext cx="889000" cy="7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33528</xdr:rowOff>
    </xdr:from>
    <xdr:to>
      <xdr:col>81</xdr:col>
      <xdr:colOff>101600</xdr:colOff>
      <xdr:row>38</xdr:row>
      <xdr:rowOff>135128</xdr:rowOff>
    </xdr:to>
    <xdr:sp macro="" textlink="">
      <xdr:nvSpPr>
        <xdr:cNvPr id="515" name="フローチャート: 判断 514"/>
        <xdr:cNvSpPr/>
      </xdr:nvSpPr>
      <xdr:spPr>
        <a:xfrm>
          <a:off x="15430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151655</xdr:rowOff>
    </xdr:from>
    <xdr:ext cx="469744" cy="259045"/>
    <xdr:sp macro="" textlink="">
      <xdr:nvSpPr>
        <xdr:cNvPr id="516" name="テキスト ボックス 515"/>
        <xdr:cNvSpPr txBox="1"/>
      </xdr:nvSpPr>
      <xdr:spPr>
        <a:xfrm>
          <a:off x="15246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29845</xdr:rowOff>
    </xdr:from>
    <xdr:to>
      <xdr:col>76</xdr:col>
      <xdr:colOff>114300</xdr:colOff>
      <xdr:row>38</xdr:row>
      <xdr:rowOff>68072</xdr:rowOff>
    </xdr:to>
    <xdr:cxnSp macro="">
      <xdr:nvCxnSpPr>
        <xdr:cNvPr id="517" name="直線コネクタ 516"/>
        <xdr:cNvCxnSpPr/>
      </xdr:nvCxnSpPr>
      <xdr:spPr>
        <a:xfrm>
          <a:off x="13703300" y="6202045"/>
          <a:ext cx="889000" cy="38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xdr:rowOff>
    </xdr:from>
    <xdr:to>
      <xdr:col>76</xdr:col>
      <xdr:colOff>165100</xdr:colOff>
      <xdr:row>38</xdr:row>
      <xdr:rowOff>107315</xdr:rowOff>
    </xdr:to>
    <xdr:sp macro="" textlink="">
      <xdr:nvSpPr>
        <xdr:cNvPr id="518" name="フローチャート: 判断 517"/>
        <xdr:cNvSpPr/>
      </xdr:nvSpPr>
      <xdr:spPr>
        <a:xfrm>
          <a:off x="14541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123842</xdr:rowOff>
    </xdr:from>
    <xdr:ext cx="469744" cy="259045"/>
    <xdr:sp macro="" textlink="">
      <xdr:nvSpPr>
        <xdr:cNvPr id="519" name="テキスト ボックス 518"/>
        <xdr:cNvSpPr txBox="1"/>
      </xdr:nvSpPr>
      <xdr:spPr>
        <a:xfrm>
          <a:off x="14357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29845</xdr:rowOff>
    </xdr:from>
    <xdr:to>
      <xdr:col>71</xdr:col>
      <xdr:colOff>177800</xdr:colOff>
      <xdr:row>38</xdr:row>
      <xdr:rowOff>143129</xdr:rowOff>
    </xdr:to>
    <xdr:cxnSp macro="">
      <xdr:nvCxnSpPr>
        <xdr:cNvPr id="520" name="直線コネクタ 519"/>
        <xdr:cNvCxnSpPr/>
      </xdr:nvCxnSpPr>
      <xdr:spPr>
        <a:xfrm flipV="1">
          <a:off x="12814300" y="6202045"/>
          <a:ext cx="889000" cy="45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157734</xdr:rowOff>
    </xdr:from>
    <xdr:to>
      <xdr:col>72</xdr:col>
      <xdr:colOff>38100</xdr:colOff>
      <xdr:row>38</xdr:row>
      <xdr:rowOff>87885</xdr:rowOff>
    </xdr:to>
    <xdr:sp macro="" textlink="">
      <xdr:nvSpPr>
        <xdr:cNvPr id="521" name="フローチャート: 判断 520"/>
        <xdr:cNvSpPr/>
      </xdr:nvSpPr>
      <xdr:spPr>
        <a:xfrm>
          <a:off x="13652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79011</xdr:rowOff>
    </xdr:from>
    <xdr:ext cx="469744" cy="259045"/>
    <xdr:sp macro="" textlink="">
      <xdr:nvSpPr>
        <xdr:cNvPr id="522" name="テキスト ボックス 521"/>
        <xdr:cNvSpPr txBox="1"/>
      </xdr:nvSpPr>
      <xdr:spPr>
        <a:xfrm>
          <a:off x="13468428" y="659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103251</xdr:rowOff>
    </xdr:from>
    <xdr:to>
      <xdr:col>67</xdr:col>
      <xdr:colOff>101600</xdr:colOff>
      <xdr:row>39</xdr:row>
      <xdr:rowOff>33401</xdr:rowOff>
    </xdr:to>
    <xdr:sp macro="" textlink="">
      <xdr:nvSpPr>
        <xdr:cNvPr id="523" name="フローチャート: 判断 522"/>
        <xdr:cNvSpPr/>
      </xdr:nvSpPr>
      <xdr:spPr>
        <a:xfrm>
          <a:off x="12763500" y="661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24528</xdr:rowOff>
    </xdr:from>
    <xdr:ext cx="378565" cy="259045"/>
    <xdr:sp macro="" textlink="">
      <xdr:nvSpPr>
        <xdr:cNvPr id="524" name="テキスト ボックス 523"/>
        <xdr:cNvSpPr txBox="1"/>
      </xdr:nvSpPr>
      <xdr:spPr>
        <a:xfrm>
          <a:off x="12625017" y="671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153670</xdr:rowOff>
    </xdr:from>
    <xdr:to>
      <xdr:col>85</xdr:col>
      <xdr:colOff>177800</xdr:colOff>
      <xdr:row>39</xdr:row>
      <xdr:rowOff>83820</xdr:rowOff>
    </xdr:to>
    <xdr:sp macro="" textlink="">
      <xdr:nvSpPr>
        <xdr:cNvPr id="530" name="楕円 529"/>
        <xdr:cNvSpPr/>
      </xdr:nvSpPr>
      <xdr:spPr>
        <a:xfrm>
          <a:off x="162687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68597</xdr:rowOff>
    </xdr:from>
    <xdr:ext cx="313932" cy="259045"/>
    <xdr:sp macro="" textlink="">
      <xdr:nvSpPr>
        <xdr:cNvPr id="531" name="災害復旧事業費該当値テキスト"/>
        <xdr:cNvSpPr txBox="1"/>
      </xdr:nvSpPr>
      <xdr:spPr>
        <a:xfrm>
          <a:off x="16370300" y="65836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92964</xdr:rowOff>
    </xdr:from>
    <xdr:to>
      <xdr:col>81</xdr:col>
      <xdr:colOff>101600</xdr:colOff>
      <xdr:row>39</xdr:row>
      <xdr:rowOff>23114</xdr:rowOff>
    </xdr:to>
    <xdr:sp macro="" textlink="">
      <xdr:nvSpPr>
        <xdr:cNvPr id="532" name="楕円 531"/>
        <xdr:cNvSpPr/>
      </xdr:nvSpPr>
      <xdr:spPr>
        <a:xfrm>
          <a:off x="15430500" y="66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14241</xdr:rowOff>
    </xdr:from>
    <xdr:ext cx="378565" cy="259045"/>
    <xdr:sp macro="" textlink="">
      <xdr:nvSpPr>
        <xdr:cNvPr id="533" name="テキスト ボックス 532"/>
        <xdr:cNvSpPr txBox="1"/>
      </xdr:nvSpPr>
      <xdr:spPr>
        <a:xfrm>
          <a:off x="15292017" y="6700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17272</xdr:rowOff>
    </xdr:from>
    <xdr:to>
      <xdr:col>76</xdr:col>
      <xdr:colOff>165100</xdr:colOff>
      <xdr:row>38</xdr:row>
      <xdr:rowOff>118872</xdr:rowOff>
    </xdr:to>
    <xdr:sp macro="" textlink="">
      <xdr:nvSpPr>
        <xdr:cNvPr id="534" name="楕円 533"/>
        <xdr:cNvSpPr/>
      </xdr:nvSpPr>
      <xdr:spPr>
        <a:xfrm>
          <a:off x="14541500" y="653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109999</xdr:rowOff>
    </xdr:from>
    <xdr:ext cx="469744" cy="259045"/>
    <xdr:sp macro="" textlink="">
      <xdr:nvSpPr>
        <xdr:cNvPr id="535" name="テキスト ボックス 534"/>
        <xdr:cNvSpPr txBox="1"/>
      </xdr:nvSpPr>
      <xdr:spPr>
        <a:xfrm>
          <a:off x="14357428" y="662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150495</xdr:rowOff>
    </xdr:from>
    <xdr:to>
      <xdr:col>72</xdr:col>
      <xdr:colOff>38100</xdr:colOff>
      <xdr:row>36</xdr:row>
      <xdr:rowOff>80645</xdr:rowOff>
    </xdr:to>
    <xdr:sp macro="" textlink="">
      <xdr:nvSpPr>
        <xdr:cNvPr id="536" name="楕円 535"/>
        <xdr:cNvSpPr/>
      </xdr:nvSpPr>
      <xdr:spPr>
        <a:xfrm>
          <a:off x="136525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97172</xdr:rowOff>
    </xdr:from>
    <xdr:ext cx="469744" cy="259045"/>
    <xdr:sp macro="" textlink="">
      <xdr:nvSpPr>
        <xdr:cNvPr id="537" name="テキスト ボックス 536"/>
        <xdr:cNvSpPr txBox="1"/>
      </xdr:nvSpPr>
      <xdr:spPr>
        <a:xfrm>
          <a:off x="13468428" y="592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92329</xdr:rowOff>
    </xdr:from>
    <xdr:to>
      <xdr:col>67</xdr:col>
      <xdr:colOff>101600</xdr:colOff>
      <xdr:row>39</xdr:row>
      <xdr:rowOff>22479</xdr:rowOff>
    </xdr:to>
    <xdr:sp macro="" textlink="">
      <xdr:nvSpPr>
        <xdr:cNvPr id="538" name="楕円 537"/>
        <xdr:cNvSpPr/>
      </xdr:nvSpPr>
      <xdr:spPr>
        <a:xfrm>
          <a:off x="12763500" y="660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39006</xdr:rowOff>
    </xdr:from>
    <xdr:ext cx="378565" cy="259045"/>
    <xdr:sp macro="" textlink="">
      <xdr:nvSpPr>
        <xdr:cNvPr id="539" name="テキスト ボックス 538"/>
        <xdr:cNvSpPr txBox="1"/>
      </xdr:nvSpPr>
      <xdr:spPr>
        <a:xfrm>
          <a:off x="12625017" y="6382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4" name="テキスト ボックス 60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6" name="テキスト ボックス 60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8" name="テキスト ボックス 60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2" name="直線コネクタ 611"/>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3" name="公債費最小値テキスト"/>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4" name="直線コネクタ 613"/>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5" name="公債費最大値テキスト"/>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6" name="直線コネクタ 615"/>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139395</xdr:rowOff>
    </xdr:from>
    <xdr:to>
      <xdr:col>85</xdr:col>
      <xdr:colOff>127000</xdr:colOff>
      <xdr:row>76</xdr:row>
      <xdr:rowOff>163418</xdr:rowOff>
    </xdr:to>
    <xdr:cxnSp macro="">
      <xdr:nvCxnSpPr>
        <xdr:cNvPr id="617" name="直線コネクタ 616"/>
        <xdr:cNvCxnSpPr/>
      </xdr:nvCxnSpPr>
      <xdr:spPr>
        <a:xfrm>
          <a:off x="15481300" y="13169595"/>
          <a:ext cx="838200" cy="2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53674</xdr:rowOff>
    </xdr:from>
    <xdr:ext cx="534377" cy="259045"/>
    <xdr:sp macro="" textlink="">
      <xdr:nvSpPr>
        <xdr:cNvPr id="618" name="公債費平均値テキスト"/>
        <xdr:cNvSpPr txBox="1"/>
      </xdr:nvSpPr>
      <xdr:spPr>
        <a:xfrm>
          <a:off x="16370300" y="1274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19" name="フローチャート: 判断 618"/>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139395</xdr:rowOff>
    </xdr:from>
    <xdr:to>
      <xdr:col>81</xdr:col>
      <xdr:colOff>50800</xdr:colOff>
      <xdr:row>77</xdr:row>
      <xdr:rowOff>23267</xdr:rowOff>
    </xdr:to>
    <xdr:cxnSp macro="">
      <xdr:nvCxnSpPr>
        <xdr:cNvPr id="620" name="直線コネクタ 619"/>
        <xdr:cNvCxnSpPr/>
      </xdr:nvCxnSpPr>
      <xdr:spPr>
        <a:xfrm flipV="1">
          <a:off x="14592300" y="13169595"/>
          <a:ext cx="889000" cy="5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67240</xdr:rowOff>
    </xdr:from>
    <xdr:to>
      <xdr:col>81</xdr:col>
      <xdr:colOff>101600</xdr:colOff>
      <xdr:row>75</xdr:row>
      <xdr:rowOff>168839</xdr:rowOff>
    </xdr:to>
    <xdr:sp macro="" textlink="">
      <xdr:nvSpPr>
        <xdr:cNvPr id="621" name="フローチャート: 判断 620"/>
        <xdr:cNvSpPr/>
      </xdr:nvSpPr>
      <xdr:spPr>
        <a:xfrm>
          <a:off x="15430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13917</xdr:rowOff>
    </xdr:from>
    <xdr:ext cx="534377" cy="259045"/>
    <xdr:sp macro="" textlink="">
      <xdr:nvSpPr>
        <xdr:cNvPr id="622" name="テキスト ボックス 621"/>
        <xdr:cNvSpPr txBox="1"/>
      </xdr:nvSpPr>
      <xdr:spPr>
        <a:xfrm>
          <a:off x="15214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164179</xdr:rowOff>
    </xdr:from>
    <xdr:to>
      <xdr:col>76</xdr:col>
      <xdr:colOff>114300</xdr:colOff>
      <xdr:row>77</xdr:row>
      <xdr:rowOff>23267</xdr:rowOff>
    </xdr:to>
    <xdr:cxnSp macro="">
      <xdr:nvCxnSpPr>
        <xdr:cNvPr id="623" name="直線コネクタ 622"/>
        <xdr:cNvCxnSpPr/>
      </xdr:nvCxnSpPr>
      <xdr:spPr>
        <a:xfrm>
          <a:off x="13703300" y="13194379"/>
          <a:ext cx="889000" cy="3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74308</xdr:rowOff>
    </xdr:from>
    <xdr:to>
      <xdr:col>76</xdr:col>
      <xdr:colOff>165100</xdr:colOff>
      <xdr:row>76</xdr:row>
      <xdr:rowOff>4459</xdr:rowOff>
    </xdr:to>
    <xdr:sp macro="" textlink="">
      <xdr:nvSpPr>
        <xdr:cNvPr id="624" name="フローチャート: 判断 623"/>
        <xdr:cNvSpPr/>
      </xdr:nvSpPr>
      <xdr:spPr>
        <a:xfrm>
          <a:off x="14541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20985</xdr:rowOff>
    </xdr:from>
    <xdr:ext cx="534377" cy="259045"/>
    <xdr:sp macro="" textlink="">
      <xdr:nvSpPr>
        <xdr:cNvPr id="625" name="テキスト ボックス 624"/>
        <xdr:cNvSpPr txBox="1"/>
      </xdr:nvSpPr>
      <xdr:spPr>
        <a:xfrm>
          <a:off x="14325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164179</xdr:rowOff>
    </xdr:from>
    <xdr:to>
      <xdr:col>71</xdr:col>
      <xdr:colOff>177800</xdr:colOff>
      <xdr:row>77</xdr:row>
      <xdr:rowOff>4921</xdr:rowOff>
    </xdr:to>
    <xdr:cxnSp macro="">
      <xdr:nvCxnSpPr>
        <xdr:cNvPr id="626" name="直線コネクタ 625"/>
        <xdr:cNvCxnSpPr/>
      </xdr:nvCxnSpPr>
      <xdr:spPr>
        <a:xfrm flipV="1">
          <a:off x="12814300" y="13194379"/>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55525</xdr:rowOff>
    </xdr:from>
    <xdr:to>
      <xdr:col>72</xdr:col>
      <xdr:colOff>38100</xdr:colOff>
      <xdr:row>75</xdr:row>
      <xdr:rowOff>157125</xdr:rowOff>
    </xdr:to>
    <xdr:sp macro="" textlink="">
      <xdr:nvSpPr>
        <xdr:cNvPr id="627" name="フローチャート: 判断 626"/>
        <xdr:cNvSpPr/>
      </xdr:nvSpPr>
      <xdr:spPr>
        <a:xfrm>
          <a:off x="13652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2202</xdr:rowOff>
    </xdr:from>
    <xdr:ext cx="534377" cy="259045"/>
    <xdr:sp macro="" textlink="">
      <xdr:nvSpPr>
        <xdr:cNvPr id="628" name="テキスト ボックス 627"/>
        <xdr:cNvSpPr txBox="1"/>
      </xdr:nvSpPr>
      <xdr:spPr>
        <a:xfrm>
          <a:off x="13436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41370</xdr:rowOff>
    </xdr:from>
    <xdr:to>
      <xdr:col>67</xdr:col>
      <xdr:colOff>101600</xdr:colOff>
      <xdr:row>75</xdr:row>
      <xdr:rowOff>142970</xdr:rowOff>
    </xdr:to>
    <xdr:sp macro="" textlink="">
      <xdr:nvSpPr>
        <xdr:cNvPr id="629" name="フローチャート: 判断 628"/>
        <xdr:cNvSpPr/>
      </xdr:nvSpPr>
      <xdr:spPr>
        <a:xfrm>
          <a:off x="12763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159497</xdr:rowOff>
    </xdr:from>
    <xdr:ext cx="534377" cy="259045"/>
    <xdr:sp macro="" textlink="">
      <xdr:nvSpPr>
        <xdr:cNvPr id="630" name="テキスト ボックス 629"/>
        <xdr:cNvSpPr txBox="1"/>
      </xdr:nvSpPr>
      <xdr:spPr>
        <a:xfrm>
          <a:off x="12547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112618</xdr:rowOff>
    </xdr:from>
    <xdr:to>
      <xdr:col>85</xdr:col>
      <xdr:colOff>177800</xdr:colOff>
      <xdr:row>77</xdr:row>
      <xdr:rowOff>42768</xdr:rowOff>
    </xdr:to>
    <xdr:sp macro="" textlink="">
      <xdr:nvSpPr>
        <xdr:cNvPr id="636" name="楕円 635"/>
        <xdr:cNvSpPr/>
      </xdr:nvSpPr>
      <xdr:spPr>
        <a:xfrm>
          <a:off x="16268700" y="1314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91045</xdr:rowOff>
    </xdr:from>
    <xdr:ext cx="534377" cy="259045"/>
    <xdr:sp macro="" textlink="">
      <xdr:nvSpPr>
        <xdr:cNvPr id="637" name="公債費該当値テキスト"/>
        <xdr:cNvSpPr txBox="1"/>
      </xdr:nvSpPr>
      <xdr:spPr>
        <a:xfrm>
          <a:off x="16370300" y="1312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88595</xdr:rowOff>
    </xdr:from>
    <xdr:to>
      <xdr:col>81</xdr:col>
      <xdr:colOff>101600</xdr:colOff>
      <xdr:row>77</xdr:row>
      <xdr:rowOff>18745</xdr:rowOff>
    </xdr:to>
    <xdr:sp macro="" textlink="">
      <xdr:nvSpPr>
        <xdr:cNvPr id="638" name="楕円 637"/>
        <xdr:cNvSpPr/>
      </xdr:nvSpPr>
      <xdr:spPr>
        <a:xfrm>
          <a:off x="15430500" y="131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9872</xdr:rowOff>
    </xdr:from>
    <xdr:ext cx="534377" cy="259045"/>
    <xdr:sp macro="" textlink="">
      <xdr:nvSpPr>
        <xdr:cNvPr id="639" name="テキスト ボックス 638"/>
        <xdr:cNvSpPr txBox="1"/>
      </xdr:nvSpPr>
      <xdr:spPr>
        <a:xfrm>
          <a:off x="15214111" y="1321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143917</xdr:rowOff>
    </xdr:from>
    <xdr:to>
      <xdr:col>76</xdr:col>
      <xdr:colOff>165100</xdr:colOff>
      <xdr:row>77</xdr:row>
      <xdr:rowOff>74067</xdr:rowOff>
    </xdr:to>
    <xdr:sp macro="" textlink="">
      <xdr:nvSpPr>
        <xdr:cNvPr id="640" name="楕円 639"/>
        <xdr:cNvSpPr/>
      </xdr:nvSpPr>
      <xdr:spPr>
        <a:xfrm>
          <a:off x="14541500" y="1317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65194</xdr:rowOff>
    </xdr:from>
    <xdr:ext cx="534377" cy="259045"/>
    <xdr:sp macro="" textlink="">
      <xdr:nvSpPr>
        <xdr:cNvPr id="641" name="テキスト ボックス 640"/>
        <xdr:cNvSpPr txBox="1"/>
      </xdr:nvSpPr>
      <xdr:spPr>
        <a:xfrm>
          <a:off x="14325111" y="1326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113379</xdr:rowOff>
    </xdr:from>
    <xdr:to>
      <xdr:col>72</xdr:col>
      <xdr:colOff>38100</xdr:colOff>
      <xdr:row>77</xdr:row>
      <xdr:rowOff>43529</xdr:rowOff>
    </xdr:to>
    <xdr:sp macro="" textlink="">
      <xdr:nvSpPr>
        <xdr:cNvPr id="642" name="楕円 641"/>
        <xdr:cNvSpPr/>
      </xdr:nvSpPr>
      <xdr:spPr>
        <a:xfrm>
          <a:off x="13652500" y="1314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34656</xdr:rowOff>
    </xdr:from>
    <xdr:ext cx="534377" cy="259045"/>
    <xdr:sp macro="" textlink="">
      <xdr:nvSpPr>
        <xdr:cNvPr id="643" name="テキスト ボックス 642"/>
        <xdr:cNvSpPr txBox="1"/>
      </xdr:nvSpPr>
      <xdr:spPr>
        <a:xfrm>
          <a:off x="13436111" y="1323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125571</xdr:rowOff>
    </xdr:from>
    <xdr:to>
      <xdr:col>67</xdr:col>
      <xdr:colOff>101600</xdr:colOff>
      <xdr:row>77</xdr:row>
      <xdr:rowOff>55721</xdr:rowOff>
    </xdr:to>
    <xdr:sp macro="" textlink="">
      <xdr:nvSpPr>
        <xdr:cNvPr id="644" name="楕円 643"/>
        <xdr:cNvSpPr/>
      </xdr:nvSpPr>
      <xdr:spPr>
        <a:xfrm>
          <a:off x="12763500" y="1315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46848</xdr:rowOff>
    </xdr:from>
    <xdr:ext cx="534377" cy="259045"/>
    <xdr:sp macro="" textlink="">
      <xdr:nvSpPr>
        <xdr:cNvPr id="645" name="テキスト ボックス 644"/>
        <xdr:cNvSpPr txBox="1"/>
      </xdr:nvSpPr>
      <xdr:spPr>
        <a:xfrm>
          <a:off x="12547111" y="1324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69" name="直線コネクタ 668"/>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0" name="積立金最小値テキスト"/>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1" name="直線コネクタ 670"/>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2" name="積立金最大値テキスト"/>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3" name="直線コネクタ 672"/>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19583</xdr:rowOff>
    </xdr:from>
    <xdr:to>
      <xdr:col>85</xdr:col>
      <xdr:colOff>127000</xdr:colOff>
      <xdr:row>97</xdr:row>
      <xdr:rowOff>60427</xdr:rowOff>
    </xdr:to>
    <xdr:cxnSp macro="">
      <xdr:nvCxnSpPr>
        <xdr:cNvPr id="674" name="直線コネクタ 673"/>
        <xdr:cNvCxnSpPr/>
      </xdr:nvCxnSpPr>
      <xdr:spPr>
        <a:xfrm>
          <a:off x="15481300" y="16650233"/>
          <a:ext cx="838200" cy="4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40175</xdr:rowOff>
    </xdr:from>
    <xdr:ext cx="534377" cy="259045"/>
    <xdr:sp macro="" textlink="">
      <xdr:nvSpPr>
        <xdr:cNvPr id="675" name="積立金平均値テキスト"/>
        <xdr:cNvSpPr txBox="1"/>
      </xdr:nvSpPr>
      <xdr:spPr>
        <a:xfrm>
          <a:off x="16370300" y="16670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6" name="フローチャート: 判断 675"/>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19583</xdr:rowOff>
    </xdr:from>
    <xdr:to>
      <xdr:col>81</xdr:col>
      <xdr:colOff>50800</xdr:colOff>
      <xdr:row>98</xdr:row>
      <xdr:rowOff>49034</xdr:rowOff>
    </xdr:to>
    <xdr:cxnSp macro="">
      <xdr:nvCxnSpPr>
        <xdr:cNvPr id="677" name="直線コネクタ 676"/>
        <xdr:cNvCxnSpPr/>
      </xdr:nvCxnSpPr>
      <xdr:spPr>
        <a:xfrm flipV="1">
          <a:off x="14592300" y="16650233"/>
          <a:ext cx="889000" cy="20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165836</xdr:rowOff>
    </xdr:from>
    <xdr:to>
      <xdr:col>81</xdr:col>
      <xdr:colOff>101600</xdr:colOff>
      <xdr:row>98</xdr:row>
      <xdr:rowOff>95986</xdr:rowOff>
    </xdr:to>
    <xdr:sp macro="" textlink="">
      <xdr:nvSpPr>
        <xdr:cNvPr id="678" name="フローチャート: 判断 677"/>
        <xdr:cNvSpPr/>
      </xdr:nvSpPr>
      <xdr:spPr>
        <a:xfrm>
          <a:off x="15430500" y="167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87113</xdr:rowOff>
    </xdr:from>
    <xdr:ext cx="534377" cy="259045"/>
    <xdr:sp macro="" textlink="">
      <xdr:nvSpPr>
        <xdr:cNvPr id="679" name="テキスト ボックス 678"/>
        <xdr:cNvSpPr txBox="1"/>
      </xdr:nvSpPr>
      <xdr:spPr>
        <a:xfrm>
          <a:off x="15214111" y="168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49034</xdr:rowOff>
    </xdr:from>
    <xdr:to>
      <xdr:col>76</xdr:col>
      <xdr:colOff>114300</xdr:colOff>
      <xdr:row>98</xdr:row>
      <xdr:rowOff>116917</xdr:rowOff>
    </xdr:to>
    <xdr:cxnSp macro="">
      <xdr:nvCxnSpPr>
        <xdr:cNvPr id="680" name="直線コネクタ 679"/>
        <xdr:cNvCxnSpPr/>
      </xdr:nvCxnSpPr>
      <xdr:spPr>
        <a:xfrm flipV="1">
          <a:off x="13703300" y="16851134"/>
          <a:ext cx="889000" cy="6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164833</xdr:rowOff>
    </xdr:from>
    <xdr:to>
      <xdr:col>76</xdr:col>
      <xdr:colOff>165100</xdr:colOff>
      <xdr:row>98</xdr:row>
      <xdr:rowOff>94983</xdr:rowOff>
    </xdr:to>
    <xdr:sp macro="" textlink="">
      <xdr:nvSpPr>
        <xdr:cNvPr id="681" name="フローチャート: 判断 680"/>
        <xdr:cNvSpPr/>
      </xdr:nvSpPr>
      <xdr:spPr>
        <a:xfrm>
          <a:off x="14541500" y="1679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111510</xdr:rowOff>
    </xdr:from>
    <xdr:ext cx="534377" cy="259045"/>
    <xdr:sp macro="" textlink="">
      <xdr:nvSpPr>
        <xdr:cNvPr id="682" name="テキスト ボックス 681"/>
        <xdr:cNvSpPr txBox="1"/>
      </xdr:nvSpPr>
      <xdr:spPr>
        <a:xfrm>
          <a:off x="14325111" y="1657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92799</xdr:rowOff>
    </xdr:from>
    <xdr:to>
      <xdr:col>71</xdr:col>
      <xdr:colOff>177800</xdr:colOff>
      <xdr:row>98</xdr:row>
      <xdr:rowOff>116917</xdr:rowOff>
    </xdr:to>
    <xdr:cxnSp macro="">
      <xdr:nvCxnSpPr>
        <xdr:cNvPr id="683" name="直線コネクタ 682"/>
        <xdr:cNvCxnSpPr/>
      </xdr:nvCxnSpPr>
      <xdr:spPr>
        <a:xfrm>
          <a:off x="12814300" y="16723449"/>
          <a:ext cx="889000" cy="19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90830</xdr:rowOff>
    </xdr:from>
    <xdr:to>
      <xdr:col>72</xdr:col>
      <xdr:colOff>38100</xdr:colOff>
      <xdr:row>98</xdr:row>
      <xdr:rowOff>20980</xdr:rowOff>
    </xdr:to>
    <xdr:sp macro="" textlink="">
      <xdr:nvSpPr>
        <xdr:cNvPr id="684" name="フローチャート: 判断 683"/>
        <xdr:cNvSpPr/>
      </xdr:nvSpPr>
      <xdr:spPr>
        <a:xfrm>
          <a:off x="13652500" y="1672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37507</xdr:rowOff>
    </xdr:from>
    <xdr:ext cx="534377" cy="259045"/>
    <xdr:sp macro="" textlink="">
      <xdr:nvSpPr>
        <xdr:cNvPr id="685" name="テキスト ボックス 684"/>
        <xdr:cNvSpPr txBox="1"/>
      </xdr:nvSpPr>
      <xdr:spPr>
        <a:xfrm>
          <a:off x="13436111" y="164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167450</xdr:rowOff>
    </xdr:from>
    <xdr:to>
      <xdr:col>67</xdr:col>
      <xdr:colOff>101600</xdr:colOff>
      <xdr:row>98</xdr:row>
      <xdr:rowOff>97600</xdr:rowOff>
    </xdr:to>
    <xdr:sp macro="" textlink="">
      <xdr:nvSpPr>
        <xdr:cNvPr id="686" name="フローチャート: 判断 685"/>
        <xdr:cNvSpPr/>
      </xdr:nvSpPr>
      <xdr:spPr>
        <a:xfrm>
          <a:off x="12763500" y="167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88727</xdr:rowOff>
    </xdr:from>
    <xdr:ext cx="534377" cy="259045"/>
    <xdr:sp macro="" textlink="">
      <xdr:nvSpPr>
        <xdr:cNvPr id="687" name="テキスト ボックス 686"/>
        <xdr:cNvSpPr txBox="1"/>
      </xdr:nvSpPr>
      <xdr:spPr>
        <a:xfrm>
          <a:off x="12547111" y="1689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9627</xdr:rowOff>
    </xdr:from>
    <xdr:to>
      <xdr:col>85</xdr:col>
      <xdr:colOff>177800</xdr:colOff>
      <xdr:row>97</xdr:row>
      <xdr:rowOff>111227</xdr:rowOff>
    </xdr:to>
    <xdr:sp macro="" textlink="">
      <xdr:nvSpPr>
        <xdr:cNvPr id="693" name="楕円 692"/>
        <xdr:cNvSpPr/>
      </xdr:nvSpPr>
      <xdr:spPr>
        <a:xfrm>
          <a:off x="16268700" y="1664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32504</xdr:rowOff>
    </xdr:from>
    <xdr:ext cx="534377" cy="259045"/>
    <xdr:sp macro="" textlink="">
      <xdr:nvSpPr>
        <xdr:cNvPr id="694" name="積立金該当値テキスト"/>
        <xdr:cNvSpPr txBox="1"/>
      </xdr:nvSpPr>
      <xdr:spPr>
        <a:xfrm>
          <a:off x="16370300" y="1649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140233</xdr:rowOff>
    </xdr:from>
    <xdr:to>
      <xdr:col>81</xdr:col>
      <xdr:colOff>101600</xdr:colOff>
      <xdr:row>97</xdr:row>
      <xdr:rowOff>70383</xdr:rowOff>
    </xdr:to>
    <xdr:sp macro="" textlink="">
      <xdr:nvSpPr>
        <xdr:cNvPr id="695" name="楕円 694"/>
        <xdr:cNvSpPr/>
      </xdr:nvSpPr>
      <xdr:spPr>
        <a:xfrm>
          <a:off x="15430500" y="1659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86910</xdr:rowOff>
    </xdr:from>
    <xdr:ext cx="534377" cy="259045"/>
    <xdr:sp macro="" textlink="">
      <xdr:nvSpPr>
        <xdr:cNvPr id="696" name="テキスト ボックス 695"/>
        <xdr:cNvSpPr txBox="1"/>
      </xdr:nvSpPr>
      <xdr:spPr>
        <a:xfrm>
          <a:off x="15214111" y="1637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169684</xdr:rowOff>
    </xdr:from>
    <xdr:to>
      <xdr:col>76</xdr:col>
      <xdr:colOff>165100</xdr:colOff>
      <xdr:row>98</xdr:row>
      <xdr:rowOff>99834</xdr:rowOff>
    </xdr:to>
    <xdr:sp macro="" textlink="">
      <xdr:nvSpPr>
        <xdr:cNvPr id="697" name="楕円 696"/>
        <xdr:cNvSpPr/>
      </xdr:nvSpPr>
      <xdr:spPr>
        <a:xfrm>
          <a:off x="14541500" y="1680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90961</xdr:rowOff>
    </xdr:from>
    <xdr:ext cx="534377" cy="259045"/>
    <xdr:sp macro="" textlink="">
      <xdr:nvSpPr>
        <xdr:cNvPr id="698" name="テキスト ボックス 697"/>
        <xdr:cNvSpPr txBox="1"/>
      </xdr:nvSpPr>
      <xdr:spPr>
        <a:xfrm>
          <a:off x="14325111" y="1689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66117</xdr:rowOff>
    </xdr:from>
    <xdr:to>
      <xdr:col>72</xdr:col>
      <xdr:colOff>38100</xdr:colOff>
      <xdr:row>98</xdr:row>
      <xdr:rowOff>167717</xdr:rowOff>
    </xdr:to>
    <xdr:sp macro="" textlink="">
      <xdr:nvSpPr>
        <xdr:cNvPr id="699" name="楕円 698"/>
        <xdr:cNvSpPr/>
      </xdr:nvSpPr>
      <xdr:spPr>
        <a:xfrm>
          <a:off x="13652500" y="1686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158844</xdr:rowOff>
    </xdr:from>
    <xdr:ext cx="469744" cy="259045"/>
    <xdr:sp macro="" textlink="">
      <xdr:nvSpPr>
        <xdr:cNvPr id="700" name="テキスト ボックス 699"/>
        <xdr:cNvSpPr txBox="1"/>
      </xdr:nvSpPr>
      <xdr:spPr>
        <a:xfrm>
          <a:off x="13468428" y="16960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41999</xdr:rowOff>
    </xdr:from>
    <xdr:to>
      <xdr:col>67</xdr:col>
      <xdr:colOff>101600</xdr:colOff>
      <xdr:row>97</xdr:row>
      <xdr:rowOff>143599</xdr:rowOff>
    </xdr:to>
    <xdr:sp macro="" textlink="">
      <xdr:nvSpPr>
        <xdr:cNvPr id="701" name="楕円 700"/>
        <xdr:cNvSpPr/>
      </xdr:nvSpPr>
      <xdr:spPr>
        <a:xfrm>
          <a:off x="12763500" y="1667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160126</xdr:rowOff>
    </xdr:from>
    <xdr:ext cx="534377" cy="259045"/>
    <xdr:sp macro="" textlink="">
      <xdr:nvSpPr>
        <xdr:cNvPr id="702" name="テキスト ボックス 701"/>
        <xdr:cNvSpPr txBox="1"/>
      </xdr:nvSpPr>
      <xdr:spPr>
        <a:xfrm>
          <a:off x="12547111" y="1644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2" name="テキスト ボックス 72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6" name="直線コネクタ 725"/>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29" name="投資及び出資金最大値テキスト"/>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0" name="直線コネクタ 729"/>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5859</xdr:rowOff>
    </xdr:from>
    <xdr:ext cx="378565" cy="259045"/>
    <xdr:sp macro="" textlink="">
      <xdr:nvSpPr>
        <xdr:cNvPr id="732" name="投資及び出資金平均値テキスト"/>
        <xdr:cNvSpPr txBox="1"/>
      </xdr:nvSpPr>
      <xdr:spPr>
        <a:xfrm>
          <a:off x="22212300" y="6349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3" name="フローチャート: 判断 732"/>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23876</xdr:rowOff>
    </xdr:from>
    <xdr:to>
      <xdr:col>111</xdr:col>
      <xdr:colOff>177800</xdr:colOff>
      <xdr:row>39</xdr:row>
      <xdr:rowOff>44450</xdr:rowOff>
    </xdr:to>
    <xdr:cxnSp macro="">
      <xdr:nvCxnSpPr>
        <xdr:cNvPr id="734" name="直線コネクタ 733"/>
        <xdr:cNvCxnSpPr/>
      </xdr:nvCxnSpPr>
      <xdr:spPr>
        <a:xfrm>
          <a:off x="20434300" y="671042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137287</xdr:rowOff>
    </xdr:from>
    <xdr:to>
      <xdr:col>112</xdr:col>
      <xdr:colOff>38100</xdr:colOff>
      <xdr:row>38</xdr:row>
      <xdr:rowOff>67437</xdr:rowOff>
    </xdr:to>
    <xdr:sp macro="" textlink="">
      <xdr:nvSpPr>
        <xdr:cNvPr id="735" name="フローチャート: 判断 734"/>
        <xdr:cNvSpPr/>
      </xdr:nvSpPr>
      <xdr:spPr>
        <a:xfrm>
          <a:off x="21272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83964</xdr:rowOff>
    </xdr:from>
    <xdr:ext cx="469744" cy="259045"/>
    <xdr:sp macro="" textlink="">
      <xdr:nvSpPr>
        <xdr:cNvPr id="736" name="テキスト ボックス 735"/>
        <xdr:cNvSpPr txBox="1"/>
      </xdr:nvSpPr>
      <xdr:spPr>
        <a:xfrm>
          <a:off x="21088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22161</xdr:rowOff>
    </xdr:from>
    <xdr:to>
      <xdr:col>107</xdr:col>
      <xdr:colOff>50800</xdr:colOff>
      <xdr:row>39</xdr:row>
      <xdr:rowOff>23876</xdr:rowOff>
    </xdr:to>
    <xdr:cxnSp macro="">
      <xdr:nvCxnSpPr>
        <xdr:cNvPr id="737" name="直線コネクタ 736"/>
        <xdr:cNvCxnSpPr/>
      </xdr:nvCxnSpPr>
      <xdr:spPr>
        <a:xfrm>
          <a:off x="19545300" y="6708711"/>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12319</xdr:rowOff>
    </xdr:from>
    <xdr:to>
      <xdr:col>107</xdr:col>
      <xdr:colOff>101600</xdr:colOff>
      <xdr:row>38</xdr:row>
      <xdr:rowOff>113919</xdr:rowOff>
    </xdr:to>
    <xdr:sp macro="" textlink="">
      <xdr:nvSpPr>
        <xdr:cNvPr id="738" name="フローチャート: 判断 737"/>
        <xdr:cNvSpPr/>
      </xdr:nvSpPr>
      <xdr:spPr>
        <a:xfrm>
          <a:off x="20383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130446</xdr:rowOff>
    </xdr:from>
    <xdr:ext cx="378565" cy="259045"/>
    <xdr:sp macro="" textlink="">
      <xdr:nvSpPr>
        <xdr:cNvPr id="739" name="テキスト ボックス 738"/>
        <xdr:cNvSpPr txBox="1"/>
      </xdr:nvSpPr>
      <xdr:spPr>
        <a:xfrm>
          <a:off x="20245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22161</xdr:rowOff>
    </xdr:from>
    <xdr:to>
      <xdr:col>102</xdr:col>
      <xdr:colOff>114300</xdr:colOff>
      <xdr:row>39</xdr:row>
      <xdr:rowOff>23495</xdr:rowOff>
    </xdr:to>
    <xdr:cxnSp macro="">
      <xdr:nvCxnSpPr>
        <xdr:cNvPr id="740" name="直線コネクタ 739"/>
        <xdr:cNvCxnSpPr/>
      </xdr:nvCxnSpPr>
      <xdr:spPr>
        <a:xfrm flipV="1">
          <a:off x="18656300" y="6708711"/>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148146</xdr:rowOff>
    </xdr:from>
    <xdr:to>
      <xdr:col>102</xdr:col>
      <xdr:colOff>165100</xdr:colOff>
      <xdr:row>38</xdr:row>
      <xdr:rowOff>78296</xdr:rowOff>
    </xdr:to>
    <xdr:sp macro="" textlink="">
      <xdr:nvSpPr>
        <xdr:cNvPr id="741" name="フローチャート: 判断 740"/>
        <xdr:cNvSpPr/>
      </xdr:nvSpPr>
      <xdr:spPr>
        <a:xfrm>
          <a:off x="19494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94823</xdr:rowOff>
    </xdr:from>
    <xdr:ext cx="378565" cy="259045"/>
    <xdr:sp macro="" textlink="">
      <xdr:nvSpPr>
        <xdr:cNvPr id="742" name="テキスト ボックス 741"/>
        <xdr:cNvSpPr txBox="1"/>
      </xdr:nvSpPr>
      <xdr:spPr>
        <a:xfrm>
          <a:off x="19356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xdr:rowOff>
    </xdr:from>
    <xdr:to>
      <xdr:col>98</xdr:col>
      <xdr:colOff>38100</xdr:colOff>
      <xdr:row>38</xdr:row>
      <xdr:rowOff>102489</xdr:rowOff>
    </xdr:to>
    <xdr:sp macro="" textlink="">
      <xdr:nvSpPr>
        <xdr:cNvPr id="743" name="フローチャート: 判断 742"/>
        <xdr:cNvSpPr/>
      </xdr:nvSpPr>
      <xdr:spPr>
        <a:xfrm>
          <a:off x="18605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119016</xdr:rowOff>
    </xdr:from>
    <xdr:ext cx="378565" cy="259045"/>
    <xdr:sp macro="" textlink="">
      <xdr:nvSpPr>
        <xdr:cNvPr id="744" name="テキスト ボックス 743"/>
        <xdr:cNvSpPr txBox="1"/>
      </xdr:nvSpPr>
      <xdr:spPr>
        <a:xfrm>
          <a:off x="18467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144526</xdr:rowOff>
    </xdr:from>
    <xdr:to>
      <xdr:col>107</xdr:col>
      <xdr:colOff>101600</xdr:colOff>
      <xdr:row>39</xdr:row>
      <xdr:rowOff>74676</xdr:rowOff>
    </xdr:to>
    <xdr:sp macro="" textlink="">
      <xdr:nvSpPr>
        <xdr:cNvPr id="754" name="楕円 753"/>
        <xdr:cNvSpPr/>
      </xdr:nvSpPr>
      <xdr:spPr>
        <a:xfrm>
          <a:off x="20383500" y="66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65803</xdr:rowOff>
    </xdr:from>
    <xdr:ext cx="378565" cy="259045"/>
    <xdr:sp macro="" textlink="">
      <xdr:nvSpPr>
        <xdr:cNvPr id="755" name="テキスト ボックス 754"/>
        <xdr:cNvSpPr txBox="1"/>
      </xdr:nvSpPr>
      <xdr:spPr>
        <a:xfrm>
          <a:off x="20245017" y="6752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142811</xdr:rowOff>
    </xdr:from>
    <xdr:to>
      <xdr:col>102</xdr:col>
      <xdr:colOff>165100</xdr:colOff>
      <xdr:row>39</xdr:row>
      <xdr:rowOff>72961</xdr:rowOff>
    </xdr:to>
    <xdr:sp macro="" textlink="">
      <xdr:nvSpPr>
        <xdr:cNvPr id="756" name="楕円 755"/>
        <xdr:cNvSpPr/>
      </xdr:nvSpPr>
      <xdr:spPr>
        <a:xfrm>
          <a:off x="19494500" y="66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64088</xdr:rowOff>
    </xdr:from>
    <xdr:ext cx="378565" cy="259045"/>
    <xdr:sp macro="" textlink="">
      <xdr:nvSpPr>
        <xdr:cNvPr id="757" name="テキスト ボックス 756"/>
        <xdr:cNvSpPr txBox="1"/>
      </xdr:nvSpPr>
      <xdr:spPr>
        <a:xfrm>
          <a:off x="19356017" y="675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144145</xdr:rowOff>
    </xdr:from>
    <xdr:to>
      <xdr:col>98</xdr:col>
      <xdr:colOff>38100</xdr:colOff>
      <xdr:row>39</xdr:row>
      <xdr:rowOff>74295</xdr:rowOff>
    </xdr:to>
    <xdr:sp macro="" textlink="">
      <xdr:nvSpPr>
        <xdr:cNvPr id="758" name="楕円 757"/>
        <xdr:cNvSpPr/>
      </xdr:nvSpPr>
      <xdr:spPr>
        <a:xfrm>
          <a:off x="18605500" y="66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65422</xdr:rowOff>
    </xdr:from>
    <xdr:ext cx="378565" cy="259045"/>
    <xdr:sp macro="" textlink="">
      <xdr:nvSpPr>
        <xdr:cNvPr id="759" name="テキスト ボックス 758"/>
        <xdr:cNvSpPr txBox="1"/>
      </xdr:nvSpPr>
      <xdr:spPr>
        <a:xfrm>
          <a:off x="18467017" y="6751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3" name="直線コネクタ 782"/>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6" name="貸付金最大値テキスト"/>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7" name="直線コネクタ 786"/>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42983</xdr:rowOff>
    </xdr:from>
    <xdr:to>
      <xdr:col>116</xdr:col>
      <xdr:colOff>63500</xdr:colOff>
      <xdr:row>59</xdr:row>
      <xdr:rowOff>43650</xdr:rowOff>
    </xdr:to>
    <xdr:cxnSp macro="">
      <xdr:nvCxnSpPr>
        <xdr:cNvPr id="788" name="直線コネクタ 787"/>
        <xdr:cNvCxnSpPr/>
      </xdr:nvCxnSpPr>
      <xdr:spPr>
        <a:xfrm>
          <a:off x="21323300" y="10158533"/>
          <a:ext cx="8382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103681</xdr:rowOff>
    </xdr:from>
    <xdr:ext cx="469744" cy="259045"/>
    <xdr:sp macro="" textlink="">
      <xdr:nvSpPr>
        <xdr:cNvPr id="789" name="貸付金平均値テキスト"/>
        <xdr:cNvSpPr txBox="1"/>
      </xdr:nvSpPr>
      <xdr:spPr>
        <a:xfrm>
          <a:off x="22212300" y="9876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0" name="フローチャート: 判断 789"/>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41249</xdr:rowOff>
    </xdr:from>
    <xdr:to>
      <xdr:col>111</xdr:col>
      <xdr:colOff>177800</xdr:colOff>
      <xdr:row>59</xdr:row>
      <xdr:rowOff>42983</xdr:rowOff>
    </xdr:to>
    <xdr:cxnSp macro="">
      <xdr:nvCxnSpPr>
        <xdr:cNvPr id="791" name="直線コネクタ 790"/>
        <xdr:cNvCxnSpPr/>
      </xdr:nvCxnSpPr>
      <xdr:spPr>
        <a:xfrm>
          <a:off x="20434300" y="10156799"/>
          <a:ext cx="889000" cy="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61525</xdr:rowOff>
    </xdr:from>
    <xdr:to>
      <xdr:col>112</xdr:col>
      <xdr:colOff>38100</xdr:colOff>
      <xdr:row>58</xdr:row>
      <xdr:rowOff>163125</xdr:rowOff>
    </xdr:to>
    <xdr:sp macro="" textlink="">
      <xdr:nvSpPr>
        <xdr:cNvPr id="792" name="フローチャート: 判断 791"/>
        <xdr:cNvSpPr/>
      </xdr:nvSpPr>
      <xdr:spPr>
        <a:xfrm>
          <a:off x="21272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8202</xdr:rowOff>
    </xdr:from>
    <xdr:ext cx="469744" cy="259045"/>
    <xdr:sp macro="" textlink="">
      <xdr:nvSpPr>
        <xdr:cNvPr id="793" name="テキスト ボックス 792"/>
        <xdr:cNvSpPr txBox="1"/>
      </xdr:nvSpPr>
      <xdr:spPr>
        <a:xfrm>
          <a:off x="21088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140462</xdr:rowOff>
    </xdr:from>
    <xdr:to>
      <xdr:col>107</xdr:col>
      <xdr:colOff>50800</xdr:colOff>
      <xdr:row>59</xdr:row>
      <xdr:rowOff>41249</xdr:rowOff>
    </xdr:to>
    <xdr:cxnSp macro="">
      <xdr:nvCxnSpPr>
        <xdr:cNvPr id="794" name="直線コネクタ 793"/>
        <xdr:cNvCxnSpPr/>
      </xdr:nvCxnSpPr>
      <xdr:spPr>
        <a:xfrm>
          <a:off x="19545300" y="10084562"/>
          <a:ext cx="889000" cy="7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82499</xdr:rowOff>
    </xdr:from>
    <xdr:to>
      <xdr:col>107</xdr:col>
      <xdr:colOff>101600</xdr:colOff>
      <xdr:row>59</xdr:row>
      <xdr:rowOff>12649</xdr:rowOff>
    </xdr:to>
    <xdr:sp macro="" textlink="">
      <xdr:nvSpPr>
        <xdr:cNvPr id="795" name="フローチャート: 判断 794"/>
        <xdr:cNvSpPr/>
      </xdr:nvSpPr>
      <xdr:spPr>
        <a:xfrm>
          <a:off x="20383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29176</xdr:rowOff>
    </xdr:from>
    <xdr:ext cx="469744" cy="259045"/>
    <xdr:sp macro="" textlink="">
      <xdr:nvSpPr>
        <xdr:cNvPr id="796" name="テキスト ボックス 795"/>
        <xdr:cNvSpPr txBox="1"/>
      </xdr:nvSpPr>
      <xdr:spPr>
        <a:xfrm>
          <a:off x="20199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104343</xdr:rowOff>
    </xdr:from>
    <xdr:to>
      <xdr:col>102</xdr:col>
      <xdr:colOff>114300</xdr:colOff>
      <xdr:row>58</xdr:row>
      <xdr:rowOff>140462</xdr:rowOff>
    </xdr:to>
    <xdr:cxnSp macro="">
      <xdr:nvCxnSpPr>
        <xdr:cNvPr id="797" name="直線コネクタ 796"/>
        <xdr:cNvCxnSpPr/>
      </xdr:nvCxnSpPr>
      <xdr:spPr>
        <a:xfrm>
          <a:off x="18656300" y="10048443"/>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92539</xdr:rowOff>
    </xdr:from>
    <xdr:to>
      <xdr:col>102</xdr:col>
      <xdr:colOff>165100</xdr:colOff>
      <xdr:row>59</xdr:row>
      <xdr:rowOff>22689</xdr:rowOff>
    </xdr:to>
    <xdr:sp macro="" textlink="">
      <xdr:nvSpPr>
        <xdr:cNvPr id="798" name="フローチャート: 判断 797"/>
        <xdr:cNvSpPr/>
      </xdr:nvSpPr>
      <xdr:spPr>
        <a:xfrm>
          <a:off x="19494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13816</xdr:rowOff>
    </xdr:from>
    <xdr:ext cx="469744" cy="259045"/>
    <xdr:sp macro="" textlink="">
      <xdr:nvSpPr>
        <xdr:cNvPr id="799" name="テキスト ボックス 798"/>
        <xdr:cNvSpPr txBox="1"/>
      </xdr:nvSpPr>
      <xdr:spPr>
        <a:xfrm>
          <a:off x="19310428" y="1012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87414</xdr:rowOff>
    </xdr:from>
    <xdr:to>
      <xdr:col>98</xdr:col>
      <xdr:colOff>38100</xdr:colOff>
      <xdr:row>59</xdr:row>
      <xdr:rowOff>17564</xdr:rowOff>
    </xdr:to>
    <xdr:sp macro="" textlink="">
      <xdr:nvSpPr>
        <xdr:cNvPr id="800" name="フローチャート: 判断 799"/>
        <xdr:cNvSpPr/>
      </xdr:nvSpPr>
      <xdr:spPr>
        <a:xfrm>
          <a:off x="18605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8691</xdr:rowOff>
    </xdr:from>
    <xdr:ext cx="469744" cy="259045"/>
    <xdr:sp macro="" textlink="">
      <xdr:nvSpPr>
        <xdr:cNvPr id="801" name="テキスト ボックス 800"/>
        <xdr:cNvSpPr txBox="1"/>
      </xdr:nvSpPr>
      <xdr:spPr>
        <a:xfrm>
          <a:off x="18421428" y="1012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164300</xdr:rowOff>
    </xdr:from>
    <xdr:to>
      <xdr:col>116</xdr:col>
      <xdr:colOff>114300</xdr:colOff>
      <xdr:row>59</xdr:row>
      <xdr:rowOff>94450</xdr:rowOff>
    </xdr:to>
    <xdr:sp macro="" textlink="">
      <xdr:nvSpPr>
        <xdr:cNvPr id="807" name="楕円 806"/>
        <xdr:cNvSpPr/>
      </xdr:nvSpPr>
      <xdr:spPr>
        <a:xfrm>
          <a:off x="22110700" y="101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79227</xdr:rowOff>
    </xdr:from>
    <xdr:ext cx="313932" cy="259045"/>
    <xdr:sp macro="" textlink="">
      <xdr:nvSpPr>
        <xdr:cNvPr id="808" name="貸付金該当値テキスト"/>
        <xdr:cNvSpPr txBox="1"/>
      </xdr:nvSpPr>
      <xdr:spPr>
        <a:xfrm>
          <a:off x="22212300" y="1002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163633</xdr:rowOff>
    </xdr:from>
    <xdr:to>
      <xdr:col>112</xdr:col>
      <xdr:colOff>38100</xdr:colOff>
      <xdr:row>59</xdr:row>
      <xdr:rowOff>93783</xdr:rowOff>
    </xdr:to>
    <xdr:sp macro="" textlink="">
      <xdr:nvSpPr>
        <xdr:cNvPr id="809" name="楕円 808"/>
        <xdr:cNvSpPr/>
      </xdr:nvSpPr>
      <xdr:spPr>
        <a:xfrm>
          <a:off x="21272500" y="1010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84910</xdr:rowOff>
    </xdr:from>
    <xdr:ext cx="313932" cy="259045"/>
    <xdr:sp macro="" textlink="">
      <xdr:nvSpPr>
        <xdr:cNvPr id="810" name="テキスト ボックス 809"/>
        <xdr:cNvSpPr txBox="1"/>
      </xdr:nvSpPr>
      <xdr:spPr>
        <a:xfrm>
          <a:off x="21166333" y="10200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161899</xdr:rowOff>
    </xdr:from>
    <xdr:to>
      <xdr:col>107</xdr:col>
      <xdr:colOff>101600</xdr:colOff>
      <xdr:row>59</xdr:row>
      <xdr:rowOff>92049</xdr:rowOff>
    </xdr:to>
    <xdr:sp macro="" textlink="">
      <xdr:nvSpPr>
        <xdr:cNvPr id="811" name="楕円 810"/>
        <xdr:cNvSpPr/>
      </xdr:nvSpPr>
      <xdr:spPr>
        <a:xfrm>
          <a:off x="20383500" y="1010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83176</xdr:rowOff>
    </xdr:from>
    <xdr:ext cx="378565" cy="259045"/>
    <xdr:sp macro="" textlink="">
      <xdr:nvSpPr>
        <xdr:cNvPr id="812" name="テキスト ボックス 811"/>
        <xdr:cNvSpPr txBox="1"/>
      </xdr:nvSpPr>
      <xdr:spPr>
        <a:xfrm>
          <a:off x="20245017" y="10198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89662</xdr:rowOff>
    </xdr:from>
    <xdr:to>
      <xdr:col>102</xdr:col>
      <xdr:colOff>165100</xdr:colOff>
      <xdr:row>59</xdr:row>
      <xdr:rowOff>19812</xdr:rowOff>
    </xdr:to>
    <xdr:sp macro="" textlink="">
      <xdr:nvSpPr>
        <xdr:cNvPr id="813" name="楕円 812"/>
        <xdr:cNvSpPr/>
      </xdr:nvSpPr>
      <xdr:spPr>
        <a:xfrm>
          <a:off x="19494500" y="1003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36339</xdr:rowOff>
    </xdr:from>
    <xdr:ext cx="469744" cy="259045"/>
    <xdr:sp macro="" textlink="">
      <xdr:nvSpPr>
        <xdr:cNvPr id="814" name="テキスト ボックス 813"/>
        <xdr:cNvSpPr txBox="1"/>
      </xdr:nvSpPr>
      <xdr:spPr>
        <a:xfrm>
          <a:off x="19310428" y="980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53543</xdr:rowOff>
    </xdr:from>
    <xdr:to>
      <xdr:col>98</xdr:col>
      <xdr:colOff>38100</xdr:colOff>
      <xdr:row>58</xdr:row>
      <xdr:rowOff>155143</xdr:rowOff>
    </xdr:to>
    <xdr:sp macro="" textlink="">
      <xdr:nvSpPr>
        <xdr:cNvPr id="815" name="楕円 814"/>
        <xdr:cNvSpPr/>
      </xdr:nvSpPr>
      <xdr:spPr>
        <a:xfrm>
          <a:off x="18605500" y="99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xdr:rowOff>
    </xdr:from>
    <xdr:ext cx="469744" cy="259045"/>
    <xdr:sp macro="" textlink="">
      <xdr:nvSpPr>
        <xdr:cNvPr id="816" name="テキスト ボックス 815"/>
        <xdr:cNvSpPr txBox="1"/>
      </xdr:nvSpPr>
      <xdr:spPr>
        <a:xfrm>
          <a:off x="18421428" y="977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7" name="テキスト ボックス 83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1" name="直線コネクタ 840"/>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2" name="繰出金最小値テキスト"/>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3" name="直線コネクタ 842"/>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4" name="繰出金最大値テキスト"/>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5" name="直線コネクタ 844"/>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52299</xdr:rowOff>
    </xdr:from>
    <xdr:to>
      <xdr:col>116</xdr:col>
      <xdr:colOff>63500</xdr:colOff>
      <xdr:row>76</xdr:row>
      <xdr:rowOff>76225</xdr:rowOff>
    </xdr:to>
    <xdr:cxnSp macro="">
      <xdr:nvCxnSpPr>
        <xdr:cNvPr id="846" name="直線コネクタ 845"/>
        <xdr:cNvCxnSpPr/>
      </xdr:nvCxnSpPr>
      <xdr:spPr>
        <a:xfrm flipV="1">
          <a:off x="21323300" y="13082499"/>
          <a:ext cx="838200" cy="2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90479</xdr:rowOff>
    </xdr:from>
    <xdr:ext cx="534377" cy="259045"/>
    <xdr:sp macro="" textlink="">
      <xdr:nvSpPr>
        <xdr:cNvPr id="847" name="繰出金平均値テキスト"/>
        <xdr:cNvSpPr txBox="1"/>
      </xdr:nvSpPr>
      <xdr:spPr>
        <a:xfrm>
          <a:off x="22212300" y="1277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48" name="フローチャート: 判断 847"/>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76225</xdr:rowOff>
    </xdr:from>
    <xdr:to>
      <xdr:col>111</xdr:col>
      <xdr:colOff>177800</xdr:colOff>
      <xdr:row>76</xdr:row>
      <xdr:rowOff>88379</xdr:rowOff>
    </xdr:to>
    <xdr:cxnSp macro="">
      <xdr:nvCxnSpPr>
        <xdr:cNvPr id="849" name="直線コネクタ 848"/>
        <xdr:cNvCxnSpPr/>
      </xdr:nvCxnSpPr>
      <xdr:spPr>
        <a:xfrm flipV="1">
          <a:off x="20434300" y="13106425"/>
          <a:ext cx="8890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macro="" textlink="">
      <xdr:nvSpPr>
        <xdr:cNvPr id="850" name="フローチャート: 判断 849"/>
        <xdr:cNvSpPr/>
      </xdr:nvSpPr>
      <xdr:spPr>
        <a:xfrm>
          <a:off x="21272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16527</xdr:rowOff>
    </xdr:from>
    <xdr:ext cx="534377" cy="259045"/>
    <xdr:sp macro="" textlink="">
      <xdr:nvSpPr>
        <xdr:cNvPr id="851" name="テキスト ボックス 850"/>
        <xdr:cNvSpPr txBox="1"/>
      </xdr:nvSpPr>
      <xdr:spPr>
        <a:xfrm>
          <a:off x="21056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81978</xdr:rowOff>
    </xdr:from>
    <xdr:to>
      <xdr:col>107</xdr:col>
      <xdr:colOff>50800</xdr:colOff>
      <xdr:row>76</xdr:row>
      <xdr:rowOff>88379</xdr:rowOff>
    </xdr:to>
    <xdr:cxnSp macro="">
      <xdr:nvCxnSpPr>
        <xdr:cNvPr id="852" name="直線コネクタ 851"/>
        <xdr:cNvCxnSpPr/>
      </xdr:nvCxnSpPr>
      <xdr:spPr>
        <a:xfrm>
          <a:off x="19545300" y="1311217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149975</xdr:rowOff>
    </xdr:from>
    <xdr:to>
      <xdr:col>107</xdr:col>
      <xdr:colOff>101600</xdr:colOff>
      <xdr:row>75</xdr:row>
      <xdr:rowOff>80125</xdr:rowOff>
    </xdr:to>
    <xdr:sp macro="" textlink="">
      <xdr:nvSpPr>
        <xdr:cNvPr id="853" name="フローチャート: 判断 852"/>
        <xdr:cNvSpPr/>
      </xdr:nvSpPr>
      <xdr:spPr>
        <a:xfrm>
          <a:off x="20383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96652</xdr:rowOff>
    </xdr:from>
    <xdr:ext cx="534377" cy="259045"/>
    <xdr:sp macro="" textlink="">
      <xdr:nvSpPr>
        <xdr:cNvPr id="854" name="テキスト ボックス 853"/>
        <xdr:cNvSpPr txBox="1"/>
      </xdr:nvSpPr>
      <xdr:spPr>
        <a:xfrm>
          <a:off x="20167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81978</xdr:rowOff>
    </xdr:from>
    <xdr:to>
      <xdr:col>102</xdr:col>
      <xdr:colOff>114300</xdr:colOff>
      <xdr:row>76</xdr:row>
      <xdr:rowOff>88912</xdr:rowOff>
    </xdr:to>
    <xdr:cxnSp macro="">
      <xdr:nvCxnSpPr>
        <xdr:cNvPr id="855" name="直線コネクタ 854"/>
        <xdr:cNvCxnSpPr/>
      </xdr:nvCxnSpPr>
      <xdr:spPr>
        <a:xfrm flipV="1">
          <a:off x="18656300" y="13112178"/>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164338</xdr:rowOff>
    </xdr:from>
    <xdr:to>
      <xdr:col>102</xdr:col>
      <xdr:colOff>165100</xdr:colOff>
      <xdr:row>75</xdr:row>
      <xdr:rowOff>94488</xdr:rowOff>
    </xdr:to>
    <xdr:sp macro="" textlink="">
      <xdr:nvSpPr>
        <xdr:cNvPr id="856" name="フローチャート: 判断 855"/>
        <xdr:cNvSpPr/>
      </xdr:nvSpPr>
      <xdr:spPr>
        <a:xfrm>
          <a:off x="19494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111015</xdr:rowOff>
    </xdr:from>
    <xdr:ext cx="534377" cy="259045"/>
    <xdr:sp macro="" textlink="">
      <xdr:nvSpPr>
        <xdr:cNvPr id="857" name="テキスト ボックス 856"/>
        <xdr:cNvSpPr txBox="1"/>
      </xdr:nvSpPr>
      <xdr:spPr>
        <a:xfrm>
          <a:off x="19278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146926</xdr:rowOff>
    </xdr:from>
    <xdr:to>
      <xdr:col>98</xdr:col>
      <xdr:colOff>38100</xdr:colOff>
      <xdr:row>75</xdr:row>
      <xdr:rowOff>77076</xdr:rowOff>
    </xdr:to>
    <xdr:sp macro="" textlink="">
      <xdr:nvSpPr>
        <xdr:cNvPr id="858" name="フローチャート: 判断 857"/>
        <xdr:cNvSpPr/>
      </xdr:nvSpPr>
      <xdr:spPr>
        <a:xfrm>
          <a:off x="18605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93603</xdr:rowOff>
    </xdr:from>
    <xdr:ext cx="534377" cy="259045"/>
    <xdr:sp macro="" textlink="">
      <xdr:nvSpPr>
        <xdr:cNvPr id="859" name="テキスト ボックス 858"/>
        <xdr:cNvSpPr txBox="1"/>
      </xdr:nvSpPr>
      <xdr:spPr>
        <a:xfrm>
          <a:off x="18389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1499</xdr:rowOff>
    </xdr:from>
    <xdr:to>
      <xdr:col>116</xdr:col>
      <xdr:colOff>114300</xdr:colOff>
      <xdr:row>76</xdr:row>
      <xdr:rowOff>103099</xdr:rowOff>
    </xdr:to>
    <xdr:sp macro="" textlink="">
      <xdr:nvSpPr>
        <xdr:cNvPr id="865" name="楕円 864"/>
        <xdr:cNvSpPr/>
      </xdr:nvSpPr>
      <xdr:spPr>
        <a:xfrm>
          <a:off x="22110700" y="1303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151376</xdr:rowOff>
    </xdr:from>
    <xdr:ext cx="534377" cy="259045"/>
    <xdr:sp macro="" textlink="">
      <xdr:nvSpPr>
        <xdr:cNvPr id="866" name="繰出金該当値テキスト"/>
        <xdr:cNvSpPr txBox="1"/>
      </xdr:nvSpPr>
      <xdr:spPr>
        <a:xfrm>
          <a:off x="22212300" y="1301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25425</xdr:rowOff>
    </xdr:from>
    <xdr:to>
      <xdr:col>112</xdr:col>
      <xdr:colOff>38100</xdr:colOff>
      <xdr:row>76</xdr:row>
      <xdr:rowOff>127025</xdr:rowOff>
    </xdr:to>
    <xdr:sp macro="" textlink="">
      <xdr:nvSpPr>
        <xdr:cNvPr id="867" name="楕円 866"/>
        <xdr:cNvSpPr/>
      </xdr:nvSpPr>
      <xdr:spPr>
        <a:xfrm>
          <a:off x="21272500" y="1305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118152</xdr:rowOff>
    </xdr:from>
    <xdr:ext cx="534377" cy="259045"/>
    <xdr:sp macro="" textlink="">
      <xdr:nvSpPr>
        <xdr:cNvPr id="868" name="テキスト ボックス 867"/>
        <xdr:cNvSpPr txBox="1"/>
      </xdr:nvSpPr>
      <xdr:spPr>
        <a:xfrm>
          <a:off x="21056111" y="1314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37579</xdr:rowOff>
    </xdr:from>
    <xdr:to>
      <xdr:col>107</xdr:col>
      <xdr:colOff>101600</xdr:colOff>
      <xdr:row>76</xdr:row>
      <xdr:rowOff>139179</xdr:rowOff>
    </xdr:to>
    <xdr:sp macro="" textlink="">
      <xdr:nvSpPr>
        <xdr:cNvPr id="869" name="楕円 868"/>
        <xdr:cNvSpPr/>
      </xdr:nvSpPr>
      <xdr:spPr>
        <a:xfrm>
          <a:off x="20383500" y="130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130306</xdr:rowOff>
    </xdr:from>
    <xdr:ext cx="534377" cy="259045"/>
    <xdr:sp macro="" textlink="">
      <xdr:nvSpPr>
        <xdr:cNvPr id="870" name="テキスト ボックス 869"/>
        <xdr:cNvSpPr txBox="1"/>
      </xdr:nvSpPr>
      <xdr:spPr>
        <a:xfrm>
          <a:off x="20167111" y="1316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31178</xdr:rowOff>
    </xdr:from>
    <xdr:to>
      <xdr:col>102</xdr:col>
      <xdr:colOff>165100</xdr:colOff>
      <xdr:row>76</xdr:row>
      <xdr:rowOff>132778</xdr:rowOff>
    </xdr:to>
    <xdr:sp macro="" textlink="">
      <xdr:nvSpPr>
        <xdr:cNvPr id="871" name="楕円 870"/>
        <xdr:cNvSpPr/>
      </xdr:nvSpPr>
      <xdr:spPr>
        <a:xfrm>
          <a:off x="19494500" y="1306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123905</xdr:rowOff>
    </xdr:from>
    <xdr:ext cx="534377" cy="259045"/>
    <xdr:sp macro="" textlink="">
      <xdr:nvSpPr>
        <xdr:cNvPr id="872" name="テキスト ボックス 871"/>
        <xdr:cNvSpPr txBox="1"/>
      </xdr:nvSpPr>
      <xdr:spPr>
        <a:xfrm>
          <a:off x="19278111" y="1315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38112</xdr:rowOff>
    </xdr:from>
    <xdr:to>
      <xdr:col>98</xdr:col>
      <xdr:colOff>38100</xdr:colOff>
      <xdr:row>76</xdr:row>
      <xdr:rowOff>139712</xdr:rowOff>
    </xdr:to>
    <xdr:sp macro="" textlink="">
      <xdr:nvSpPr>
        <xdr:cNvPr id="873" name="楕円 872"/>
        <xdr:cNvSpPr/>
      </xdr:nvSpPr>
      <xdr:spPr>
        <a:xfrm>
          <a:off x="18605500" y="1306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130839</xdr:rowOff>
    </xdr:from>
    <xdr:ext cx="534377" cy="259045"/>
    <xdr:sp macro="" textlink="">
      <xdr:nvSpPr>
        <xdr:cNvPr id="874" name="テキスト ボックス 873"/>
        <xdr:cNvSpPr txBox="1"/>
      </xdr:nvSpPr>
      <xdr:spPr>
        <a:xfrm>
          <a:off x="18389111" y="1316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度の特別給付金交付事業（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、住民一人当たり歳出総額は、前年度から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81,736円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554,960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。主な項目で見ると、まず人件費については依然として類似団体内平均値を大きく上回る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72,685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これは、ごみ処理といった業務を本市単独実施していることが主な要因となっているほか、図書館等の公共施設を数多く有し、充実した公共サービスを提供していることによるものである。このほか特徴的な経費としては普通建設事業費が挙げられ、依然として類似団体内平均値を大きく上回る状況にあり、特に新規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の乖離が顕著である。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北大阪急行線延伸や新駅周辺整備の進展によるものであり、今後は事業費のピークを過ぎたことから右肩下がりになっていくことが見込まれている。なお、現在は類似団体内平均値以下である公債費についても、これらの整備にかかる市債の償還が本格化していく中で、一定の上昇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北大阪急行線延伸や新駅周辺整備の進展に伴う公債費の増加や社会保障関費の増加などによる財源不足に陥る可能性がある中で、今後は「箕面市新改革プラン」を元に、そのような状況を打開し、質の高い市民サービスを提供していく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、アウトソーシングのさらなる拡大など引き続きあらゆる手立てを講じて経費の圧縮を図っていく。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大阪府箕面市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139,126
136,349
47.90
83,658,839
77,209,335
1,466,408
29,727,094
57,576,089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67005</xdr:rowOff>
    </xdr:from>
    <xdr:to>
      <xdr:col>24</xdr:col>
      <xdr:colOff>63500</xdr:colOff>
      <xdr:row>33</xdr:row>
      <xdr:rowOff>169418</xdr:rowOff>
    </xdr:to>
    <xdr:cxnSp macro="">
      <xdr:nvCxnSpPr>
        <xdr:cNvPr id="59" name="直線コネクタ 58"/>
        <xdr:cNvCxnSpPr/>
      </xdr:nvCxnSpPr>
      <xdr:spPr>
        <a:xfrm flipV="1">
          <a:off x="3797300" y="5724855"/>
          <a:ext cx="838200" cy="10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63212</xdr:rowOff>
    </xdr:from>
    <xdr:ext cx="469744" cy="259045"/>
    <xdr:sp macro="" textlink="">
      <xdr:nvSpPr>
        <xdr:cNvPr id="60" name="議会費平均値テキスト"/>
        <xdr:cNvSpPr txBox="1"/>
      </xdr:nvSpPr>
      <xdr:spPr>
        <a:xfrm>
          <a:off x="4686300" y="606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29972</xdr:rowOff>
    </xdr:from>
    <xdr:to>
      <xdr:col>19</xdr:col>
      <xdr:colOff>177800</xdr:colOff>
      <xdr:row>33</xdr:row>
      <xdr:rowOff>169418</xdr:rowOff>
    </xdr:to>
    <xdr:cxnSp macro="">
      <xdr:nvCxnSpPr>
        <xdr:cNvPr id="62" name="直線コネクタ 61"/>
        <xdr:cNvCxnSpPr/>
      </xdr:nvCxnSpPr>
      <xdr:spPr>
        <a:xfrm>
          <a:off x="2908300" y="5516372"/>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93015</xdr:rowOff>
    </xdr:from>
    <xdr:to>
      <xdr:col>20</xdr:col>
      <xdr:colOff>38100</xdr:colOff>
      <xdr:row>36</xdr:row>
      <xdr:rowOff>23165</xdr:rowOff>
    </xdr:to>
    <xdr:sp macro="" textlink="">
      <xdr:nvSpPr>
        <xdr:cNvPr id="63" name="フローチャート: 判断 62"/>
        <xdr:cNvSpPr/>
      </xdr:nvSpPr>
      <xdr:spPr>
        <a:xfrm>
          <a:off x="3746500" y="60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14292</xdr:rowOff>
    </xdr:from>
    <xdr:ext cx="469744" cy="259045"/>
    <xdr:sp macro="" textlink="">
      <xdr:nvSpPr>
        <xdr:cNvPr id="64" name="テキスト ボックス 63"/>
        <xdr:cNvSpPr txBox="1"/>
      </xdr:nvSpPr>
      <xdr:spPr>
        <a:xfrm>
          <a:off x="3562428" y="618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29972</xdr:rowOff>
    </xdr:from>
    <xdr:to>
      <xdr:col>15</xdr:col>
      <xdr:colOff>50800</xdr:colOff>
      <xdr:row>32</xdr:row>
      <xdr:rowOff>93980</xdr:rowOff>
    </xdr:to>
    <xdr:cxnSp macro="">
      <xdr:nvCxnSpPr>
        <xdr:cNvPr id="65" name="直線コネクタ 64"/>
        <xdr:cNvCxnSpPr/>
      </xdr:nvCxnSpPr>
      <xdr:spPr>
        <a:xfrm flipV="1">
          <a:off x="2019300" y="55163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40894</xdr:rowOff>
    </xdr:from>
    <xdr:to>
      <xdr:col>15</xdr:col>
      <xdr:colOff>101600</xdr:colOff>
      <xdr:row>35</xdr:row>
      <xdr:rowOff>142494</xdr:rowOff>
    </xdr:to>
    <xdr:sp macro="" textlink="">
      <xdr:nvSpPr>
        <xdr:cNvPr id="66" name="フローチャート: 判断 65"/>
        <xdr:cNvSpPr/>
      </xdr:nvSpPr>
      <xdr:spPr>
        <a:xfrm>
          <a:off x="2857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133621</xdr:rowOff>
    </xdr:from>
    <xdr:ext cx="469744" cy="259045"/>
    <xdr:sp macro="" textlink="">
      <xdr:nvSpPr>
        <xdr:cNvPr id="67" name="テキスト ボックス 66"/>
        <xdr:cNvSpPr txBox="1"/>
      </xdr:nvSpPr>
      <xdr:spPr>
        <a:xfrm>
          <a:off x="2673428"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54661</xdr:rowOff>
    </xdr:from>
    <xdr:to>
      <xdr:col>10</xdr:col>
      <xdr:colOff>114300</xdr:colOff>
      <xdr:row>32</xdr:row>
      <xdr:rowOff>93980</xdr:rowOff>
    </xdr:to>
    <xdr:cxnSp macro="">
      <xdr:nvCxnSpPr>
        <xdr:cNvPr id="68" name="直線コネクタ 67"/>
        <xdr:cNvCxnSpPr/>
      </xdr:nvCxnSpPr>
      <xdr:spPr>
        <a:xfrm>
          <a:off x="1130300" y="5541061"/>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6147</xdr:rowOff>
    </xdr:from>
    <xdr:to>
      <xdr:col>10</xdr:col>
      <xdr:colOff>165100</xdr:colOff>
      <xdr:row>35</xdr:row>
      <xdr:rowOff>107747</xdr:rowOff>
    </xdr:to>
    <xdr:sp macro="" textlink="">
      <xdr:nvSpPr>
        <xdr:cNvPr id="69" name="フローチャート: 判断 68"/>
        <xdr:cNvSpPr/>
      </xdr:nvSpPr>
      <xdr:spPr>
        <a:xfrm>
          <a:off x="1968500" y="600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98874</xdr:rowOff>
    </xdr:from>
    <xdr:ext cx="469744" cy="259045"/>
    <xdr:sp macro="" textlink="">
      <xdr:nvSpPr>
        <xdr:cNvPr id="70" name="テキスト ボックス 69"/>
        <xdr:cNvSpPr txBox="1"/>
      </xdr:nvSpPr>
      <xdr:spPr>
        <a:xfrm>
          <a:off x="1784428" y="609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163881</xdr:rowOff>
    </xdr:from>
    <xdr:to>
      <xdr:col>6</xdr:col>
      <xdr:colOff>38100</xdr:colOff>
      <xdr:row>35</xdr:row>
      <xdr:rowOff>94031</xdr:rowOff>
    </xdr:to>
    <xdr:sp macro="" textlink="">
      <xdr:nvSpPr>
        <xdr:cNvPr id="71" name="フローチャート: 判断 70"/>
        <xdr:cNvSpPr/>
      </xdr:nvSpPr>
      <xdr:spPr>
        <a:xfrm>
          <a:off x="1079500" y="599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85158</xdr:rowOff>
    </xdr:from>
    <xdr:ext cx="469744" cy="259045"/>
    <xdr:sp macro="" textlink="">
      <xdr:nvSpPr>
        <xdr:cNvPr id="72" name="テキスト ボックス 71"/>
        <xdr:cNvSpPr txBox="1"/>
      </xdr:nvSpPr>
      <xdr:spPr>
        <a:xfrm>
          <a:off x="895428" y="60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16205</xdr:rowOff>
    </xdr:from>
    <xdr:to>
      <xdr:col>24</xdr:col>
      <xdr:colOff>114300</xdr:colOff>
      <xdr:row>33</xdr:row>
      <xdr:rowOff>117805</xdr:rowOff>
    </xdr:to>
    <xdr:sp macro="" textlink="">
      <xdr:nvSpPr>
        <xdr:cNvPr id="78" name="楕円 77"/>
        <xdr:cNvSpPr/>
      </xdr:nvSpPr>
      <xdr:spPr>
        <a:xfrm>
          <a:off x="4584700" y="567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39082</xdr:rowOff>
    </xdr:from>
    <xdr:ext cx="469744" cy="259045"/>
    <xdr:sp macro="" textlink="">
      <xdr:nvSpPr>
        <xdr:cNvPr id="79" name="議会費該当値テキスト"/>
        <xdr:cNvSpPr txBox="1"/>
      </xdr:nvSpPr>
      <xdr:spPr>
        <a:xfrm>
          <a:off x="4686300" y="552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118618</xdr:rowOff>
    </xdr:from>
    <xdr:to>
      <xdr:col>20</xdr:col>
      <xdr:colOff>38100</xdr:colOff>
      <xdr:row>34</xdr:row>
      <xdr:rowOff>48768</xdr:rowOff>
    </xdr:to>
    <xdr:sp macro="" textlink="">
      <xdr:nvSpPr>
        <xdr:cNvPr id="80" name="楕円 79"/>
        <xdr:cNvSpPr/>
      </xdr:nvSpPr>
      <xdr:spPr>
        <a:xfrm>
          <a:off x="3746500" y="577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65295</xdr:rowOff>
    </xdr:from>
    <xdr:ext cx="469744" cy="259045"/>
    <xdr:sp macro="" textlink="">
      <xdr:nvSpPr>
        <xdr:cNvPr id="81" name="テキスト ボックス 80"/>
        <xdr:cNvSpPr txBox="1"/>
      </xdr:nvSpPr>
      <xdr:spPr>
        <a:xfrm>
          <a:off x="3562428" y="555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150622</xdr:rowOff>
    </xdr:from>
    <xdr:to>
      <xdr:col>15</xdr:col>
      <xdr:colOff>101600</xdr:colOff>
      <xdr:row>32</xdr:row>
      <xdr:rowOff>80772</xdr:rowOff>
    </xdr:to>
    <xdr:sp macro="" textlink="">
      <xdr:nvSpPr>
        <xdr:cNvPr id="82" name="楕円 81"/>
        <xdr:cNvSpPr/>
      </xdr:nvSpPr>
      <xdr:spPr>
        <a:xfrm>
          <a:off x="2857500" y="54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97299</xdr:rowOff>
    </xdr:from>
    <xdr:ext cx="469744" cy="259045"/>
    <xdr:sp macro="" textlink="">
      <xdr:nvSpPr>
        <xdr:cNvPr id="83" name="テキスト ボックス 82"/>
        <xdr:cNvSpPr txBox="1"/>
      </xdr:nvSpPr>
      <xdr:spPr>
        <a:xfrm>
          <a:off x="2673428" y="524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43180</xdr:rowOff>
    </xdr:from>
    <xdr:to>
      <xdr:col>10</xdr:col>
      <xdr:colOff>165100</xdr:colOff>
      <xdr:row>32</xdr:row>
      <xdr:rowOff>144780</xdr:rowOff>
    </xdr:to>
    <xdr:sp macro="" textlink="">
      <xdr:nvSpPr>
        <xdr:cNvPr id="84" name="楕円 83"/>
        <xdr:cNvSpPr/>
      </xdr:nvSpPr>
      <xdr:spPr>
        <a:xfrm>
          <a:off x="1968500" y="55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161307</xdr:rowOff>
    </xdr:from>
    <xdr:ext cx="469744" cy="259045"/>
    <xdr:sp macro="" textlink="">
      <xdr:nvSpPr>
        <xdr:cNvPr id="85" name="テキスト ボックス 84"/>
        <xdr:cNvSpPr txBox="1"/>
      </xdr:nvSpPr>
      <xdr:spPr>
        <a:xfrm>
          <a:off x="1784428" y="53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3861</xdr:rowOff>
    </xdr:from>
    <xdr:to>
      <xdr:col>6</xdr:col>
      <xdr:colOff>38100</xdr:colOff>
      <xdr:row>32</xdr:row>
      <xdr:rowOff>105461</xdr:rowOff>
    </xdr:to>
    <xdr:sp macro="" textlink="">
      <xdr:nvSpPr>
        <xdr:cNvPr id="86" name="楕円 85"/>
        <xdr:cNvSpPr/>
      </xdr:nvSpPr>
      <xdr:spPr>
        <a:xfrm>
          <a:off x="1079500" y="549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121988</xdr:rowOff>
    </xdr:from>
    <xdr:ext cx="469744" cy="259045"/>
    <xdr:sp macro="" textlink="">
      <xdr:nvSpPr>
        <xdr:cNvPr id="87" name="テキスト ボックス 86"/>
        <xdr:cNvSpPr txBox="1"/>
      </xdr:nvSpPr>
      <xdr:spPr>
        <a:xfrm>
          <a:off x="895428" y="52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20248</xdr:rowOff>
    </xdr:from>
    <xdr:to>
      <xdr:col>24</xdr:col>
      <xdr:colOff>63500</xdr:colOff>
      <xdr:row>57</xdr:row>
      <xdr:rowOff>58117</xdr:rowOff>
    </xdr:to>
    <xdr:cxnSp macro="">
      <xdr:nvCxnSpPr>
        <xdr:cNvPr id="114" name="直線コネクタ 113"/>
        <xdr:cNvCxnSpPr/>
      </xdr:nvCxnSpPr>
      <xdr:spPr>
        <a:xfrm>
          <a:off x="3797300" y="9449998"/>
          <a:ext cx="838200" cy="38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9442</xdr:rowOff>
    </xdr:from>
    <xdr:ext cx="534377" cy="259045"/>
    <xdr:sp macro="" textlink="">
      <xdr:nvSpPr>
        <xdr:cNvPr id="115" name="総務費平均値テキスト"/>
        <xdr:cNvSpPr txBox="1"/>
      </xdr:nvSpPr>
      <xdr:spPr>
        <a:xfrm>
          <a:off x="4686300" y="9610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20248</xdr:rowOff>
    </xdr:from>
    <xdr:to>
      <xdr:col>19</xdr:col>
      <xdr:colOff>177800</xdr:colOff>
      <xdr:row>57</xdr:row>
      <xdr:rowOff>135567</xdr:rowOff>
    </xdr:to>
    <xdr:cxnSp macro="">
      <xdr:nvCxnSpPr>
        <xdr:cNvPr id="117" name="直線コネクタ 116"/>
        <xdr:cNvCxnSpPr/>
      </xdr:nvCxnSpPr>
      <xdr:spPr>
        <a:xfrm flipV="1">
          <a:off x="2908300" y="9449998"/>
          <a:ext cx="889000" cy="45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89856</xdr:rowOff>
    </xdr:from>
    <xdr:to>
      <xdr:col>20</xdr:col>
      <xdr:colOff>38100</xdr:colOff>
      <xdr:row>55</xdr:row>
      <xdr:rowOff>20006</xdr:rowOff>
    </xdr:to>
    <xdr:sp macro="" textlink="">
      <xdr:nvSpPr>
        <xdr:cNvPr id="118" name="フローチャート: 判断 117"/>
        <xdr:cNvSpPr/>
      </xdr:nvSpPr>
      <xdr:spPr>
        <a:xfrm>
          <a:off x="3746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36533</xdr:rowOff>
    </xdr:from>
    <xdr:ext cx="599010" cy="259045"/>
    <xdr:sp macro="" textlink="">
      <xdr:nvSpPr>
        <xdr:cNvPr id="119" name="テキスト ボックス 118"/>
        <xdr:cNvSpPr txBox="1"/>
      </xdr:nvSpPr>
      <xdr:spPr>
        <a:xfrm>
          <a:off x="3497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135567</xdr:rowOff>
    </xdr:from>
    <xdr:to>
      <xdr:col>15</xdr:col>
      <xdr:colOff>50800</xdr:colOff>
      <xdr:row>57</xdr:row>
      <xdr:rowOff>139609</xdr:rowOff>
    </xdr:to>
    <xdr:cxnSp macro="">
      <xdr:nvCxnSpPr>
        <xdr:cNvPr id="120" name="直線コネクタ 119"/>
        <xdr:cNvCxnSpPr/>
      </xdr:nvCxnSpPr>
      <xdr:spPr>
        <a:xfrm flipV="1">
          <a:off x="2019300" y="9908217"/>
          <a:ext cx="889000" cy="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22670</xdr:rowOff>
    </xdr:from>
    <xdr:to>
      <xdr:col>15</xdr:col>
      <xdr:colOff>101600</xdr:colOff>
      <xdr:row>57</xdr:row>
      <xdr:rowOff>124270</xdr:rowOff>
    </xdr:to>
    <xdr:sp macro="" textlink="">
      <xdr:nvSpPr>
        <xdr:cNvPr id="121" name="フローチャート: 判断 120"/>
        <xdr:cNvSpPr/>
      </xdr:nvSpPr>
      <xdr:spPr>
        <a:xfrm>
          <a:off x="2857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140797</xdr:rowOff>
    </xdr:from>
    <xdr:ext cx="534377" cy="259045"/>
    <xdr:sp macro="" textlink="">
      <xdr:nvSpPr>
        <xdr:cNvPr id="122" name="テキスト ボックス 121"/>
        <xdr:cNvSpPr txBox="1"/>
      </xdr:nvSpPr>
      <xdr:spPr>
        <a:xfrm>
          <a:off x="2641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81535</xdr:rowOff>
    </xdr:from>
    <xdr:to>
      <xdr:col>10</xdr:col>
      <xdr:colOff>114300</xdr:colOff>
      <xdr:row>57</xdr:row>
      <xdr:rowOff>139609</xdr:rowOff>
    </xdr:to>
    <xdr:cxnSp macro="">
      <xdr:nvCxnSpPr>
        <xdr:cNvPr id="123" name="直線コネクタ 122"/>
        <xdr:cNvCxnSpPr/>
      </xdr:nvCxnSpPr>
      <xdr:spPr>
        <a:xfrm>
          <a:off x="1130300" y="9854185"/>
          <a:ext cx="889000" cy="5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5187</xdr:rowOff>
    </xdr:from>
    <xdr:to>
      <xdr:col>10</xdr:col>
      <xdr:colOff>165100</xdr:colOff>
      <xdr:row>57</xdr:row>
      <xdr:rowOff>106787</xdr:rowOff>
    </xdr:to>
    <xdr:sp macro="" textlink="">
      <xdr:nvSpPr>
        <xdr:cNvPr id="124" name="フローチャート: 判断 123"/>
        <xdr:cNvSpPr/>
      </xdr:nvSpPr>
      <xdr:spPr>
        <a:xfrm>
          <a:off x="1968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123314</xdr:rowOff>
    </xdr:from>
    <xdr:ext cx="534377" cy="259045"/>
    <xdr:sp macro="" textlink="">
      <xdr:nvSpPr>
        <xdr:cNvPr id="125" name="テキスト ボックス 124"/>
        <xdr:cNvSpPr txBox="1"/>
      </xdr:nvSpPr>
      <xdr:spPr>
        <a:xfrm>
          <a:off x="1752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43587</xdr:rowOff>
    </xdr:from>
    <xdr:to>
      <xdr:col>6</xdr:col>
      <xdr:colOff>38100</xdr:colOff>
      <xdr:row>57</xdr:row>
      <xdr:rowOff>145187</xdr:rowOff>
    </xdr:to>
    <xdr:sp macro="" textlink="">
      <xdr:nvSpPr>
        <xdr:cNvPr id="126" name="フローチャート: 判断 125"/>
        <xdr:cNvSpPr/>
      </xdr:nvSpPr>
      <xdr:spPr>
        <a:xfrm>
          <a:off x="10795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136314</xdr:rowOff>
    </xdr:from>
    <xdr:ext cx="534377" cy="259045"/>
    <xdr:sp macro="" textlink="">
      <xdr:nvSpPr>
        <xdr:cNvPr id="127" name="テキスト ボックス 126"/>
        <xdr:cNvSpPr txBox="1"/>
      </xdr:nvSpPr>
      <xdr:spPr>
        <a:xfrm>
          <a:off x="863111" y="990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7317</xdr:rowOff>
    </xdr:from>
    <xdr:to>
      <xdr:col>24</xdr:col>
      <xdr:colOff>114300</xdr:colOff>
      <xdr:row>57</xdr:row>
      <xdr:rowOff>108917</xdr:rowOff>
    </xdr:to>
    <xdr:sp macro="" textlink="">
      <xdr:nvSpPr>
        <xdr:cNvPr id="133" name="楕円 132"/>
        <xdr:cNvSpPr/>
      </xdr:nvSpPr>
      <xdr:spPr>
        <a:xfrm>
          <a:off x="4584700" y="977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136442</xdr:rowOff>
    </xdr:from>
    <xdr:ext cx="534377" cy="259045"/>
    <xdr:sp macro="" textlink="">
      <xdr:nvSpPr>
        <xdr:cNvPr id="134" name="総務費該当値テキスト"/>
        <xdr:cNvSpPr txBox="1"/>
      </xdr:nvSpPr>
      <xdr:spPr>
        <a:xfrm>
          <a:off x="4686300" y="973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140898</xdr:rowOff>
    </xdr:from>
    <xdr:to>
      <xdr:col>20</xdr:col>
      <xdr:colOff>38100</xdr:colOff>
      <xdr:row>55</xdr:row>
      <xdr:rowOff>71048</xdr:rowOff>
    </xdr:to>
    <xdr:sp macro="" textlink="">
      <xdr:nvSpPr>
        <xdr:cNvPr id="135" name="楕円 134"/>
        <xdr:cNvSpPr/>
      </xdr:nvSpPr>
      <xdr:spPr>
        <a:xfrm>
          <a:off x="3746500" y="939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62175</xdr:rowOff>
    </xdr:from>
    <xdr:ext cx="599010" cy="259045"/>
    <xdr:sp macro="" textlink="">
      <xdr:nvSpPr>
        <xdr:cNvPr id="136" name="テキスト ボックス 135"/>
        <xdr:cNvSpPr txBox="1"/>
      </xdr:nvSpPr>
      <xdr:spPr>
        <a:xfrm>
          <a:off x="3497795" y="949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84767</xdr:rowOff>
    </xdr:from>
    <xdr:to>
      <xdr:col>15</xdr:col>
      <xdr:colOff>101600</xdr:colOff>
      <xdr:row>58</xdr:row>
      <xdr:rowOff>14917</xdr:rowOff>
    </xdr:to>
    <xdr:sp macro="" textlink="">
      <xdr:nvSpPr>
        <xdr:cNvPr id="137" name="楕円 136"/>
        <xdr:cNvSpPr/>
      </xdr:nvSpPr>
      <xdr:spPr>
        <a:xfrm>
          <a:off x="2857500" y="985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6044</xdr:rowOff>
    </xdr:from>
    <xdr:ext cx="534377" cy="259045"/>
    <xdr:sp macro="" textlink="">
      <xdr:nvSpPr>
        <xdr:cNvPr id="138" name="テキスト ボックス 137"/>
        <xdr:cNvSpPr txBox="1"/>
      </xdr:nvSpPr>
      <xdr:spPr>
        <a:xfrm>
          <a:off x="2641111" y="995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88809</xdr:rowOff>
    </xdr:from>
    <xdr:to>
      <xdr:col>10</xdr:col>
      <xdr:colOff>165100</xdr:colOff>
      <xdr:row>58</xdr:row>
      <xdr:rowOff>18959</xdr:rowOff>
    </xdr:to>
    <xdr:sp macro="" textlink="">
      <xdr:nvSpPr>
        <xdr:cNvPr id="139" name="楕円 138"/>
        <xdr:cNvSpPr/>
      </xdr:nvSpPr>
      <xdr:spPr>
        <a:xfrm>
          <a:off x="1968500" y="986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10086</xdr:rowOff>
    </xdr:from>
    <xdr:ext cx="534377" cy="259045"/>
    <xdr:sp macro="" textlink="">
      <xdr:nvSpPr>
        <xdr:cNvPr id="140" name="テキスト ボックス 139"/>
        <xdr:cNvSpPr txBox="1"/>
      </xdr:nvSpPr>
      <xdr:spPr>
        <a:xfrm>
          <a:off x="1752111" y="995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30735</xdr:rowOff>
    </xdr:from>
    <xdr:to>
      <xdr:col>6</xdr:col>
      <xdr:colOff>38100</xdr:colOff>
      <xdr:row>57</xdr:row>
      <xdr:rowOff>132335</xdr:rowOff>
    </xdr:to>
    <xdr:sp macro="" textlink="">
      <xdr:nvSpPr>
        <xdr:cNvPr id="141" name="楕円 140"/>
        <xdr:cNvSpPr/>
      </xdr:nvSpPr>
      <xdr:spPr>
        <a:xfrm>
          <a:off x="1079500" y="980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148862</xdr:rowOff>
    </xdr:from>
    <xdr:ext cx="534377" cy="259045"/>
    <xdr:sp macro="" textlink="">
      <xdr:nvSpPr>
        <xdr:cNvPr id="142" name="テキスト ボックス 141"/>
        <xdr:cNvSpPr txBox="1"/>
      </xdr:nvSpPr>
      <xdr:spPr>
        <a:xfrm>
          <a:off x="863111" y="95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3" name="テキスト ボックス 152"/>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141636</xdr:rowOff>
    </xdr:from>
    <xdr:to>
      <xdr:col>24</xdr:col>
      <xdr:colOff>62865</xdr:colOff>
      <xdr:row>79</xdr:row>
      <xdr:rowOff>122334</xdr:rowOff>
    </xdr:to>
    <xdr:cxnSp macro="">
      <xdr:nvCxnSpPr>
        <xdr:cNvPr id="167" name="直線コネクタ 166"/>
        <xdr:cNvCxnSpPr/>
      </xdr:nvCxnSpPr>
      <xdr:spPr>
        <a:xfrm flipV="1">
          <a:off x="4633595" y="12314586"/>
          <a:ext cx="1270" cy="1352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126161</xdr:rowOff>
    </xdr:from>
    <xdr:ext cx="599010" cy="259045"/>
    <xdr:sp macro="" textlink="">
      <xdr:nvSpPr>
        <xdr:cNvPr id="168" name="民生費最小値テキスト"/>
        <xdr:cNvSpPr txBox="1"/>
      </xdr:nvSpPr>
      <xdr:spPr>
        <a:xfrm>
          <a:off x="4686300" y="1367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122334</xdr:rowOff>
    </xdr:from>
    <xdr:to>
      <xdr:col>24</xdr:col>
      <xdr:colOff>152400</xdr:colOff>
      <xdr:row>79</xdr:row>
      <xdr:rowOff>122334</xdr:rowOff>
    </xdr:to>
    <xdr:cxnSp macro="">
      <xdr:nvCxnSpPr>
        <xdr:cNvPr id="169" name="直線コネクタ 168"/>
        <xdr:cNvCxnSpPr/>
      </xdr:nvCxnSpPr>
      <xdr:spPr>
        <a:xfrm>
          <a:off x="4546600" y="1366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88313</xdr:rowOff>
    </xdr:from>
    <xdr:ext cx="599010" cy="259045"/>
    <xdr:sp macro="" textlink="">
      <xdr:nvSpPr>
        <xdr:cNvPr id="170" name="民生費最大値テキスト"/>
        <xdr:cNvSpPr txBox="1"/>
      </xdr:nvSpPr>
      <xdr:spPr>
        <a:xfrm>
          <a:off x="4686300" y="1208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141636</xdr:rowOff>
    </xdr:from>
    <xdr:to>
      <xdr:col>24</xdr:col>
      <xdr:colOff>152400</xdr:colOff>
      <xdr:row>71</xdr:row>
      <xdr:rowOff>141636</xdr:rowOff>
    </xdr:to>
    <xdr:cxnSp macro="">
      <xdr:nvCxnSpPr>
        <xdr:cNvPr id="171" name="直線コネクタ 170"/>
        <xdr:cNvCxnSpPr/>
      </xdr:nvCxnSpPr>
      <xdr:spPr>
        <a:xfrm>
          <a:off x="4546600" y="123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112892</xdr:rowOff>
    </xdr:from>
    <xdr:to>
      <xdr:col>24</xdr:col>
      <xdr:colOff>63500</xdr:colOff>
      <xdr:row>78</xdr:row>
      <xdr:rowOff>88311</xdr:rowOff>
    </xdr:to>
    <xdr:cxnSp macro="">
      <xdr:nvCxnSpPr>
        <xdr:cNvPr id="172" name="直線コネクタ 171"/>
        <xdr:cNvCxnSpPr/>
      </xdr:nvCxnSpPr>
      <xdr:spPr>
        <a:xfrm flipV="1">
          <a:off x="3797300" y="13314542"/>
          <a:ext cx="838200" cy="14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145107</xdr:rowOff>
    </xdr:from>
    <xdr:ext cx="599010" cy="259045"/>
    <xdr:sp macro="" textlink="">
      <xdr:nvSpPr>
        <xdr:cNvPr id="173" name="民生費平均値テキスト"/>
        <xdr:cNvSpPr txBox="1"/>
      </xdr:nvSpPr>
      <xdr:spPr>
        <a:xfrm>
          <a:off x="4686300" y="130038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122230</xdr:rowOff>
    </xdr:from>
    <xdr:to>
      <xdr:col>24</xdr:col>
      <xdr:colOff>114300</xdr:colOff>
      <xdr:row>77</xdr:row>
      <xdr:rowOff>52380</xdr:rowOff>
    </xdr:to>
    <xdr:sp macro="" textlink="">
      <xdr:nvSpPr>
        <xdr:cNvPr id="174" name="フローチャート: 判断 173"/>
        <xdr:cNvSpPr/>
      </xdr:nvSpPr>
      <xdr:spPr>
        <a:xfrm>
          <a:off x="4584700" y="131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88311</xdr:rowOff>
    </xdr:from>
    <xdr:to>
      <xdr:col>19</xdr:col>
      <xdr:colOff>177800</xdr:colOff>
      <xdr:row>78</xdr:row>
      <xdr:rowOff>161226</xdr:rowOff>
    </xdr:to>
    <xdr:cxnSp macro="">
      <xdr:nvCxnSpPr>
        <xdr:cNvPr id="175" name="直線コネクタ 174"/>
        <xdr:cNvCxnSpPr/>
      </xdr:nvCxnSpPr>
      <xdr:spPr>
        <a:xfrm flipV="1">
          <a:off x="2908300" y="13461411"/>
          <a:ext cx="889000" cy="7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26386</xdr:rowOff>
    </xdr:from>
    <xdr:to>
      <xdr:col>20</xdr:col>
      <xdr:colOff>38100</xdr:colOff>
      <xdr:row>78</xdr:row>
      <xdr:rowOff>127986</xdr:rowOff>
    </xdr:to>
    <xdr:sp macro="" textlink="">
      <xdr:nvSpPr>
        <xdr:cNvPr id="176" name="フローチャート: 判断 175"/>
        <xdr:cNvSpPr/>
      </xdr:nvSpPr>
      <xdr:spPr>
        <a:xfrm>
          <a:off x="3746500" y="1339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144513</xdr:rowOff>
    </xdr:from>
    <xdr:ext cx="599010" cy="259045"/>
    <xdr:sp macro="" textlink="">
      <xdr:nvSpPr>
        <xdr:cNvPr id="177" name="テキスト ボックス 176"/>
        <xdr:cNvSpPr txBox="1"/>
      </xdr:nvSpPr>
      <xdr:spPr>
        <a:xfrm>
          <a:off x="3497795" y="1317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161226</xdr:rowOff>
    </xdr:from>
    <xdr:to>
      <xdr:col>15</xdr:col>
      <xdr:colOff>50800</xdr:colOff>
      <xdr:row>79</xdr:row>
      <xdr:rowOff>31328</xdr:rowOff>
    </xdr:to>
    <xdr:cxnSp macro="">
      <xdr:nvCxnSpPr>
        <xdr:cNvPr id="178" name="直線コネクタ 177"/>
        <xdr:cNvCxnSpPr/>
      </xdr:nvCxnSpPr>
      <xdr:spPr>
        <a:xfrm flipV="1">
          <a:off x="2019300" y="13534326"/>
          <a:ext cx="889000" cy="4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42135</xdr:rowOff>
    </xdr:from>
    <xdr:to>
      <xdr:col>15</xdr:col>
      <xdr:colOff>101600</xdr:colOff>
      <xdr:row>78</xdr:row>
      <xdr:rowOff>143735</xdr:rowOff>
    </xdr:to>
    <xdr:sp macro="" textlink="">
      <xdr:nvSpPr>
        <xdr:cNvPr id="179" name="フローチャート: 判断 178"/>
        <xdr:cNvSpPr/>
      </xdr:nvSpPr>
      <xdr:spPr>
        <a:xfrm>
          <a:off x="2857500" y="134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160262</xdr:rowOff>
    </xdr:from>
    <xdr:ext cx="599010" cy="259045"/>
    <xdr:sp macro="" textlink="">
      <xdr:nvSpPr>
        <xdr:cNvPr id="180" name="テキスト ボックス 179"/>
        <xdr:cNvSpPr txBox="1"/>
      </xdr:nvSpPr>
      <xdr:spPr>
        <a:xfrm>
          <a:off x="2608795" y="131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31328</xdr:rowOff>
    </xdr:from>
    <xdr:to>
      <xdr:col>10</xdr:col>
      <xdr:colOff>114300</xdr:colOff>
      <xdr:row>79</xdr:row>
      <xdr:rowOff>67607</xdr:rowOff>
    </xdr:to>
    <xdr:cxnSp macro="">
      <xdr:nvCxnSpPr>
        <xdr:cNvPr id="181" name="直線コネクタ 180"/>
        <xdr:cNvCxnSpPr/>
      </xdr:nvCxnSpPr>
      <xdr:spPr>
        <a:xfrm flipV="1">
          <a:off x="1130300" y="13575878"/>
          <a:ext cx="889000" cy="3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95362</xdr:rowOff>
    </xdr:from>
    <xdr:to>
      <xdr:col>10</xdr:col>
      <xdr:colOff>165100</xdr:colOff>
      <xdr:row>79</xdr:row>
      <xdr:rowOff>25512</xdr:rowOff>
    </xdr:to>
    <xdr:sp macro="" textlink="">
      <xdr:nvSpPr>
        <xdr:cNvPr id="182" name="フローチャート: 判断 181"/>
        <xdr:cNvSpPr/>
      </xdr:nvSpPr>
      <xdr:spPr>
        <a:xfrm>
          <a:off x="1968500" y="134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42039</xdr:rowOff>
    </xdr:from>
    <xdr:ext cx="599010" cy="259045"/>
    <xdr:sp macro="" textlink="">
      <xdr:nvSpPr>
        <xdr:cNvPr id="183" name="テキスト ボックス 182"/>
        <xdr:cNvSpPr txBox="1"/>
      </xdr:nvSpPr>
      <xdr:spPr>
        <a:xfrm>
          <a:off x="1719795" y="13243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97351</xdr:rowOff>
    </xdr:from>
    <xdr:to>
      <xdr:col>6</xdr:col>
      <xdr:colOff>38100</xdr:colOff>
      <xdr:row>79</xdr:row>
      <xdr:rowOff>27501</xdr:rowOff>
    </xdr:to>
    <xdr:sp macro="" textlink="">
      <xdr:nvSpPr>
        <xdr:cNvPr id="184" name="フローチャート: 判断 183"/>
        <xdr:cNvSpPr/>
      </xdr:nvSpPr>
      <xdr:spPr>
        <a:xfrm>
          <a:off x="1079500" y="134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44028</xdr:rowOff>
    </xdr:from>
    <xdr:ext cx="599010" cy="259045"/>
    <xdr:sp macro="" textlink="">
      <xdr:nvSpPr>
        <xdr:cNvPr id="185" name="テキスト ボックス 184"/>
        <xdr:cNvSpPr txBox="1"/>
      </xdr:nvSpPr>
      <xdr:spPr>
        <a:xfrm>
          <a:off x="830795" y="1324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62092</xdr:rowOff>
    </xdr:from>
    <xdr:to>
      <xdr:col>24</xdr:col>
      <xdr:colOff>114300</xdr:colOff>
      <xdr:row>77</xdr:row>
      <xdr:rowOff>163692</xdr:rowOff>
    </xdr:to>
    <xdr:sp macro="" textlink="">
      <xdr:nvSpPr>
        <xdr:cNvPr id="191" name="楕円 190"/>
        <xdr:cNvSpPr/>
      </xdr:nvSpPr>
      <xdr:spPr>
        <a:xfrm>
          <a:off x="4584700" y="1326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40519</xdr:rowOff>
    </xdr:from>
    <xdr:ext cx="599010" cy="259045"/>
    <xdr:sp macro="" textlink="">
      <xdr:nvSpPr>
        <xdr:cNvPr id="192" name="民生費該当値テキスト"/>
        <xdr:cNvSpPr txBox="1"/>
      </xdr:nvSpPr>
      <xdr:spPr>
        <a:xfrm>
          <a:off x="4686300" y="1324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37511</xdr:rowOff>
    </xdr:from>
    <xdr:to>
      <xdr:col>20</xdr:col>
      <xdr:colOff>38100</xdr:colOff>
      <xdr:row>78</xdr:row>
      <xdr:rowOff>139111</xdr:rowOff>
    </xdr:to>
    <xdr:sp macro="" textlink="">
      <xdr:nvSpPr>
        <xdr:cNvPr id="193" name="楕円 192"/>
        <xdr:cNvSpPr/>
      </xdr:nvSpPr>
      <xdr:spPr>
        <a:xfrm>
          <a:off x="3746500" y="1341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130238</xdr:rowOff>
    </xdr:from>
    <xdr:ext cx="599010" cy="259045"/>
    <xdr:sp macro="" textlink="">
      <xdr:nvSpPr>
        <xdr:cNvPr id="194" name="テキスト ボックス 193"/>
        <xdr:cNvSpPr txBox="1"/>
      </xdr:nvSpPr>
      <xdr:spPr>
        <a:xfrm>
          <a:off x="3497795" y="13503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110426</xdr:rowOff>
    </xdr:from>
    <xdr:to>
      <xdr:col>15</xdr:col>
      <xdr:colOff>101600</xdr:colOff>
      <xdr:row>79</xdr:row>
      <xdr:rowOff>40576</xdr:rowOff>
    </xdr:to>
    <xdr:sp macro="" textlink="">
      <xdr:nvSpPr>
        <xdr:cNvPr id="195" name="楕円 194"/>
        <xdr:cNvSpPr/>
      </xdr:nvSpPr>
      <xdr:spPr>
        <a:xfrm>
          <a:off x="2857500" y="1348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31703</xdr:rowOff>
    </xdr:from>
    <xdr:ext cx="599010" cy="259045"/>
    <xdr:sp macro="" textlink="">
      <xdr:nvSpPr>
        <xdr:cNvPr id="196" name="テキスト ボックス 195"/>
        <xdr:cNvSpPr txBox="1"/>
      </xdr:nvSpPr>
      <xdr:spPr>
        <a:xfrm>
          <a:off x="2608795" y="13576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151978</xdr:rowOff>
    </xdr:from>
    <xdr:to>
      <xdr:col>10</xdr:col>
      <xdr:colOff>165100</xdr:colOff>
      <xdr:row>79</xdr:row>
      <xdr:rowOff>82128</xdr:rowOff>
    </xdr:to>
    <xdr:sp macro="" textlink="">
      <xdr:nvSpPr>
        <xdr:cNvPr id="197" name="楕円 196"/>
        <xdr:cNvSpPr/>
      </xdr:nvSpPr>
      <xdr:spPr>
        <a:xfrm>
          <a:off x="1968500" y="1352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73255</xdr:rowOff>
    </xdr:from>
    <xdr:ext cx="599010" cy="259045"/>
    <xdr:sp macro="" textlink="">
      <xdr:nvSpPr>
        <xdr:cNvPr id="198" name="テキスト ボックス 197"/>
        <xdr:cNvSpPr txBox="1"/>
      </xdr:nvSpPr>
      <xdr:spPr>
        <a:xfrm>
          <a:off x="1719795" y="1361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16807</xdr:rowOff>
    </xdr:from>
    <xdr:to>
      <xdr:col>6</xdr:col>
      <xdr:colOff>38100</xdr:colOff>
      <xdr:row>79</xdr:row>
      <xdr:rowOff>118407</xdr:rowOff>
    </xdr:to>
    <xdr:sp macro="" textlink="">
      <xdr:nvSpPr>
        <xdr:cNvPr id="199" name="楕円 198"/>
        <xdr:cNvSpPr/>
      </xdr:nvSpPr>
      <xdr:spPr>
        <a:xfrm>
          <a:off x="1079500" y="135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109534</xdr:rowOff>
    </xdr:from>
    <xdr:ext cx="599010" cy="259045"/>
    <xdr:sp macro="" textlink="">
      <xdr:nvSpPr>
        <xdr:cNvPr id="200" name="テキスト ボックス 199"/>
        <xdr:cNvSpPr txBox="1"/>
      </xdr:nvSpPr>
      <xdr:spPr>
        <a:xfrm>
          <a:off x="830795" y="13654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3" name="直線コネクタ 222"/>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4" name="衛生費最小値テキスト"/>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5" name="直線コネクタ 224"/>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6" name="衛生費最大値テキスト"/>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7" name="直線コネクタ 226"/>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18748</xdr:rowOff>
    </xdr:from>
    <xdr:to>
      <xdr:col>24</xdr:col>
      <xdr:colOff>63500</xdr:colOff>
      <xdr:row>96</xdr:row>
      <xdr:rowOff>163795</xdr:rowOff>
    </xdr:to>
    <xdr:cxnSp macro="">
      <xdr:nvCxnSpPr>
        <xdr:cNvPr id="228" name="直線コネクタ 227"/>
        <xdr:cNvCxnSpPr/>
      </xdr:nvCxnSpPr>
      <xdr:spPr>
        <a:xfrm>
          <a:off x="3797300" y="16306498"/>
          <a:ext cx="838200" cy="31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142730</xdr:rowOff>
    </xdr:from>
    <xdr:ext cx="534377" cy="259045"/>
    <xdr:sp macro="" textlink="">
      <xdr:nvSpPr>
        <xdr:cNvPr id="229" name="衛生費平均値テキスト"/>
        <xdr:cNvSpPr txBox="1"/>
      </xdr:nvSpPr>
      <xdr:spPr>
        <a:xfrm>
          <a:off x="4686300" y="16259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30" name="フローチャート: 判断 229"/>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18748</xdr:rowOff>
    </xdr:from>
    <xdr:to>
      <xdr:col>19</xdr:col>
      <xdr:colOff>177800</xdr:colOff>
      <xdr:row>96</xdr:row>
      <xdr:rowOff>125070</xdr:rowOff>
    </xdr:to>
    <xdr:cxnSp macro="">
      <xdr:nvCxnSpPr>
        <xdr:cNvPr id="231" name="直線コネクタ 230"/>
        <xdr:cNvCxnSpPr/>
      </xdr:nvCxnSpPr>
      <xdr:spPr>
        <a:xfrm flipV="1">
          <a:off x="2908300" y="16306498"/>
          <a:ext cx="889000" cy="27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120447</xdr:rowOff>
    </xdr:from>
    <xdr:to>
      <xdr:col>20</xdr:col>
      <xdr:colOff>38100</xdr:colOff>
      <xdr:row>97</xdr:row>
      <xdr:rowOff>50597</xdr:rowOff>
    </xdr:to>
    <xdr:sp macro="" textlink="">
      <xdr:nvSpPr>
        <xdr:cNvPr id="232" name="フローチャート: 判断 231"/>
        <xdr:cNvSpPr/>
      </xdr:nvSpPr>
      <xdr:spPr>
        <a:xfrm>
          <a:off x="3746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41724</xdr:rowOff>
    </xdr:from>
    <xdr:ext cx="534377" cy="259045"/>
    <xdr:sp macro="" textlink="">
      <xdr:nvSpPr>
        <xdr:cNvPr id="233" name="テキスト ボックス 232"/>
        <xdr:cNvSpPr txBox="1"/>
      </xdr:nvSpPr>
      <xdr:spPr>
        <a:xfrm>
          <a:off x="3530111" y="1667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125070</xdr:rowOff>
    </xdr:from>
    <xdr:to>
      <xdr:col>15</xdr:col>
      <xdr:colOff>50800</xdr:colOff>
      <xdr:row>97</xdr:row>
      <xdr:rowOff>166949</xdr:rowOff>
    </xdr:to>
    <xdr:cxnSp macro="">
      <xdr:nvCxnSpPr>
        <xdr:cNvPr id="234" name="直線コネクタ 233"/>
        <xdr:cNvCxnSpPr/>
      </xdr:nvCxnSpPr>
      <xdr:spPr>
        <a:xfrm flipV="1">
          <a:off x="2019300" y="16584270"/>
          <a:ext cx="889000" cy="21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145112</xdr:rowOff>
    </xdr:from>
    <xdr:to>
      <xdr:col>15</xdr:col>
      <xdr:colOff>101600</xdr:colOff>
      <xdr:row>97</xdr:row>
      <xdr:rowOff>75262</xdr:rowOff>
    </xdr:to>
    <xdr:sp macro="" textlink="">
      <xdr:nvSpPr>
        <xdr:cNvPr id="235" name="フローチャート: 判断 234"/>
        <xdr:cNvSpPr/>
      </xdr:nvSpPr>
      <xdr:spPr>
        <a:xfrm>
          <a:off x="2857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66389</xdr:rowOff>
    </xdr:from>
    <xdr:ext cx="534377" cy="259045"/>
    <xdr:sp macro="" textlink="">
      <xdr:nvSpPr>
        <xdr:cNvPr id="236" name="テキスト ボックス 235"/>
        <xdr:cNvSpPr txBox="1"/>
      </xdr:nvSpPr>
      <xdr:spPr>
        <a:xfrm>
          <a:off x="2641111" y="166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51597</xdr:rowOff>
    </xdr:from>
    <xdr:to>
      <xdr:col>10</xdr:col>
      <xdr:colOff>114300</xdr:colOff>
      <xdr:row>97</xdr:row>
      <xdr:rowOff>166949</xdr:rowOff>
    </xdr:to>
    <xdr:cxnSp macro="">
      <xdr:nvCxnSpPr>
        <xdr:cNvPr id="237" name="直線コネクタ 236"/>
        <xdr:cNvCxnSpPr/>
      </xdr:nvCxnSpPr>
      <xdr:spPr>
        <a:xfrm>
          <a:off x="1130300" y="16682247"/>
          <a:ext cx="889000" cy="11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80807</xdr:rowOff>
    </xdr:from>
    <xdr:to>
      <xdr:col>10</xdr:col>
      <xdr:colOff>165100</xdr:colOff>
      <xdr:row>97</xdr:row>
      <xdr:rowOff>10957</xdr:rowOff>
    </xdr:to>
    <xdr:sp macro="" textlink="">
      <xdr:nvSpPr>
        <xdr:cNvPr id="238" name="フローチャート: 判断 237"/>
        <xdr:cNvSpPr/>
      </xdr:nvSpPr>
      <xdr:spPr>
        <a:xfrm>
          <a:off x="1968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27484</xdr:rowOff>
    </xdr:from>
    <xdr:ext cx="534377" cy="259045"/>
    <xdr:sp macro="" textlink="">
      <xdr:nvSpPr>
        <xdr:cNvPr id="239" name="テキスト ボックス 238"/>
        <xdr:cNvSpPr txBox="1"/>
      </xdr:nvSpPr>
      <xdr:spPr>
        <a:xfrm>
          <a:off x="1752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131671</xdr:rowOff>
    </xdr:from>
    <xdr:to>
      <xdr:col>6</xdr:col>
      <xdr:colOff>38100</xdr:colOff>
      <xdr:row>97</xdr:row>
      <xdr:rowOff>61821</xdr:rowOff>
    </xdr:to>
    <xdr:sp macro="" textlink="">
      <xdr:nvSpPr>
        <xdr:cNvPr id="240" name="フローチャート: 判断 239"/>
        <xdr:cNvSpPr/>
      </xdr:nvSpPr>
      <xdr:spPr>
        <a:xfrm>
          <a:off x="1079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78348</xdr:rowOff>
    </xdr:from>
    <xdr:ext cx="534377" cy="259045"/>
    <xdr:sp macro="" textlink="">
      <xdr:nvSpPr>
        <xdr:cNvPr id="241" name="テキスト ボックス 240"/>
        <xdr:cNvSpPr txBox="1"/>
      </xdr:nvSpPr>
      <xdr:spPr>
        <a:xfrm>
          <a:off x="863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112995</xdr:rowOff>
    </xdr:from>
    <xdr:to>
      <xdr:col>24</xdr:col>
      <xdr:colOff>114300</xdr:colOff>
      <xdr:row>97</xdr:row>
      <xdr:rowOff>43145</xdr:rowOff>
    </xdr:to>
    <xdr:sp macro="" textlink="">
      <xdr:nvSpPr>
        <xdr:cNvPr id="247" name="楕円 246"/>
        <xdr:cNvSpPr/>
      </xdr:nvSpPr>
      <xdr:spPr>
        <a:xfrm>
          <a:off x="4584700" y="1657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91422</xdr:rowOff>
    </xdr:from>
    <xdr:ext cx="534377" cy="259045"/>
    <xdr:sp macro="" textlink="">
      <xdr:nvSpPr>
        <xdr:cNvPr id="248" name="衛生費該当値テキスト"/>
        <xdr:cNvSpPr txBox="1"/>
      </xdr:nvSpPr>
      <xdr:spPr>
        <a:xfrm>
          <a:off x="4686300" y="1655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139398</xdr:rowOff>
    </xdr:from>
    <xdr:to>
      <xdr:col>20</xdr:col>
      <xdr:colOff>38100</xdr:colOff>
      <xdr:row>95</xdr:row>
      <xdr:rowOff>69548</xdr:rowOff>
    </xdr:to>
    <xdr:sp macro="" textlink="">
      <xdr:nvSpPr>
        <xdr:cNvPr id="249" name="楕円 248"/>
        <xdr:cNvSpPr/>
      </xdr:nvSpPr>
      <xdr:spPr>
        <a:xfrm>
          <a:off x="3746500" y="1625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86075</xdr:rowOff>
    </xdr:from>
    <xdr:ext cx="534377" cy="259045"/>
    <xdr:sp macro="" textlink="">
      <xdr:nvSpPr>
        <xdr:cNvPr id="250" name="テキスト ボックス 249"/>
        <xdr:cNvSpPr txBox="1"/>
      </xdr:nvSpPr>
      <xdr:spPr>
        <a:xfrm>
          <a:off x="3530111" y="1603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74270</xdr:rowOff>
    </xdr:from>
    <xdr:to>
      <xdr:col>15</xdr:col>
      <xdr:colOff>101600</xdr:colOff>
      <xdr:row>97</xdr:row>
      <xdr:rowOff>4420</xdr:rowOff>
    </xdr:to>
    <xdr:sp macro="" textlink="">
      <xdr:nvSpPr>
        <xdr:cNvPr id="251" name="楕円 250"/>
        <xdr:cNvSpPr/>
      </xdr:nvSpPr>
      <xdr:spPr>
        <a:xfrm>
          <a:off x="2857500" y="165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20947</xdr:rowOff>
    </xdr:from>
    <xdr:ext cx="534377" cy="259045"/>
    <xdr:sp macro="" textlink="">
      <xdr:nvSpPr>
        <xdr:cNvPr id="252" name="テキスト ボックス 251"/>
        <xdr:cNvSpPr txBox="1"/>
      </xdr:nvSpPr>
      <xdr:spPr>
        <a:xfrm>
          <a:off x="2641111" y="1630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116149</xdr:rowOff>
    </xdr:from>
    <xdr:to>
      <xdr:col>10</xdr:col>
      <xdr:colOff>165100</xdr:colOff>
      <xdr:row>98</xdr:row>
      <xdr:rowOff>46299</xdr:rowOff>
    </xdr:to>
    <xdr:sp macro="" textlink="">
      <xdr:nvSpPr>
        <xdr:cNvPr id="253" name="楕円 252"/>
        <xdr:cNvSpPr/>
      </xdr:nvSpPr>
      <xdr:spPr>
        <a:xfrm>
          <a:off x="1968500" y="167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37426</xdr:rowOff>
    </xdr:from>
    <xdr:ext cx="534377" cy="259045"/>
    <xdr:sp macro="" textlink="">
      <xdr:nvSpPr>
        <xdr:cNvPr id="254" name="テキスト ボックス 253"/>
        <xdr:cNvSpPr txBox="1"/>
      </xdr:nvSpPr>
      <xdr:spPr>
        <a:xfrm>
          <a:off x="1752111" y="1683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797</xdr:rowOff>
    </xdr:from>
    <xdr:to>
      <xdr:col>6</xdr:col>
      <xdr:colOff>38100</xdr:colOff>
      <xdr:row>97</xdr:row>
      <xdr:rowOff>102397</xdr:rowOff>
    </xdr:to>
    <xdr:sp macro="" textlink="">
      <xdr:nvSpPr>
        <xdr:cNvPr id="255" name="楕円 254"/>
        <xdr:cNvSpPr/>
      </xdr:nvSpPr>
      <xdr:spPr>
        <a:xfrm>
          <a:off x="1079500" y="1663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93524</xdr:rowOff>
    </xdr:from>
    <xdr:ext cx="534377" cy="259045"/>
    <xdr:sp macro="" textlink="">
      <xdr:nvSpPr>
        <xdr:cNvPr id="256" name="テキスト ボックス 255"/>
        <xdr:cNvSpPr txBox="1"/>
      </xdr:nvSpPr>
      <xdr:spPr>
        <a:xfrm>
          <a:off x="863111" y="1672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78" name="直線コネクタ 277"/>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81" name="労働費最大値テキスト"/>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2" name="直線コネクタ 281"/>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108153</xdr:rowOff>
    </xdr:from>
    <xdr:to>
      <xdr:col>55</xdr:col>
      <xdr:colOff>0</xdr:colOff>
      <xdr:row>37</xdr:row>
      <xdr:rowOff>114097</xdr:rowOff>
    </xdr:to>
    <xdr:cxnSp macro="">
      <xdr:nvCxnSpPr>
        <xdr:cNvPr id="283" name="直線コネクタ 282"/>
        <xdr:cNvCxnSpPr/>
      </xdr:nvCxnSpPr>
      <xdr:spPr>
        <a:xfrm>
          <a:off x="9639300" y="6451803"/>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104462</xdr:rowOff>
    </xdr:from>
    <xdr:ext cx="378565" cy="259045"/>
    <xdr:sp macro="" textlink="">
      <xdr:nvSpPr>
        <xdr:cNvPr id="284" name="労働費平均値テキスト"/>
        <xdr:cNvSpPr txBox="1"/>
      </xdr:nvSpPr>
      <xdr:spPr>
        <a:xfrm>
          <a:off x="10528300" y="6105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5" name="フローチャート: 判断 284"/>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108153</xdr:rowOff>
    </xdr:from>
    <xdr:to>
      <xdr:col>50</xdr:col>
      <xdr:colOff>114300</xdr:colOff>
      <xdr:row>37</xdr:row>
      <xdr:rowOff>111354</xdr:rowOff>
    </xdr:to>
    <xdr:cxnSp macro="">
      <xdr:nvCxnSpPr>
        <xdr:cNvPr id="286" name="直線コネクタ 285"/>
        <xdr:cNvCxnSpPr/>
      </xdr:nvCxnSpPr>
      <xdr:spPr>
        <a:xfrm flipV="1">
          <a:off x="8750300" y="6451803"/>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80670</xdr:rowOff>
    </xdr:from>
    <xdr:to>
      <xdr:col>50</xdr:col>
      <xdr:colOff>165100</xdr:colOff>
      <xdr:row>37</xdr:row>
      <xdr:rowOff>10820</xdr:rowOff>
    </xdr:to>
    <xdr:sp macro="" textlink="">
      <xdr:nvSpPr>
        <xdr:cNvPr id="287" name="フローチャート: 判断 286"/>
        <xdr:cNvSpPr/>
      </xdr:nvSpPr>
      <xdr:spPr>
        <a:xfrm>
          <a:off x="95885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27347</xdr:rowOff>
    </xdr:from>
    <xdr:ext cx="378565" cy="259045"/>
    <xdr:sp macro="" textlink="">
      <xdr:nvSpPr>
        <xdr:cNvPr id="288" name="テキスト ボックス 287"/>
        <xdr:cNvSpPr txBox="1"/>
      </xdr:nvSpPr>
      <xdr:spPr>
        <a:xfrm>
          <a:off x="9450017" y="6028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109068</xdr:rowOff>
    </xdr:from>
    <xdr:to>
      <xdr:col>45</xdr:col>
      <xdr:colOff>177800</xdr:colOff>
      <xdr:row>37</xdr:row>
      <xdr:rowOff>111354</xdr:rowOff>
    </xdr:to>
    <xdr:cxnSp macro="">
      <xdr:nvCxnSpPr>
        <xdr:cNvPr id="289" name="直線コネクタ 288"/>
        <xdr:cNvCxnSpPr/>
      </xdr:nvCxnSpPr>
      <xdr:spPr>
        <a:xfrm>
          <a:off x="7861300" y="64527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62840</xdr:rowOff>
    </xdr:from>
    <xdr:to>
      <xdr:col>46</xdr:col>
      <xdr:colOff>38100</xdr:colOff>
      <xdr:row>36</xdr:row>
      <xdr:rowOff>164440</xdr:rowOff>
    </xdr:to>
    <xdr:sp macro="" textlink="">
      <xdr:nvSpPr>
        <xdr:cNvPr id="290" name="フローチャート: 判断 289"/>
        <xdr:cNvSpPr/>
      </xdr:nvSpPr>
      <xdr:spPr>
        <a:xfrm>
          <a:off x="8699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9517</xdr:rowOff>
    </xdr:from>
    <xdr:ext cx="378565" cy="259045"/>
    <xdr:sp macro="" textlink="">
      <xdr:nvSpPr>
        <xdr:cNvPr id="291" name="テキスト ボックス 290"/>
        <xdr:cNvSpPr txBox="1"/>
      </xdr:nvSpPr>
      <xdr:spPr>
        <a:xfrm>
          <a:off x="8561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109068</xdr:rowOff>
    </xdr:from>
    <xdr:to>
      <xdr:col>41</xdr:col>
      <xdr:colOff>50800</xdr:colOff>
      <xdr:row>37</xdr:row>
      <xdr:rowOff>115469</xdr:rowOff>
    </xdr:to>
    <xdr:cxnSp macro="">
      <xdr:nvCxnSpPr>
        <xdr:cNvPr id="292" name="直線コネクタ 291"/>
        <xdr:cNvCxnSpPr/>
      </xdr:nvCxnSpPr>
      <xdr:spPr>
        <a:xfrm flipV="1">
          <a:off x="6972300" y="645271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51867</xdr:rowOff>
    </xdr:from>
    <xdr:to>
      <xdr:col>41</xdr:col>
      <xdr:colOff>101600</xdr:colOff>
      <xdr:row>36</xdr:row>
      <xdr:rowOff>153467</xdr:rowOff>
    </xdr:to>
    <xdr:sp macro="" textlink="">
      <xdr:nvSpPr>
        <xdr:cNvPr id="293" name="フローチャート: 判断 292"/>
        <xdr:cNvSpPr/>
      </xdr:nvSpPr>
      <xdr:spPr>
        <a:xfrm>
          <a:off x="7810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169994</xdr:rowOff>
    </xdr:from>
    <xdr:ext cx="378565" cy="259045"/>
    <xdr:sp macro="" textlink="">
      <xdr:nvSpPr>
        <xdr:cNvPr id="294" name="テキスト ボックス 293"/>
        <xdr:cNvSpPr txBox="1"/>
      </xdr:nvSpPr>
      <xdr:spPr>
        <a:xfrm>
          <a:off x="7672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167996</xdr:rowOff>
    </xdr:from>
    <xdr:to>
      <xdr:col>36</xdr:col>
      <xdr:colOff>165100</xdr:colOff>
      <xdr:row>36</xdr:row>
      <xdr:rowOff>98146</xdr:rowOff>
    </xdr:to>
    <xdr:sp macro="" textlink="">
      <xdr:nvSpPr>
        <xdr:cNvPr id="295" name="フローチャート: 判断 294"/>
        <xdr:cNvSpPr/>
      </xdr:nvSpPr>
      <xdr:spPr>
        <a:xfrm>
          <a:off x="6921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114673</xdr:rowOff>
    </xdr:from>
    <xdr:ext cx="378565" cy="259045"/>
    <xdr:sp macro="" textlink="">
      <xdr:nvSpPr>
        <xdr:cNvPr id="296" name="テキスト ボックス 295"/>
        <xdr:cNvSpPr txBox="1"/>
      </xdr:nvSpPr>
      <xdr:spPr>
        <a:xfrm>
          <a:off x="6783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63297</xdr:rowOff>
    </xdr:from>
    <xdr:to>
      <xdr:col>55</xdr:col>
      <xdr:colOff>50800</xdr:colOff>
      <xdr:row>37</xdr:row>
      <xdr:rowOff>164897</xdr:rowOff>
    </xdr:to>
    <xdr:sp macro="" textlink="">
      <xdr:nvSpPr>
        <xdr:cNvPr id="302" name="楕円 301"/>
        <xdr:cNvSpPr/>
      </xdr:nvSpPr>
      <xdr:spPr>
        <a:xfrm>
          <a:off x="10426700" y="64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41724</xdr:rowOff>
    </xdr:from>
    <xdr:ext cx="378565" cy="259045"/>
    <xdr:sp macro="" textlink="">
      <xdr:nvSpPr>
        <xdr:cNvPr id="303" name="労働費該当値テキスト"/>
        <xdr:cNvSpPr txBox="1"/>
      </xdr:nvSpPr>
      <xdr:spPr>
        <a:xfrm>
          <a:off x="10528300" y="6385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57353</xdr:rowOff>
    </xdr:from>
    <xdr:to>
      <xdr:col>50</xdr:col>
      <xdr:colOff>165100</xdr:colOff>
      <xdr:row>37</xdr:row>
      <xdr:rowOff>158953</xdr:rowOff>
    </xdr:to>
    <xdr:sp macro="" textlink="">
      <xdr:nvSpPr>
        <xdr:cNvPr id="304" name="楕円 303"/>
        <xdr:cNvSpPr/>
      </xdr:nvSpPr>
      <xdr:spPr>
        <a:xfrm>
          <a:off x="9588500" y="640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150080</xdr:rowOff>
    </xdr:from>
    <xdr:ext cx="378565" cy="259045"/>
    <xdr:sp macro="" textlink="">
      <xdr:nvSpPr>
        <xdr:cNvPr id="305" name="テキスト ボックス 304"/>
        <xdr:cNvSpPr txBox="1"/>
      </xdr:nvSpPr>
      <xdr:spPr>
        <a:xfrm>
          <a:off x="9450017" y="649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60554</xdr:rowOff>
    </xdr:from>
    <xdr:to>
      <xdr:col>46</xdr:col>
      <xdr:colOff>38100</xdr:colOff>
      <xdr:row>37</xdr:row>
      <xdr:rowOff>162154</xdr:rowOff>
    </xdr:to>
    <xdr:sp macro="" textlink="">
      <xdr:nvSpPr>
        <xdr:cNvPr id="306" name="楕円 305"/>
        <xdr:cNvSpPr/>
      </xdr:nvSpPr>
      <xdr:spPr>
        <a:xfrm>
          <a:off x="8699500" y="640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153281</xdr:rowOff>
    </xdr:from>
    <xdr:ext cx="378565" cy="259045"/>
    <xdr:sp macro="" textlink="">
      <xdr:nvSpPr>
        <xdr:cNvPr id="307" name="テキスト ボックス 306"/>
        <xdr:cNvSpPr txBox="1"/>
      </xdr:nvSpPr>
      <xdr:spPr>
        <a:xfrm>
          <a:off x="8561017" y="6496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58268</xdr:rowOff>
    </xdr:from>
    <xdr:to>
      <xdr:col>41</xdr:col>
      <xdr:colOff>101600</xdr:colOff>
      <xdr:row>37</xdr:row>
      <xdr:rowOff>159868</xdr:rowOff>
    </xdr:to>
    <xdr:sp macro="" textlink="">
      <xdr:nvSpPr>
        <xdr:cNvPr id="308" name="楕円 307"/>
        <xdr:cNvSpPr/>
      </xdr:nvSpPr>
      <xdr:spPr>
        <a:xfrm>
          <a:off x="7810500" y="64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150995</xdr:rowOff>
    </xdr:from>
    <xdr:ext cx="378565" cy="259045"/>
    <xdr:sp macro="" textlink="">
      <xdr:nvSpPr>
        <xdr:cNvPr id="309" name="テキスト ボックス 308"/>
        <xdr:cNvSpPr txBox="1"/>
      </xdr:nvSpPr>
      <xdr:spPr>
        <a:xfrm>
          <a:off x="7672017" y="6494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64669</xdr:rowOff>
    </xdr:from>
    <xdr:to>
      <xdr:col>36</xdr:col>
      <xdr:colOff>165100</xdr:colOff>
      <xdr:row>37</xdr:row>
      <xdr:rowOff>166269</xdr:rowOff>
    </xdr:to>
    <xdr:sp macro="" textlink="">
      <xdr:nvSpPr>
        <xdr:cNvPr id="310" name="楕円 309"/>
        <xdr:cNvSpPr/>
      </xdr:nvSpPr>
      <xdr:spPr>
        <a:xfrm>
          <a:off x="6921500" y="640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157395</xdr:rowOff>
    </xdr:from>
    <xdr:ext cx="378565" cy="259045"/>
    <xdr:sp macro="" textlink="">
      <xdr:nvSpPr>
        <xdr:cNvPr id="311" name="テキスト ボックス 310"/>
        <xdr:cNvSpPr txBox="1"/>
      </xdr:nvSpPr>
      <xdr:spPr>
        <a:xfrm>
          <a:off x="6783017" y="6501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5" name="テキスト ボックス 32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7" name="テキスト ボックス 32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9" name="テキスト ボックス 32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1" name="テキスト ボックス 33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3" name="直線コネクタ 332"/>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4"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5" name="直線コネクタ 334"/>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6" name="農林水産業費最大値テキスト"/>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7" name="直線コネクタ 336"/>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85202</xdr:rowOff>
    </xdr:from>
    <xdr:to>
      <xdr:col>55</xdr:col>
      <xdr:colOff>0</xdr:colOff>
      <xdr:row>58</xdr:row>
      <xdr:rowOff>100106</xdr:rowOff>
    </xdr:to>
    <xdr:cxnSp macro="">
      <xdr:nvCxnSpPr>
        <xdr:cNvPr id="338" name="直線コネクタ 337"/>
        <xdr:cNvCxnSpPr/>
      </xdr:nvCxnSpPr>
      <xdr:spPr>
        <a:xfrm flipV="1">
          <a:off x="9639300" y="10029302"/>
          <a:ext cx="8382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89695</xdr:rowOff>
    </xdr:from>
    <xdr:ext cx="469744" cy="259045"/>
    <xdr:sp macro="" textlink="">
      <xdr:nvSpPr>
        <xdr:cNvPr id="339" name="農林水産業費平均値テキスト"/>
        <xdr:cNvSpPr txBox="1"/>
      </xdr:nvSpPr>
      <xdr:spPr>
        <a:xfrm>
          <a:off x="10528300" y="9690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40" name="フローチャート: 判断 339"/>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100106</xdr:rowOff>
    </xdr:from>
    <xdr:to>
      <xdr:col>50</xdr:col>
      <xdr:colOff>114300</xdr:colOff>
      <xdr:row>58</xdr:row>
      <xdr:rowOff>103901</xdr:rowOff>
    </xdr:to>
    <xdr:cxnSp macro="">
      <xdr:nvCxnSpPr>
        <xdr:cNvPr id="341" name="直線コネクタ 340"/>
        <xdr:cNvCxnSpPr/>
      </xdr:nvCxnSpPr>
      <xdr:spPr>
        <a:xfrm flipV="1">
          <a:off x="8750300" y="10044206"/>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65949</xdr:rowOff>
    </xdr:from>
    <xdr:to>
      <xdr:col>50</xdr:col>
      <xdr:colOff>165100</xdr:colOff>
      <xdr:row>57</xdr:row>
      <xdr:rowOff>167549</xdr:rowOff>
    </xdr:to>
    <xdr:sp macro="" textlink="">
      <xdr:nvSpPr>
        <xdr:cNvPr id="342" name="フローチャート: 判断 341"/>
        <xdr:cNvSpPr/>
      </xdr:nvSpPr>
      <xdr:spPr>
        <a:xfrm>
          <a:off x="9588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12626</xdr:rowOff>
    </xdr:from>
    <xdr:ext cx="469744" cy="259045"/>
    <xdr:sp macro="" textlink="">
      <xdr:nvSpPr>
        <xdr:cNvPr id="343" name="テキスト ボックス 342"/>
        <xdr:cNvSpPr txBox="1"/>
      </xdr:nvSpPr>
      <xdr:spPr>
        <a:xfrm>
          <a:off x="9404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103627</xdr:rowOff>
    </xdr:from>
    <xdr:to>
      <xdr:col>45</xdr:col>
      <xdr:colOff>177800</xdr:colOff>
      <xdr:row>58</xdr:row>
      <xdr:rowOff>103901</xdr:rowOff>
    </xdr:to>
    <xdr:cxnSp macro="">
      <xdr:nvCxnSpPr>
        <xdr:cNvPr id="344" name="直線コネクタ 343"/>
        <xdr:cNvCxnSpPr/>
      </xdr:nvCxnSpPr>
      <xdr:spPr>
        <a:xfrm>
          <a:off x="7861300" y="10047727"/>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80350</xdr:rowOff>
    </xdr:from>
    <xdr:to>
      <xdr:col>46</xdr:col>
      <xdr:colOff>38100</xdr:colOff>
      <xdr:row>58</xdr:row>
      <xdr:rowOff>10500</xdr:rowOff>
    </xdr:to>
    <xdr:sp macro="" textlink="">
      <xdr:nvSpPr>
        <xdr:cNvPr id="345" name="フローチャート: 判断 344"/>
        <xdr:cNvSpPr/>
      </xdr:nvSpPr>
      <xdr:spPr>
        <a:xfrm>
          <a:off x="8699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27027</xdr:rowOff>
    </xdr:from>
    <xdr:ext cx="469744" cy="259045"/>
    <xdr:sp macro="" textlink="">
      <xdr:nvSpPr>
        <xdr:cNvPr id="346" name="テキスト ボックス 345"/>
        <xdr:cNvSpPr txBox="1"/>
      </xdr:nvSpPr>
      <xdr:spPr>
        <a:xfrm>
          <a:off x="8515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95580</xdr:rowOff>
    </xdr:from>
    <xdr:to>
      <xdr:col>41</xdr:col>
      <xdr:colOff>50800</xdr:colOff>
      <xdr:row>58</xdr:row>
      <xdr:rowOff>103627</xdr:rowOff>
    </xdr:to>
    <xdr:cxnSp macro="">
      <xdr:nvCxnSpPr>
        <xdr:cNvPr id="347" name="直線コネクタ 346"/>
        <xdr:cNvCxnSpPr/>
      </xdr:nvCxnSpPr>
      <xdr:spPr>
        <a:xfrm>
          <a:off x="6972300" y="10039680"/>
          <a:ext cx="8890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78659</xdr:rowOff>
    </xdr:from>
    <xdr:to>
      <xdr:col>41</xdr:col>
      <xdr:colOff>101600</xdr:colOff>
      <xdr:row>58</xdr:row>
      <xdr:rowOff>8809</xdr:rowOff>
    </xdr:to>
    <xdr:sp macro="" textlink="">
      <xdr:nvSpPr>
        <xdr:cNvPr id="348" name="フローチャート: 判断 347"/>
        <xdr:cNvSpPr/>
      </xdr:nvSpPr>
      <xdr:spPr>
        <a:xfrm>
          <a:off x="7810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25336</xdr:rowOff>
    </xdr:from>
    <xdr:ext cx="469744" cy="259045"/>
    <xdr:sp macro="" textlink="">
      <xdr:nvSpPr>
        <xdr:cNvPr id="349" name="テキスト ボックス 348"/>
        <xdr:cNvSpPr txBox="1"/>
      </xdr:nvSpPr>
      <xdr:spPr>
        <a:xfrm>
          <a:off x="7626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58679</xdr:rowOff>
    </xdr:from>
    <xdr:to>
      <xdr:col>36</xdr:col>
      <xdr:colOff>165100</xdr:colOff>
      <xdr:row>57</xdr:row>
      <xdr:rowOff>160279</xdr:rowOff>
    </xdr:to>
    <xdr:sp macro="" textlink="">
      <xdr:nvSpPr>
        <xdr:cNvPr id="350" name="フローチャート: 判断 349"/>
        <xdr:cNvSpPr/>
      </xdr:nvSpPr>
      <xdr:spPr>
        <a:xfrm>
          <a:off x="6921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5356</xdr:rowOff>
    </xdr:from>
    <xdr:ext cx="469744" cy="259045"/>
    <xdr:sp macro="" textlink="">
      <xdr:nvSpPr>
        <xdr:cNvPr id="351" name="テキスト ボックス 350"/>
        <xdr:cNvSpPr txBox="1"/>
      </xdr:nvSpPr>
      <xdr:spPr>
        <a:xfrm>
          <a:off x="6737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34402</xdr:rowOff>
    </xdr:from>
    <xdr:to>
      <xdr:col>55</xdr:col>
      <xdr:colOff>50800</xdr:colOff>
      <xdr:row>58</xdr:row>
      <xdr:rowOff>136002</xdr:rowOff>
    </xdr:to>
    <xdr:sp macro="" textlink="">
      <xdr:nvSpPr>
        <xdr:cNvPr id="357" name="楕円 356"/>
        <xdr:cNvSpPr/>
      </xdr:nvSpPr>
      <xdr:spPr>
        <a:xfrm>
          <a:off x="10426700" y="997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120779</xdr:rowOff>
    </xdr:from>
    <xdr:ext cx="469744" cy="259045"/>
    <xdr:sp macro="" textlink="">
      <xdr:nvSpPr>
        <xdr:cNvPr id="358" name="農林水産業費該当値テキスト"/>
        <xdr:cNvSpPr txBox="1"/>
      </xdr:nvSpPr>
      <xdr:spPr>
        <a:xfrm>
          <a:off x="10528300" y="989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49306</xdr:rowOff>
    </xdr:from>
    <xdr:to>
      <xdr:col>50</xdr:col>
      <xdr:colOff>165100</xdr:colOff>
      <xdr:row>58</xdr:row>
      <xdr:rowOff>150906</xdr:rowOff>
    </xdr:to>
    <xdr:sp macro="" textlink="">
      <xdr:nvSpPr>
        <xdr:cNvPr id="359" name="楕円 358"/>
        <xdr:cNvSpPr/>
      </xdr:nvSpPr>
      <xdr:spPr>
        <a:xfrm>
          <a:off x="9588500" y="999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142033</xdr:rowOff>
    </xdr:from>
    <xdr:ext cx="378565" cy="259045"/>
    <xdr:sp macro="" textlink="">
      <xdr:nvSpPr>
        <xdr:cNvPr id="360" name="テキスト ボックス 359"/>
        <xdr:cNvSpPr txBox="1"/>
      </xdr:nvSpPr>
      <xdr:spPr>
        <a:xfrm>
          <a:off x="9450017" y="10086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53101</xdr:rowOff>
    </xdr:from>
    <xdr:to>
      <xdr:col>46</xdr:col>
      <xdr:colOff>38100</xdr:colOff>
      <xdr:row>58</xdr:row>
      <xdr:rowOff>154701</xdr:rowOff>
    </xdr:to>
    <xdr:sp macro="" textlink="">
      <xdr:nvSpPr>
        <xdr:cNvPr id="361" name="楕円 360"/>
        <xdr:cNvSpPr/>
      </xdr:nvSpPr>
      <xdr:spPr>
        <a:xfrm>
          <a:off x="8699500" y="999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145828</xdr:rowOff>
    </xdr:from>
    <xdr:ext cx="378565" cy="259045"/>
    <xdr:sp macro="" textlink="">
      <xdr:nvSpPr>
        <xdr:cNvPr id="362" name="テキスト ボックス 361"/>
        <xdr:cNvSpPr txBox="1"/>
      </xdr:nvSpPr>
      <xdr:spPr>
        <a:xfrm>
          <a:off x="8561017" y="100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52827</xdr:rowOff>
    </xdr:from>
    <xdr:to>
      <xdr:col>41</xdr:col>
      <xdr:colOff>101600</xdr:colOff>
      <xdr:row>58</xdr:row>
      <xdr:rowOff>154427</xdr:rowOff>
    </xdr:to>
    <xdr:sp macro="" textlink="">
      <xdr:nvSpPr>
        <xdr:cNvPr id="363" name="楕円 362"/>
        <xdr:cNvSpPr/>
      </xdr:nvSpPr>
      <xdr:spPr>
        <a:xfrm>
          <a:off x="7810500" y="999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145554</xdr:rowOff>
    </xdr:from>
    <xdr:ext cx="378565" cy="259045"/>
    <xdr:sp macro="" textlink="">
      <xdr:nvSpPr>
        <xdr:cNvPr id="364" name="テキスト ボックス 363"/>
        <xdr:cNvSpPr txBox="1"/>
      </xdr:nvSpPr>
      <xdr:spPr>
        <a:xfrm>
          <a:off x="7672017" y="10089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44780</xdr:rowOff>
    </xdr:from>
    <xdr:to>
      <xdr:col>36</xdr:col>
      <xdr:colOff>165100</xdr:colOff>
      <xdr:row>58</xdr:row>
      <xdr:rowOff>146380</xdr:rowOff>
    </xdr:to>
    <xdr:sp macro="" textlink="">
      <xdr:nvSpPr>
        <xdr:cNvPr id="365" name="楕円 364"/>
        <xdr:cNvSpPr/>
      </xdr:nvSpPr>
      <xdr:spPr>
        <a:xfrm>
          <a:off x="6921500" y="99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137507</xdr:rowOff>
    </xdr:from>
    <xdr:ext cx="378565" cy="259045"/>
    <xdr:sp macro="" textlink="">
      <xdr:nvSpPr>
        <xdr:cNvPr id="366" name="テキスト ボックス 365"/>
        <xdr:cNvSpPr txBox="1"/>
      </xdr:nvSpPr>
      <xdr:spPr>
        <a:xfrm>
          <a:off x="6783017" y="10081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7" name="直線コネクタ 37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8" name="テキスト ボックス 37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9" name="直線コネクタ 37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0" name="テキスト ボックス 37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1" name="直線コネクタ 38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2" name="テキスト ボックス 38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3" name="直線コネクタ 38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4" name="テキスト ボックス 38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5" name="直線コネクタ 38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6" name="テキスト ボックス 38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7" name="直線コネクタ 38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8" name="テキスト ボックス 38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2" name="直線コネクタ 391"/>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3" name="商工費最小値テキスト"/>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4" name="直線コネクタ 393"/>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5" name="商工費最大値テキスト"/>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6" name="直線コネクタ 395"/>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120710</xdr:rowOff>
    </xdr:from>
    <xdr:to>
      <xdr:col>55</xdr:col>
      <xdr:colOff>0</xdr:colOff>
      <xdr:row>79</xdr:row>
      <xdr:rowOff>68345</xdr:rowOff>
    </xdr:to>
    <xdr:cxnSp macro="">
      <xdr:nvCxnSpPr>
        <xdr:cNvPr id="397" name="直線コネクタ 396"/>
        <xdr:cNvCxnSpPr/>
      </xdr:nvCxnSpPr>
      <xdr:spPr>
        <a:xfrm>
          <a:off x="9639300" y="13493810"/>
          <a:ext cx="838200" cy="11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31799</xdr:rowOff>
    </xdr:from>
    <xdr:ext cx="534377" cy="259045"/>
    <xdr:sp macro="" textlink="">
      <xdr:nvSpPr>
        <xdr:cNvPr id="398" name="商工費平均値テキスト"/>
        <xdr:cNvSpPr txBox="1"/>
      </xdr:nvSpPr>
      <xdr:spPr>
        <a:xfrm>
          <a:off x="10528300" y="13233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399" name="フローチャート: 判断 398"/>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120710</xdr:rowOff>
    </xdr:from>
    <xdr:to>
      <xdr:col>50</xdr:col>
      <xdr:colOff>114300</xdr:colOff>
      <xdr:row>79</xdr:row>
      <xdr:rowOff>59624</xdr:rowOff>
    </xdr:to>
    <xdr:cxnSp macro="">
      <xdr:nvCxnSpPr>
        <xdr:cNvPr id="400" name="直線コネクタ 399"/>
        <xdr:cNvCxnSpPr/>
      </xdr:nvCxnSpPr>
      <xdr:spPr>
        <a:xfrm flipV="1">
          <a:off x="8750300" y="13493810"/>
          <a:ext cx="889000" cy="1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167963</xdr:rowOff>
    </xdr:from>
    <xdr:to>
      <xdr:col>50</xdr:col>
      <xdr:colOff>165100</xdr:colOff>
      <xdr:row>78</xdr:row>
      <xdr:rowOff>98113</xdr:rowOff>
    </xdr:to>
    <xdr:sp macro="" textlink="">
      <xdr:nvSpPr>
        <xdr:cNvPr id="401" name="フローチャート: 判断 400"/>
        <xdr:cNvSpPr/>
      </xdr:nvSpPr>
      <xdr:spPr>
        <a:xfrm>
          <a:off x="9588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114640</xdr:rowOff>
    </xdr:from>
    <xdr:ext cx="534377" cy="259045"/>
    <xdr:sp macro="" textlink="">
      <xdr:nvSpPr>
        <xdr:cNvPr id="402" name="テキスト ボックス 401"/>
        <xdr:cNvSpPr txBox="1"/>
      </xdr:nvSpPr>
      <xdr:spPr>
        <a:xfrm>
          <a:off x="9372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59624</xdr:rowOff>
    </xdr:from>
    <xdr:to>
      <xdr:col>45</xdr:col>
      <xdr:colOff>177800</xdr:colOff>
      <xdr:row>79</xdr:row>
      <xdr:rowOff>79823</xdr:rowOff>
    </xdr:to>
    <xdr:cxnSp macro="">
      <xdr:nvCxnSpPr>
        <xdr:cNvPr id="403" name="直線コネクタ 402"/>
        <xdr:cNvCxnSpPr/>
      </xdr:nvCxnSpPr>
      <xdr:spPr>
        <a:xfrm flipV="1">
          <a:off x="7861300" y="13604174"/>
          <a:ext cx="889000" cy="2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104853</xdr:rowOff>
    </xdr:from>
    <xdr:to>
      <xdr:col>46</xdr:col>
      <xdr:colOff>38100</xdr:colOff>
      <xdr:row>79</xdr:row>
      <xdr:rowOff>35003</xdr:rowOff>
    </xdr:to>
    <xdr:sp macro="" textlink="">
      <xdr:nvSpPr>
        <xdr:cNvPr id="404" name="フローチャート: 判断 403"/>
        <xdr:cNvSpPr/>
      </xdr:nvSpPr>
      <xdr:spPr>
        <a:xfrm>
          <a:off x="8699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51530</xdr:rowOff>
    </xdr:from>
    <xdr:ext cx="469744" cy="259045"/>
    <xdr:sp macro="" textlink="">
      <xdr:nvSpPr>
        <xdr:cNvPr id="405" name="テキスト ボックス 404"/>
        <xdr:cNvSpPr txBox="1"/>
      </xdr:nvSpPr>
      <xdr:spPr>
        <a:xfrm>
          <a:off x="8515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79823</xdr:rowOff>
    </xdr:from>
    <xdr:to>
      <xdr:col>41</xdr:col>
      <xdr:colOff>50800</xdr:colOff>
      <xdr:row>79</xdr:row>
      <xdr:rowOff>81260</xdr:rowOff>
    </xdr:to>
    <xdr:cxnSp macro="">
      <xdr:nvCxnSpPr>
        <xdr:cNvPr id="406" name="直線コネクタ 405"/>
        <xdr:cNvCxnSpPr/>
      </xdr:nvCxnSpPr>
      <xdr:spPr>
        <a:xfrm flipV="1">
          <a:off x="6972300" y="13624373"/>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110421</xdr:rowOff>
    </xdr:from>
    <xdr:to>
      <xdr:col>41</xdr:col>
      <xdr:colOff>101600</xdr:colOff>
      <xdr:row>79</xdr:row>
      <xdr:rowOff>40571</xdr:rowOff>
    </xdr:to>
    <xdr:sp macro="" textlink="">
      <xdr:nvSpPr>
        <xdr:cNvPr id="407" name="フローチャート: 判断 406"/>
        <xdr:cNvSpPr/>
      </xdr:nvSpPr>
      <xdr:spPr>
        <a:xfrm>
          <a:off x="7810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57098</xdr:rowOff>
    </xdr:from>
    <xdr:ext cx="469744" cy="259045"/>
    <xdr:sp macro="" textlink="">
      <xdr:nvSpPr>
        <xdr:cNvPr id="408" name="テキスト ボックス 407"/>
        <xdr:cNvSpPr txBox="1"/>
      </xdr:nvSpPr>
      <xdr:spPr>
        <a:xfrm>
          <a:off x="7626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95154</xdr:rowOff>
    </xdr:from>
    <xdr:to>
      <xdr:col>36</xdr:col>
      <xdr:colOff>165100</xdr:colOff>
      <xdr:row>79</xdr:row>
      <xdr:rowOff>25304</xdr:rowOff>
    </xdr:to>
    <xdr:sp macro="" textlink="">
      <xdr:nvSpPr>
        <xdr:cNvPr id="409" name="フローチャート: 判断 408"/>
        <xdr:cNvSpPr/>
      </xdr:nvSpPr>
      <xdr:spPr>
        <a:xfrm>
          <a:off x="6921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41831</xdr:rowOff>
    </xdr:from>
    <xdr:ext cx="469744" cy="259045"/>
    <xdr:sp macro="" textlink="">
      <xdr:nvSpPr>
        <xdr:cNvPr id="410" name="テキスト ボックス 409"/>
        <xdr:cNvSpPr txBox="1"/>
      </xdr:nvSpPr>
      <xdr:spPr>
        <a:xfrm>
          <a:off x="6737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17545</xdr:rowOff>
    </xdr:from>
    <xdr:to>
      <xdr:col>55</xdr:col>
      <xdr:colOff>50800</xdr:colOff>
      <xdr:row>79</xdr:row>
      <xdr:rowOff>119145</xdr:rowOff>
    </xdr:to>
    <xdr:sp macro="" textlink="">
      <xdr:nvSpPr>
        <xdr:cNvPr id="416" name="楕円 415"/>
        <xdr:cNvSpPr/>
      </xdr:nvSpPr>
      <xdr:spPr>
        <a:xfrm>
          <a:off x="10426700" y="135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103922</xdr:rowOff>
    </xdr:from>
    <xdr:ext cx="469744" cy="259045"/>
    <xdr:sp macro="" textlink="">
      <xdr:nvSpPr>
        <xdr:cNvPr id="417" name="商工費該当値テキスト"/>
        <xdr:cNvSpPr txBox="1"/>
      </xdr:nvSpPr>
      <xdr:spPr>
        <a:xfrm>
          <a:off x="10528300" y="1347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69910</xdr:rowOff>
    </xdr:from>
    <xdr:to>
      <xdr:col>50</xdr:col>
      <xdr:colOff>165100</xdr:colOff>
      <xdr:row>79</xdr:row>
      <xdr:rowOff>60</xdr:rowOff>
    </xdr:to>
    <xdr:sp macro="" textlink="">
      <xdr:nvSpPr>
        <xdr:cNvPr id="418" name="楕円 417"/>
        <xdr:cNvSpPr/>
      </xdr:nvSpPr>
      <xdr:spPr>
        <a:xfrm>
          <a:off x="9588500" y="1344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162637</xdr:rowOff>
    </xdr:from>
    <xdr:ext cx="469744" cy="259045"/>
    <xdr:sp macro="" textlink="">
      <xdr:nvSpPr>
        <xdr:cNvPr id="419" name="テキスト ボックス 418"/>
        <xdr:cNvSpPr txBox="1"/>
      </xdr:nvSpPr>
      <xdr:spPr>
        <a:xfrm>
          <a:off x="9404428" y="1353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8824</xdr:rowOff>
    </xdr:from>
    <xdr:to>
      <xdr:col>46</xdr:col>
      <xdr:colOff>38100</xdr:colOff>
      <xdr:row>79</xdr:row>
      <xdr:rowOff>110424</xdr:rowOff>
    </xdr:to>
    <xdr:sp macro="" textlink="">
      <xdr:nvSpPr>
        <xdr:cNvPr id="420" name="楕円 419"/>
        <xdr:cNvSpPr/>
      </xdr:nvSpPr>
      <xdr:spPr>
        <a:xfrm>
          <a:off x="8699500" y="1355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101551</xdr:rowOff>
    </xdr:from>
    <xdr:ext cx="469744" cy="259045"/>
    <xdr:sp macro="" textlink="">
      <xdr:nvSpPr>
        <xdr:cNvPr id="421" name="テキスト ボックス 420"/>
        <xdr:cNvSpPr txBox="1"/>
      </xdr:nvSpPr>
      <xdr:spPr>
        <a:xfrm>
          <a:off x="8515428" y="1364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29023</xdr:rowOff>
    </xdr:from>
    <xdr:to>
      <xdr:col>41</xdr:col>
      <xdr:colOff>101600</xdr:colOff>
      <xdr:row>79</xdr:row>
      <xdr:rowOff>130623</xdr:rowOff>
    </xdr:to>
    <xdr:sp macro="" textlink="">
      <xdr:nvSpPr>
        <xdr:cNvPr id="422" name="楕円 421"/>
        <xdr:cNvSpPr/>
      </xdr:nvSpPr>
      <xdr:spPr>
        <a:xfrm>
          <a:off x="7810500" y="1357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121750</xdr:rowOff>
    </xdr:from>
    <xdr:ext cx="469744" cy="259045"/>
    <xdr:sp macro="" textlink="">
      <xdr:nvSpPr>
        <xdr:cNvPr id="423" name="テキスト ボックス 422"/>
        <xdr:cNvSpPr txBox="1"/>
      </xdr:nvSpPr>
      <xdr:spPr>
        <a:xfrm>
          <a:off x="7626428" y="1366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30460</xdr:rowOff>
    </xdr:from>
    <xdr:to>
      <xdr:col>36</xdr:col>
      <xdr:colOff>165100</xdr:colOff>
      <xdr:row>79</xdr:row>
      <xdr:rowOff>132060</xdr:rowOff>
    </xdr:to>
    <xdr:sp macro="" textlink="">
      <xdr:nvSpPr>
        <xdr:cNvPr id="424" name="楕円 423"/>
        <xdr:cNvSpPr/>
      </xdr:nvSpPr>
      <xdr:spPr>
        <a:xfrm>
          <a:off x="6921500" y="1357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123187</xdr:rowOff>
    </xdr:from>
    <xdr:ext cx="469744" cy="259045"/>
    <xdr:sp macro="" textlink="">
      <xdr:nvSpPr>
        <xdr:cNvPr id="425" name="テキスト ボックス 424"/>
        <xdr:cNvSpPr txBox="1"/>
      </xdr:nvSpPr>
      <xdr:spPr>
        <a:xfrm>
          <a:off x="6737428" y="1366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49" name="直線コネクタ 448"/>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0" name="土木費最小値テキスト"/>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1" name="直線コネクタ 450"/>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2" name="土木費最大値テキスト"/>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3" name="直線コネクタ 452"/>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65162</xdr:rowOff>
    </xdr:from>
    <xdr:to>
      <xdr:col>55</xdr:col>
      <xdr:colOff>0</xdr:colOff>
      <xdr:row>91</xdr:row>
      <xdr:rowOff>96662</xdr:rowOff>
    </xdr:to>
    <xdr:cxnSp macro="">
      <xdr:nvCxnSpPr>
        <xdr:cNvPr id="454" name="直線コネクタ 453"/>
        <xdr:cNvCxnSpPr/>
      </xdr:nvCxnSpPr>
      <xdr:spPr>
        <a:xfrm>
          <a:off x="9639300" y="15667112"/>
          <a:ext cx="838200" cy="3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10467</xdr:rowOff>
    </xdr:from>
    <xdr:ext cx="534377" cy="259045"/>
    <xdr:sp macro="" textlink="">
      <xdr:nvSpPr>
        <xdr:cNvPr id="455" name="土木費平均値テキスト"/>
        <xdr:cNvSpPr txBox="1"/>
      </xdr:nvSpPr>
      <xdr:spPr>
        <a:xfrm>
          <a:off x="10528300" y="16641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6" name="フローチャート: 判断 455"/>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65162</xdr:rowOff>
    </xdr:from>
    <xdr:to>
      <xdr:col>50</xdr:col>
      <xdr:colOff>114300</xdr:colOff>
      <xdr:row>93</xdr:row>
      <xdr:rowOff>82161</xdr:rowOff>
    </xdr:to>
    <xdr:cxnSp macro="">
      <xdr:nvCxnSpPr>
        <xdr:cNvPr id="457" name="直線コネクタ 456"/>
        <xdr:cNvCxnSpPr/>
      </xdr:nvCxnSpPr>
      <xdr:spPr>
        <a:xfrm flipV="1">
          <a:off x="8750300" y="15667112"/>
          <a:ext cx="889000" cy="35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43622</xdr:rowOff>
    </xdr:from>
    <xdr:to>
      <xdr:col>50</xdr:col>
      <xdr:colOff>165100</xdr:colOff>
      <xdr:row>97</xdr:row>
      <xdr:rowOff>145222</xdr:rowOff>
    </xdr:to>
    <xdr:sp macro="" textlink="">
      <xdr:nvSpPr>
        <xdr:cNvPr id="458" name="フローチャート: 判断 457"/>
        <xdr:cNvSpPr/>
      </xdr:nvSpPr>
      <xdr:spPr>
        <a:xfrm>
          <a:off x="95885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136349</xdr:rowOff>
    </xdr:from>
    <xdr:ext cx="534377" cy="259045"/>
    <xdr:sp macro="" textlink="">
      <xdr:nvSpPr>
        <xdr:cNvPr id="459" name="テキスト ボックス 458"/>
        <xdr:cNvSpPr txBox="1"/>
      </xdr:nvSpPr>
      <xdr:spPr>
        <a:xfrm>
          <a:off x="9372111" y="1676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80485</xdr:rowOff>
    </xdr:from>
    <xdr:to>
      <xdr:col>45</xdr:col>
      <xdr:colOff>177800</xdr:colOff>
      <xdr:row>93</xdr:row>
      <xdr:rowOff>82161</xdr:rowOff>
    </xdr:to>
    <xdr:cxnSp macro="">
      <xdr:nvCxnSpPr>
        <xdr:cNvPr id="460" name="直線コネクタ 459"/>
        <xdr:cNvCxnSpPr/>
      </xdr:nvCxnSpPr>
      <xdr:spPr>
        <a:xfrm>
          <a:off x="7861300" y="16025335"/>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48416</xdr:rowOff>
    </xdr:from>
    <xdr:to>
      <xdr:col>46</xdr:col>
      <xdr:colOff>38100</xdr:colOff>
      <xdr:row>97</xdr:row>
      <xdr:rowOff>150016</xdr:rowOff>
    </xdr:to>
    <xdr:sp macro="" textlink="">
      <xdr:nvSpPr>
        <xdr:cNvPr id="461" name="フローチャート: 判断 460"/>
        <xdr:cNvSpPr/>
      </xdr:nvSpPr>
      <xdr:spPr>
        <a:xfrm>
          <a:off x="8699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141143</xdr:rowOff>
    </xdr:from>
    <xdr:ext cx="534377" cy="259045"/>
    <xdr:sp macro="" textlink="">
      <xdr:nvSpPr>
        <xdr:cNvPr id="462" name="テキスト ボックス 461"/>
        <xdr:cNvSpPr txBox="1"/>
      </xdr:nvSpPr>
      <xdr:spPr>
        <a:xfrm>
          <a:off x="8483111" y="1677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80485</xdr:rowOff>
    </xdr:from>
    <xdr:to>
      <xdr:col>41</xdr:col>
      <xdr:colOff>50800</xdr:colOff>
      <xdr:row>94</xdr:row>
      <xdr:rowOff>62502</xdr:rowOff>
    </xdr:to>
    <xdr:cxnSp macro="">
      <xdr:nvCxnSpPr>
        <xdr:cNvPr id="463" name="直線コネクタ 462"/>
        <xdr:cNvCxnSpPr/>
      </xdr:nvCxnSpPr>
      <xdr:spPr>
        <a:xfrm flipV="1">
          <a:off x="6972300" y="16025335"/>
          <a:ext cx="889000" cy="15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40909</xdr:rowOff>
    </xdr:from>
    <xdr:to>
      <xdr:col>41</xdr:col>
      <xdr:colOff>101600</xdr:colOff>
      <xdr:row>97</xdr:row>
      <xdr:rowOff>142509</xdr:rowOff>
    </xdr:to>
    <xdr:sp macro="" textlink="">
      <xdr:nvSpPr>
        <xdr:cNvPr id="464" name="フローチャート: 判断 463"/>
        <xdr:cNvSpPr/>
      </xdr:nvSpPr>
      <xdr:spPr>
        <a:xfrm>
          <a:off x="7810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133636</xdr:rowOff>
    </xdr:from>
    <xdr:ext cx="534377" cy="259045"/>
    <xdr:sp macro="" textlink="">
      <xdr:nvSpPr>
        <xdr:cNvPr id="465" name="テキスト ボックス 464"/>
        <xdr:cNvSpPr txBox="1"/>
      </xdr:nvSpPr>
      <xdr:spPr>
        <a:xfrm>
          <a:off x="7594111" y="1676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60134</xdr:rowOff>
    </xdr:from>
    <xdr:to>
      <xdr:col>36</xdr:col>
      <xdr:colOff>165100</xdr:colOff>
      <xdr:row>97</xdr:row>
      <xdr:rowOff>161734</xdr:rowOff>
    </xdr:to>
    <xdr:sp macro="" textlink="">
      <xdr:nvSpPr>
        <xdr:cNvPr id="466" name="フローチャート: 判断 465"/>
        <xdr:cNvSpPr/>
      </xdr:nvSpPr>
      <xdr:spPr>
        <a:xfrm>
          <a:off x="6921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152861</xdr:rowOff>
    </xdr:from>
    <xdr:ext cx="534377" cy="259045"/>
    <xdr:sp macro="" textlink="">
      <xdr:nvSpPr>
        <xdr:cNvPr id="467" name="テキスト ボックス 466"/>
        <xdr:cNvSpPr txBox="1"/>
      </xdr:nvSpPr>
      <xdr:spPr>
        <a:xfrm>
          <a:off x="6705111" y="1678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45862</xdr:rowOff>
    </xdr:from>
    <xdr:to>
      <xdr:col>55</xdr:col>
      <xdr:colOff>50800</xdr:colOff>
      <xdr:row>91</xdr:row>
      <xdr:rowOff>147462</xdr:rowOff>
    </xdr:to>
    <xdr:sp macro="" textlink="">
      <xdr:nvSpPr>
        <xdr:cNvPr id="473" name="楕円 472"/>
        <xdr:cNvSpPr/>
      </xdr:nvSpPr>
      <xdr:spPr>
        <a:xfrm>
          <a:off x="10426700" y="156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170339</xdr:rowOff>
    </xdr:from>
    <xdr:ext cx="599010" cy="259045"/>
    <xdr:sp macro="" textlink="">
      <xdr:nvSpPr>
        <xdr:cNvPr id="474" name="土木費該当値テキスト"/>
        <xdr:cNvSpPr txBox="1"/>
      </xdr:nvSpPr>
      <xdr:spPr>
        <a:xfrm>
          <a:off x="10528300" y="15600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14362</xdr:rowOff>
    </xdr:from>
    <xdr:to>
      <xdr:col>50</xdr:col>
      <xdr:colOff>165100</xdr:colOff>
      <xdr:row>91</xdr:row>
      <xdr:rowOff>115962</xdr:rowOff>
    </xdr:to>
    <xdr:sp macro="" textlink="">
      <xdr:nvSpPr>
        <xdr:cNvPr id="475" name="楕円 474"/>
        <xdr:cNvSpPr/>
      </xdr:nvSpPr>
      <xdr:spPr>
        <a:xfrm>
          <a:off x="9588500" y="1561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132489</xdr:rowOff>
    </xdr:from>
    <xdr:ext cx="599010" cy="259045"/>
    <xdr:sp macro="" textlink="">
      <xdr:nvSpPr>
        <xdr:cNvPr id="476" name="テキスト ボックス 475"/>
        <xdr:cNvSpPr txBox="1"/>
      </xdr:nvSpPr>
      <xdr:spPr>
        <a:xfrm>
          <a:off x="9339795" y="1539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31361</xdr:rowOff>
    </xdr:from>
    <xdr:to>
      <xdr:col>46</xdr:col>
      <xdr:colOff>38100</xdr:colOff>
      <xdr:row>93</xdr:row>
      <xdr:rowOff>132961</xdr:rowOff>
    </xdr:to>
    <xdr:sp macro="" textlink="">
      <xdr:nvSpPr>
        <xdr:cNvPr id="477" name="楕円 476"/>
        <xdr:cNvSpPr/>
      </xdr:nvSpPr>
      <xdr:spPr>
        <a:xfrm>
          <a:off x="8699500" y="1597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149488</xdr:rowOff>
    </xdr:from>
    <xdr:ext cx="599010" cy="259045"/>
    <xdr:sp macro="" textlink="">
      <xdr:nvSpPr>
        <xdr:cNvPr id="478" name="テキスト ボックス 477"/>
        <xdr:cNvSpPr txBox="1"/>
      </xdr:nvSpPr>
      <xdr:spPr>
        <a:xfrm>
          <a:off x="8450795" y="15751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29685</xdr:rowOff>
    </xdr:from>
    <xdr:to>
      <xdr:col>41</xdr:col>
      <xdr:colOff>101600</xdr:colOff>
      <xdr:row>93</xdr:row>
      <xdr:rowOff>131285</xdr:rowOff>
    </xdr:to>
    <xdr:sp macro="" textlink="">
      <xdr:nvSpPr>
        <xdr:cNvPr id="479" name="楕円 478"/>
        <xdr:cNvSpPr/>
      </xdr:nvSpPr>
      <xdr:spPr>
        <a:xfrm>
          <a:off x="7810500" y="1597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147812</xdr:rowOff>
    </xdr:from>
    <xdr:ext cx="599010" cy="259045"/>
    <xdr:sp macro="" textlink="">
      <xdr:nvSpPr>
        <xdr:cNvPr id="480" name="テキスト ボックス 479"/>
        <xdr:cNvSpPr txBox="1"/>
      </xdr:nvSpPr>
      <xdr:spPr>
        <a:xfrm>
          <a:off x="7561795" y="15749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11702</xdr:rowOff>
    </xdr:from>
    <xdr:to>
      <xdr:col>36</xdr:col>
      <xdr:colOff>165100</xdr:colOff>
      <xdr:row>94</xdr:row>
      <xdr:rowOff>113302</xdr:rowOff>
    </xdr:to>
    <xdr:sp macro="" textlink="">
      <xdr:nvSpPr>
        <xdr:cNvPr id="481" name="楕円 480"/>
        <xdr:cNvSpPr/>
      </xdr:nvSpPr>
      <xdr:spPr>
        <a:xfrm>
          <a:off x="6921500" y="1612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129829</xdr:rowOff>
    </xdr:from>
    <xdr:ext cx="599010" cy="259045"/>
    <xdr:sp macro="" textlink="">
      <xdr:nvSpPr>
        <xdr:cNvPr id="482" name="テキスト ボックス 481"/>
        <xdr:cNvSpPr txBox="1"/>
      </xdr:nvSpPr>
      <xdr:spPr>
        <a:xfrm>
          <a:off x="6672795" y="1590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3" name="テキスト ボックス 49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5" name="テキスト ボックス 49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7" name="直線コネクタ 506"/>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08" name="消防費最小値テキスト"/>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09" name="直線コネクタ 508"/>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10" name="消防費最大値テキスト"/>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11" name="直線コネクタ 510"/>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80518</xdr:rowOff>
    </xdr:from>
    <xdr:to>
      <xdr:col>85</xdr:col>
      <xdr:colOff>127000</xdr:colOff>
      <xdr:row>36</xdr:row>
      <xdr:rowOff>142113</xdr:rowOff>
    </xdr:to>
    <xdr:cxnSp macro="">
      <xdr:nvCxnSpPr>
        <xdr:cNvPr id="512" name="直線コネクタ 511"/>
        <xdr:cNvCxnSpPr/>
      </xdr:nvCxnSpPr>
      <xdr:spPr>
        <a:xfrm>
          <a:off x="15481300" y="5738368"/>
          <a:ext cx="838200" cy="57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97934</xdr:rowOff>
    </xdr:from>
    <xdr:ext cx="534377" cy="259045"/>
    <xdr:sp macro="" textlink="">
      <xdr:nvSpPr>
        <xdr:cNvPr id="513" name="消防費平均値テキスト"/>
        <xdr:cNvSpPr txBox="1"/>
      </xdr:nvSpPr>
      <xdr:spPr>
        <a:xfrm>
          <a:off x="16370300" y="592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4" name="フローチャート: 判断 513"/>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80518</xdr:rowOff>
    </xdr:from>
    <xdr:to>
      <xdr:col>81</xdr:col>
      <xdr:colOff>50800</xdr:colOff>
      <xdr:row>34</xdr:row>
      <xdr:rowOff>127508</xdr:rowOff>
    </xdr:to>
    <xdr:cxnSp macro="">
      <xdr:nvCxnSpPr>
        <xdr:cNvPr id="515" name="直線コネクタ 514"/>
        <xdr:cNvCxnSpPr/>
      </xdr:nvCxnSpPr>
      <xdr:spPr>
        <a:xfrm flipV="1">
          <a:off x="14592300" y="5738368"/>
          <a:ext cx="889000" cy="2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160147</xdr:rowOff>
    </xdr:from>
    <xdr:to>
      <xdr:col>81</xdr:col>
      <xdr:colOff>101600</xdr:colOff>
      <xdr:row>35</xdr:row>
      <xdr:rowOff>90297</xdr:rowOff>
    </xdr:to>
    <xdr:sp macro="" textlink="">
      <xdr:nvSpPr>
        <xdr:cNvPr id="516" name="フローチャート: 判断 515"/>
        <xdr:cNvSpPr/>
      </xdr:nvSpPr>
      <xdr:spPr>
        <a:xfrm>
          <a:off x="15430500" y="59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81424</xdr:rowOff>
    </xdr:from>
    <xdr:ext cx="534377" cy="259045"/>
    <xdr:sp macro="" textlink="">
      <xdr:nvSpPr>
        <xdr:cNvPr id="517" name="テキスト ボックス 516"/>
        <xdr:cNvSpPr txBox="1"/>
      </xdr:nvSpPr>
      <xdr:spPr>
        <a:xfrm>
          <a:off x="15214111" y="608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127508</xdr:rowOff>
    </xdr:from>
    <xdr:to>
      <xdr:col>76</xdr:col>
      <xdr:colOff>114300</xdr:colOff>
      <xdr:row>37</xdr:row>
      <xdr:rowOff>57023</xdr:rowOff>
    </xdr:to>
    <xdr:cxnSp macro="">
      <xdr:nvCxnSpPr>
        <xdr:cNvPr id="518" name="直線コネクタ 517"/>
        <xdr:cNvCxnSpPr/>
      </xdr:nvCxnSpPr>
      <xdr:spPr>
        <a:xfrm flipV="1">
          <a:off x="13703300" y="5956808"/>
          <a:ext cx="889000" cy="44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15367</xdr:rowOff>
    </xdr:from>
    <xdr:to>
      <xdr:col>76</xdr:col>
      <xdr:colOff>165100</xdr:colOff>
      <xdr:row>35</xdr:row>
      <xdr:rowOff>116967</xdr:rowOff>
    </xdr:to>
    <xdr:sp macro="" textlink="">
      <xdr:nvSpPr>
        <xdr:cNvPr id="519" name="フローチャート: 判断 518"/>
        <xdr:cNvSpPr/>
      </xdr:nvSpPr>
      <xdr:spPr>
        <a:xfrm>
          <a:off x="14541500" y="6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108094</xdr:rowOff>
    </xdr:from>
    <xdr:ext cx="534377" cy="259045"/>
    <xdr:sp macro="" textlink="">
      <xdr:nvSpPr>
        <xdr:cNvPr id="520" name="テキスト ボックス 519"/>
        <xdr:cNvSpPr txBox="1"/>
      </xdr:nvSpPr>
      <xdr:spPr>
        <a:xfrm>
          <a:off x="14325111" y="610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151638</xdr:rowOff>
    </xdr:from>
    <xdr:to>
      <xdr:col>71</xdr:col>
      <xdr:colOff>177800</xdr:colOff>
      <xdr:row>37</xdr:row>
      <xdr:rowOff>57023</xdr:rowOff>
    </xdr:to>
    <xdr:cxnSp macro="">
      <xdr:nvCxnSpPr>
        <xdr:cNvPr id="521" name="直線コネクタ 520"/>
        <xdr:cNvCxnSpPr/>
      </xdr:nvCxnSpPr>
      <xdr:spPr>
        <a:xfrm>
          <a:off x="12814300" y="6323838"/>
          <a:ext cx="889000" cy="7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83693</xdr:rowOff>
    </xdr:from>
    <xdr:to>
      <xdr:col>72</xdr:col>
      <xdr:colOff>38100</xdr:colOff>
      <xdr:row>36</xdr:row>
      <xdr:rowOff>13843</xdr:rowOff>
    </xdr:to>
    <xdr:sp macro="" textlink="">
      <xdr:nvSpPr>
        <xdr:cNvPr id="522" name="フローチャート: 判断 521"/>
        <xdr:cNvSpPr/>
      </xdr:nvSpPr>
      <xdr:spPr>
        <a:xfrm>
          <a:off x="136525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30370</xdr:rowOff>
    </xdr:from>
    <xdr:ext cx="534377" cy="259045"/>
    <xdr:sp macro="" textlink="">
      <xdr:nvSpPr>
        <xdr:cNvPr id="523" name="テキスト ボックス 522"/>
        <xdr:cNvSpPr txBox="1"/>
      </xdr:nvSpPr>
      <xdr:spPr>
        <a:xfrm>
          <a:off x="13436111" y="585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95885</xdr:rowOff>
    </xdr:from>
    <xdr:to>
      <xdr:col>67</xdr:col>
      <xdr:colOff>101600</xdr:colOff>
      <xdr:row>36</xdr:row>
      <xdr:rowOff>26035</xdr:rowOff>
    </xdr:to>
    <xdr:sp macro="" textlink="">
      <xdr:nvSpPr>
        <xdr:cNvPr id="524" name="フローチャート: 判断 523"/>
        <xdr:cNvSpPr/>
      </xdr:nvSpPr>
      <xdr:spPr>
        <a:xfrm>
          <a:off x="12763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42562</xdr:rowOff>
    </xdr:from>
    <xdr:ext cx="534377" cy="259045"/>
    <xdr:sp macro="" textlink="">
      <xdr:nvSpPr>
        <xdr:cNvPr id="525" name="テキスト ボックス 524"/>
        <xdr:cNvSpPr txBox="1"/>
      </xdr:nvSpPr>
      <xdr:spPr>
        <a:xfrm>
          <a:off x="12547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91313</xdr:rowOff>
    </xdr:from>
    <xdr:to>
      <xdr:col>85</xdr:col>
      <xdr:colOff>177800</xdr:colOff>
      <xdr:row>37</xdr:row>
      <xdr:rowOff>21463</xdr:rowOff>
    </xdr:to>
    <xdr:sp macro="" textlink="">
      <xdr:nvSpPr>
        <xdr:cNvPr id="531" name="楕円 530"/>
        <xdr:cNvSpPr/>
      </xdr:nvSpPr>
      <xdr:spPr>
        <a:xfrm>
          <a:off x="16268700" y="62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69740</xdr:rowOff>
    </xdr:from>
    <xdr:ext cx="534377" cy="259045"/>
    <xdr:sp macro="" textlink="">
      <xdr:nvSpPr>
        <xdr:cNvPr id="532" name="消防費該当値テキスト"/>
        <xdr:cNvSpPr txBox="1"/>
      </xdr:nvSpPr>
      <xdr:spPr>
        <a:xfrm>
          <a:off x="16370300" y="624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29718</xdr:rowOff>
    </xdr:from>
    <xdr:to>
      <xdr:col>81</xdr:col>
      <xdr:colOff>101600</xdr:colOff>
      <xdr:row>33</xdr:row>
      <xdr:rowOff>131318</xdr:rowOff>
    </xdr:to>
    <xdr:sp macro="" textlink="">
      <xdr:nvSpPr>
        <xdr:cNvPr id="533" name="楕円 532"/>
        <xdr:cNvSpPr/>
      </xdr:nvSpPr>
      <xdr:spPr>
        <a:xfrm>
          <a:off x="15430500" y="568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147845</xdr:rowOff>
    </xdr:from>
    <xdr:ext cx="534377" cy="259045"/>
    <xdr:sp macro="" textlink="">
      <xdr:nvSpPr>
        <xdr:cNvPr id="534" name="テキスト ボックス 533"/>
        <xdr:cNvSpPr txBox="1"/>
      </xdr:nvSpPr>
      <xdr:spPr>
        <a:xfrm>
          <a:off x="15214111" y="546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76708</xdr:rowOff>
    </xdr:from>
    <xdr:to>
      <xdr:col>76</xdr:col>
      <xdr:colOff>165100</xdr:colOff>
      <xdr:row>35</xdr:row>
      <xdr:rowOff>6858</xdr:rowOff>
    </xdr:to>
    <xdr:sp macro="" textlink="">
      <xdr:nvSpPr>
        <xdr:cNvPr id="535" name="楕円 534"/>
        <xdr:cNvSpPr/>
      </xdr:nvSpPr>
      <xdr:spPr>
        <a:xfrm>
          <a:off x="14541500" y="590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23385</xdr:rowOff>
    </xdr:from>
    <xdr:ext cx="534377" cy="259045"/>
    <xdr:sp macro="" textlink="">
      <xdr:nvSpPr>
        <xdr:cNvPr id="536" name="テキスト ボックス 535"/>
        <xdr:cNvSpPr txBox="1"/>
      </xdr:nvSpPr>
      <xdr:spPr>
        <a:xfrm>
          <a:off x="14325111" y="568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6223</xdr:rowOff>
    </xdr:from>
    <xdr:to>
      <xdr:col>72</xdr:col>
      <xdr:colOff>38100</xdr:colOff>
      <xdr:row>37</xdr:row>
      <xdr:rowOff>107823</xdr:rowOff>
    </xdr:to>
    <xdr:sp macro="" textlink="">
      <xdr:nvSpPr>
        <xdr:cNvPr id="537" name="楕円 536"/>
        <xdr:cNvSpPr/>
      </xdr:nvSpPr>
      <xdr:spPr>
        <a:xfrm>
          <a:off x="13652500" y="634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98950</xdr:rowOff>
    </xdr:from>
    <xdr:ext cx="534377" cy="259045"/>
    <xdr:sp macro="" textlink="">
      <xdr:nvSpPr>
        <xdr:cNvPr id="538" name="テキスト ボックス 537"/>
        <xdr:cNvSpPr txBox="1"/>
      </xdr:nvSpPr>
      <xdr:spPr>
        <a:xfrm>
          <a:off x="13436111" y="644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100838</xdr:rowOff>
    </xdr:from>
    <xdr:to>
      <xdr:col>67</xdr:col>
      <xdr:colOff>101600</xdr:colOff>
      <xdr:row>37</xdr:row>
      <xdr:rowOff>30988</xdr:rowOff>
    </xdr:to>
    <xdr:sp macro="" textlink="">
      <xdr:nvSpPr>
        <xdr:cNvPr id="539" name="楕円 538"/>
        <xdr:cNvSpPr/>
      </xdr:nvSpPr>
      <xdr:spPr>
        <a:xfrm>
          <a:off x="12763500" y="627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22115</xdr:rowOff>
    </xdr:from>
    <xdr:ext cx="534377" cy="259045"/>
    <xdr:sp macro="" textlink="">
      <xdr:nvSpPr>
        <xdr:cNvPr id="540" name="テキスト ボックス 539"/>
        <xdr:cNvSpPr txBox="1"/>
      </xdr:nvSpPr>
      <xdr:spPr>
        <a:xfrm>
          <a:off x="12547111" y="636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5" name="直線コネクタ 564"/>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6" name="教育費最小値テキスト"/>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7" name="直線コネクタ 566"/>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68" name="教育費最大値テキスト"/>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69" name="直線コネクタ 568"/>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8960</xdr:rowOff>
    </xdr:from>
    <xdr:to>
      <xdr:col>85</xdr:col>
      <xdr:colOff>127000</xdr:colOff>
      <xdr:row>55</xdr:row>
      <xdr:rowOff>92875</xdr:rowOff>
    </xdr:to>
    <xdr:cxnSp macro="">
      <xdr:nvCxnSpPr>
        <xdr:cNvPr id="570" name="直線コネクタ 569"/>
        <xdr:cNvCxnSpPr/>
      </xdr:nvCxnSpPr>
      <xdr:spPr>
        <a:xfrm flipV="1">
          <a:off x="15481300" y="9267260"/>
          <a:ext cx="838200" cy="25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8082</xdr:rowOff>
    </xdr:from>
    <xdr:ext cx="534377" cy="259045"/>
    <xdr:sp macro="" textlink="">
      <xdr:nvSpPr>
        <xdr:cNvPr id="571" name="教育費平均値テキスト"/>
        <xdr:cNvSpPr txBox="1"/>
      </xdr:nvSpPr>
      <xdr:spPr>
        <a:xfrm>
          <a:off x="16370300" y="9609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2" name="フローチャート: 判断 571"/>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35192</xdr:rowOff>
    </xdr:from>
    <xdr:to>
      <xdr:col>81</xdr:col>
      <xdr:colOff>50800</xdr:colOff>
      <xdr:row>55</xdr:row>
      <xdr:rowOff>92875</xdr:rowOff>
    </xdr:to>
    <xdr:cxnSp macro="">
      <xdr:nvCxnSpPr>
        <xdr:cNvPr id="573" name="直線コネクタ 572"/>
        <xdr:cNvCxnSpPr/>
      </xdr:nvCxnSpPr>
      <xdr:spPr>
        <a:xfrm>
          <a:off x="14592300" y="9464942"/>
          <a:ext cx="889000" cy="5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85681</xdr:rowOff>
    </xdr:from>
    <xdr:to>
      <xdr:col>81</xdr:col>
      <xdr:colOff>101600</xdr:colOff>
      <xdr:row>56</xdr:row>
      <xdr:rowOff>15831</xdr:rowOff>
    </xdr:to>
    <xdr:sp macro="" textlink="">
      <xdr:nvSpPr>
        <xdr:cNvPr id="574" name="フローチャート: 判断 573"/>
        <xdr:cNvSpPr/>
      </xdr:nvSpPr>
      <xdr:spPr>
        <a:xfrm>
          <a:off x="15430500" y="95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6958</xdr:rowOff>
    </xdr:from>
    <xdr:ext cx="534377" cy="259045"/>
    <xdr:sp macro="" textlink="">
      <xdr:nvSpPr>
        <xdr:cNvPr id="575" name="テキスト ボックス 574"/>
        <xdr:cNvSpPr txBox="1"/>
      </xdr:nvSpPr>
      <xdr:spPr>
        <a:xfrm>
          <a:off x="15214111" y="960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35192</xdr:rowOff>
    </xdr:from>
    <xdr:to>
      <xdr:col>76</xdr:col>
      <xdr:colOff>114300</xdr:colOff>
      <xdr:row>55</xdr:row>
      <xdr:rowOff>146368</xdr:rowOff>
    </xdr:to>
    <xdr:cxnSp macro="">
      <xdr:nvCxnSpPr>
        <xdr:cNvPr id="576" name="直線コネクタ 575"/>
        <xdr:cNvCxnSpPr/>
      </xdr:nvCxnSpPr>
      <xdr:spPr>
        <a:xfrm flipV="1">
          <a:off x="13703300" y="9464942"/>
          <a:ext cx="889000" cy="1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39770</xdr:rowOff>
    </xdr:from>
    <xdr:to>
      <xdr:col>76</xdr:col>
      <xdr:colOff>165100</xdr:colOff>
      <xdr:row>56</xdr:row>
      <xdr:rowOff>141370</xdr:rowOff>
    </xdr:to>
    <xdr:sp macro="" textlink="">
      <xdr:nvSpPr>
        <xdr:cNvPr id="577" name="フローチャート: 判断 576"/>
        <xdr:cNvSpPr/>
      </xdr:nvSpPr>
      <xdr:spPr>
        <a:xfrm>
          <a:off x="14541500" y="9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132497</xdr:rowOff>
    </xdr:from>
    <xdr:ext cx="534377" cy="259045"/>
    <xdr:sp macro="" textlink="">
      <xdr:nvSpPr>
        <xdr:cNvPr id="578" name="テキスト ボックス 577"/>
        <xdr:cNvSpPr txBox="1"/>
      </xdr:nvSpPr>
      <xdr:spPr>
        <a:xfrm>
          <a:off x="14325111" y="97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4635</xdr:rowOff>
    </xdr:from>
    <xdr:to>
      <xdr:col>71</xdr:col>
      <xdr:colOff>177800</xdr:colOff>
      <xdr:row>55</xdr:row>
      <xdr:rowOff>146368</xdr:rowOff>
    </xdr:to>
    <xdr:cxnSp macro="">
      <xdr:nvCxnSpPr>
        <xdr:cNvPr id="579" name="直線コネクタ 578"/>
        <xdr:cNvCxnSpPr/>
      </xdr:nvCxnSpPr>
      <xdr:spPr>
        <a:xfrm>
          <a:off x="12814300" y="9262935"/>
          <a:ext cx="889000" cy="3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132220</xdr:rowOff>
    </xdr:from>
    <xdr:to>
      <xdr:col>72</xdr:col>
      <xdr:colOff>38100</xdr:colOff>
      <xdr:row>57</xdr:row>
      <xdr:rowOff>62370</xdr:rowOff>
    </xdr:to>
    <xdr:sp macro="" textlink="">
      <xdr:nvSpPr>
        <xdr:cNvPr id="580" name="フローチャート: 判断 579"/>
        <xdr:cNvSpPr/>
      </xdr:nvSpPr>
      <xdr:spPr>
        <a:xfrm>
          <a:off x="136525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53497</xdr:rowOff>
    </xdr:from>
    <xdr:ext cx="534377" cy="259045"/>
    <xdr:sp macro="" textlink="">
      <xdr:nvSpPr>
        <xdr:cNvPr id="581" name="テキスト ボックス 580"/>
        <xdr:cNvSpPr txBox="1"/>
      </xdr:nvSpPr>
      <xdr:spPr>
        <a:xfrm>
          <a:off x="13436111" y="982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119037</xdr:rowOff>
    </xdr:from>
    <xdr:to>
      <xdr:col>67</xdr:col>
      <xdr:colOff>101600</xdr:colOff>
      <xdr:row>57</xdr:row>
      <xdr:rowOff>49187</xdr:rowOff>
    </xdr:to>
    <xdr:sp macro="" textlink="">
      <xdr:nvSpPr>
        <xdr:cNvPr id="582" name="フローチャート: 判断 581"/>
        <xdr:cNvSpPr/>
      </xdr:nvSpPr>
      <xdr:spPr>
        <a:xfrm>
          <a:off x="12763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40314</xdr:rowOff>
    </xdr:from>
    <xdr:ext cx="534377" cy="259045"/>
    <xdr:sp macro="" textlink="">
      <xdr:nvSpPr>
        <xdr:cNvPr id="583" name="テキスト ボックス 582"/>
        <xdr:cNvSpPr txBox="1"/>
      </xdr:nvSpPr>
      <xdr:spPr>
        <a:xfrm>
          <a:off x="12547111" y="98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129610</xdr:rowOff>
    </xdr:from>
    <xdr:to>
      <xdr:col>85</xdr:col>
      <xdr:colOff>177800</xdr:colOff>
      <xdr:row>54</xdr:row>
      <xdr:rowOff>59760</xdr:rowOff>
    </xdr:to>
    <xdr:sp macro="" textlink="">
      <xdr:nvSpPr>
        <xdr:cNvPr id="589" name="楕円 588"/>
        <xdr:cNvSpPr/>
      </xdr:nvSpPr>
      <xdr:spPr>
        <a:xfrm>
          <a:off x="16268700" y="921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152487</xdr:rowOff>
    </xdr:from>
    <xdr:ext cx="534377" cy="259045"/>
    <xdr:sp macro="" textlink="">
      <xdr:nvSpPr>
        <xdr:cNvPr id="590" name="教育費該当値テキスト"/>
        <xdr:cNvSpPr txBox="1"/>
      </xdr:nvSpPr>
      <xdr:spPr>
        <a:xfrm>
          <a:off x="16370300" y="906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42075</xdr:rowOff>
    </xdr:from>
    <xdr:to>
      <xdr:col>81</xdr:col>
      <xdr:colOff>101600</xdr:colOff>
      <xdr:row>55</xdr:row>
      <xdr:rowOff>143675</xdr:rowOff>
    </xdr:to>
    <xdr:sp macro="" textlink="">
      <xdr:nvSpPr>
        <xdr:cNvPr id="591" name="楕円 590"/>
        <xdr:cNvSpPr/>
      </xdr:nvSpPr>
      <xdr:spPr>
        <a:xfrm>
          <a:off x="15430500" y="947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160202</xdr:rowOff>
    </xdr:from>
    <xdr:ext cx="534377" cy="259045"/>
    <xdr:sp macro="" textlink="">
      <xdr:nvSpPr>
        <xdr:cNvPr id="592" name="テキスト ボックス 591"/>
        <xdr:cNvSpPr txBox="1"/>
      </xdr:nvSpPr>
      <xdr:spPr>
        <a:xfrm>
          <a:off x="15214111" y="924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155842</xdr:rowOff>
    </xdr:from>
    <xdr:to>
      <xdr:col>76</xdr:col>
      <xdr:colOff>165100</xdr:colOff>
      <xdr:row>55</xdr:row>
      <xdr:rowOff>85992</xdr:rowOff>
    </xdr:to>
    <xdr:sp macro="" textlink="">
      <xdr:nvSpPr>
        <xdr:cNvPr id="593" name="楕円 592"/>
        <xdr:cNvSpPr/>
      </xdr:nvSpPr>
      <xdr:spPr>
        <a:xfrm>
          <a:off x="14541500" y="94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102519</xdr:rowOff>
    </xdr:from>
    <xdr:ext cx="534377" cy="259045"/>
    <xdr:sp macro="" textlink="">
      <xdr:nvSpPr>
        <xdr:cNvPr id="594" name="テキスト ボックス 593"/>
        <xdr:cNvSpPr txBox="1"/>
      </xdr:nvSpPr>
      <xdr:spPr>
        <a:xfrm>
          <a:off x="14325111" y="918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95568</xdr:rowOff>
    </xdr:from>
    <xdr:to>
      <xdr:col>72</xdr:col>
      <xdr:colOff>38100</xdr:colOff>
      <xdr:row>56</xdr:row>
      <xdr:rowOff>25718</xdr:rowOff>
    </xdr:to>
    <xdr:sp macro="" textlink="">
      <xdr:nvSpPr>
        <xdr:cNvPr id="595" name="楕円 594"/>
        <xdr:cNvSpPr/>
      </xdr:nvSpPr>
      <xdr:spPr>
        <a:xfrm>
          <a:off x="13652500" y="952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42245</xdr:rowOff>
    </xdr:from>
    <xdr:ext cx="534377" cy="259045"/>
    <xdr:sp macro="" textlink="">
      <xdr:nvSpPr>
        <xdr:cNvPr id="596" name="テキスト ボックス 595"/>
        <xdr:cNvSpPr txBox="1"/>
      </xdr:nvSpPr>
      <xdr:spPr>
        <a:xfrm>
          <a:off x="13436111" y="930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125285</xdr:rowOff>
    </xdr:from>
    <xdr:to>
      <xdr:col>67</xdr:col>
      <xdr:colOff>101600</xdr:colOff>
      <xdr:row>54</xdr:row>
      <xdr:rowOff>55435</xdr:rowOff>
    </xdr:to>
    <xdr:sp macro="" textlink="">
      <xdr:nvSpPr>
        <xdr:cNvPr id="597" name="楕円 596"/>
        <xdr:cNvSpPr/>
      </xdr:nvSpPr>
      <xdr:spPr>
        <a:xfrm>
          <a:off x="12763500" y="921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71962</xdr:rowOff>
    </xdr:from>
    <xdr:ext cx="534377" cy="259045"/>
    <xdr:sp macro="" textlink="">
      <xdr:nvSpPr>
        <xdr:cNvPr id="598" name="テキスト ボックス 597"/>
        <xdr:cNvSpPr txBox="1"/>
      </xdr:nvSpPr>
      <xdr:spPr>
        <a:xfrm>
          <a:off x="12547111" y="898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4" name="テキスト ボックス 613"/>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6" name="テキスト ボックス 615"/>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2" name="直線コネクタ 621"/>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5" name="災害復旧費最大値テキスト"/>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6" name="直線コネクタ 625"/>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142239</xdr:rowOff>
    </xdr:from>
    <xdr:to>
      <xdr:col>85</xdr:col>
      <xdr:colOff>127000</xdr:colOff>
      <xdr:row>79</xdr:row>
      <xdr:rowOff>33020</xdr:rowOff>
    </xdr:to>
    <xdr:cxnSp macro="">
      <xdr:nvCxnSpPr>
        <xdr:cNvPr id="627" name="直線コネクタ 626"/>
        <xdr:cNvCxnSpPr/>
      </xdr:nvCxnSpPr>
      <xdr:spPr>
        <a:xfrm>
          <a:off x="15481300" y="13515339"/>
          <a:ext cx="838200" cy="6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macro="" textlink="">
      <xdr:nvSpPr>
        <xdr:cNvPr id="628" name="災害復旧費平均値テキスト"/>
        <xdr:cNvSpPr txBox="1"/>
      </xdr:nvSpPr>
      <xdr:spPr>
        <a:xfrm>
          <a:off x="16370300" y="13300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29" name="フローチャート: 判断 628"/>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68072</xdr:rowOff>
    </xdr:from>
    <xdr:to>
      <xdr:col>81</xdr:col>
      <xdr:colOff>50800</xdr:colOff>
      <xdr:row>78</xdr:row>
      <xdr:rowOff>142239</xdr:rowOff>
    </xdr:to>
    <xdr:cxnSp macro="">
      <xdr:nvCxnSpPr>
        <xdr:cNvPr id="630" name="直線コネクタ 629"/>
        <xdr:cNvCxnSpPr/>
      </xdr:nvCxnSpPr>
      <xdr:spPr>
        <a:xfrm>
          <a:off x="14592300" y="13441172"/>
          <a:ext cx="889000" cy="7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33401</xdr:rowOff>
    </xdr:from>
    <xdr:to>
      <xdr:col>81</xdr:col>
      <xdr:colOff>101600</xdr:colOff>
      <xdr:row>78</xdr:row>
      <xdr:rowOff>135001</xdr:rowOff>
    </xdr:to>
    <xdr:sp macro="" textlink="">
      <xdr:nvSpPr>
        <xdr:cNvPr id="631" name="フローチャート: 判断 630"/>
        <xdr:cNvSpPr/>
      </xdr:nvSpPr>
      <xdr:spPr>
        <a:xfrm>
          <a:off x="15430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151528</xdr:rowOff>
    </xdr:from>
    <xdr:ext cx="469744" cy="259045"/>
    <xdr:sp macro="" textlink="">
      <xdr:nvSpPr>
        <xdr:cNvPr id="632" name="テキスト ボックス 631"/>
        <xdr:cNvSpPr txBox="1"/>
      </xdr:nvSpPr>
      <xdr:spPr>
        <a:xfrm>
          <a:off x="15246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29845</xdr:rowOff>
    </xdr:from>
    <xdr:to>
      <xdr:col>76</xdr:col>
      <xdr:colOff>114300</xdr:colOff>
      <xdr:row>78</xdr:row>
      <xdr:rowOff>68072</xdr:rowOff>
    </xdr:to>
    <xdr:cxnSp macro="">
      <xdr:nvCxnSpPr>
        <xdr:cNvPr id="633" name="直線コネクタ 632"/>
        <xdr:cNvCxnSpPr/>
      </xdr:nvCxnSpPr>
      <xdr:spPr>
        <a:xfrm>
          <a:off x="13703300" y="13060045"/>
          <a:ext cx="889000" cy="38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5714</xdr:rowOff>
    </xdr:from>
    <xdr:to>
      <xdr:col>76</xdr:col>
      <xdr:colOff>165100</xdr:colOff>
      <xdr:row>78</xdr:row>
      <xdr:rowOff>107314</xdr:rowOff>
    </xdr:to>
    <xdr:sp macro="" textlink="">
      <xdr:nvSpPr>
        <xdr:cNvPr id="634" name="フローチャート: 判断 633"/>
        <xdr:cNvSpPr/>
      </xdr:nvSpPr>
      <xdr:spPr>
        <a:xfrm>
          <a:off x="14541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123841</xdr:rowOff>
    </xdr:from>
    <xdr:ext cx="469744" cy="259045"/>
    <xdr:sp macro="" textlink="">
      <xdr:nvSpPr>
        <xdr:cNvPr id="635" name="テキスト ボックス 634"/>
        <xdr:cNvSpPr txBox="1"/>
      </xdr:nvSpPr>
      <xdr:spPr>
        <a:xfrm>
          <a:off x="14357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29845</xdr:rowOff>
    </xdr:from>
    <xdr:to>
      <xdr:col>71</xdr:col>
      <xdr:colOff>177800</xdr:colOff>
      <xdr:row>78</xdr:row>
      <xdr:rowOff>143129</xdr:rowOff>
    </xdr:to>
    <xdr:cxnSp macro="">
      <xdr:nvCxnSpPr>
        <xdr:cNvPr id="636" name="直線コネクタ 635"/>
        <xdr:cNvCxnSpPr/>
      </xdr:nvCxnSpPr>
      <xdr:spPr>
        <a:xfrm flipV="1">
          <a:off x="12814300" y="13060045"/>
          <a:ext cx="889000" cy="45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157735</xdr:rowOff>
    </xdr:from>
    <xdr:to>
      <xdr:col>72</xdr:col>
      <xdr:colOff>38100</xdr:colOff>
      <xdr:row>78</xdr:row>
      <xdr:rowOff>87885</xdr:rowOff>
    </xdr:to>
    <xdr:sp macro="" textlink="">
      <xdr:nvSpPr>
        <xdr:cNvPr id="637" name="フローチャート: 判断 636"/>
        <xdr:cNvSpPr/>
      </xdr:nvSpPr>
      <xdr:spPr>
        <a:xfrm>
          <a:off x="13652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79012</xdr:rowOff>
    </xdr:from>
    <xdr:ext cx="469744" cy="259045"/>
    <xdr:sp macro="" textlink="">
      <xdr:nvSpPr>
        <xdr:cNvPr id="638" name="テキスト ボックス 637"/>
        <xdr:cNvSpPr txBox="1"/>
      </xdr:nvSpPr>
      <xdr:spPr>
        <a:xfrm>
          <a:off x="13468428" y="1345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103251</xdr:rowOff>
    </xdr:from>
    <xdr:to>
      <xdr:col>67</xdr:col>
      <xdr:colOff>101600</xdr:colOff>
      <xdr:row>79</xdr:row>
      <xdr:rowOff>33401</xdr:rowOff>
    </xdr:to>
    <xdr:sp macro="" textlink="">
      <xdr:nvSpPr>
        <xdr:cNvPr id="639" name="フローチャート: 判断 638"/>
        <xdr:cNvSpPr/>
      </xdr:nvSpPr>
      <xdr:spPr>
        <a:xfrm>
          <a:off x="12763500" y="134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24528</xdr:rowOff>
    </xdr:from>
    <xdr:ext cx="378565" cy="259045"/>
    <xdr:sp macro="" textlink="">
      <xdr:nvSpPr>
        <xdr:cNvPr id="640" name="テキスト ボックス 639"/>
        <xdr:cNvSpPr txBox="1"/>
      </xdr:nvSpPr>
      <xdr:spPr>
        <a:xfrm>
          <a:off x="12625017" y="13569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153670</xdr:rowOff>
    </xdr:from>
    <xdr:to>
      <xdr:col>85</xdr:col>
      <xdr:colOff>177800</xdr:colOff>
      <xdr:row>79</xdr:row>
      <xdr:rowOff>83820</xdr:rowOff>
    </xdr:to>
    <xdr:sp macro="" textlink="">
      <xdr:nvSpPr>
        <xdr:cNvPr id="646" name="楕円 645"/>
        <xdr:cNvSpPr/>
      </xdr:nvSpPr>
      <xdr:spPr>
        <a:xfrm>
          <a:off x="16268700" y="135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68597</xdr:rowOff>
    </xdr:from>
    <xdr:ext cx="313932" cy="259045"/>
    <xdr:sp macro="" textlink="">
      <xdr:nvSpPr>
        <xdr:cNvPr id="647" name="災害復旧費該当値テキスト"/>
        <xdr:cNvSpPr txBox="1"/>
      </xdr:nvSpPr>
      <xdr:spPr>
        <a:xfrm>
          <a:off x="16370300" y="134416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91439</xdr:rowOff>
    </xdr:from>
    <xdr:to>
      <xdr:col>81</xdr:col>
      <xdr:colOff>101600</xdr:colOff>
      <xdr:row>79</xdr:row>
      <xdr:rowOff>21589</xdr:rowOff>
    </xdr:to>
    <xdr:sp macro="" textlink="">
      <xdr:nvSpPr>
        <xdr:cNvPr id="648" name="楕円 647"/>
        <xdr:cNvSpPr/>
      </xdr:nvSpPr>
      <xdr:spPr>
        <a:xfrm>
          <a:off x="154305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12716</xdr:rowOff>
    </xdr:from>
    <xdr:ext cx="378565" cy="259045"/>
    <xdr:sp macro="" textlink="">
      <xdr:nvSpPr>
        <xdr:cNvPr id="649" name="テキスト ボックス 648"/>
        <xdr:cNvSpPr txBox="1"/>
      </xdr:nvSpPr>
      <xdr:spPr>
        <a:xfrm>
          <a:off x="15292017" y="13557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17272</xdr:rowOff>
    </xdr:from>
    <xdr:to>
      <xdr:col>76</xdr:col>
      <xdr:colOff>165100</xdr:colOff>
      <xdr:row>78</xdr:row>
      <xdr:rowOff>118872</xdr:rowOff>
    </xdr:to>
    <xdr:sp macro="" textlink="">
      <xdr:nvSpPr>
        <xdr:cNvPr id="650" name="楕円 649"/>
        <xdr:cNvSpPr/>
      </xdr:nvSpPr>
      <xdr:spPr>
        <a:xfrm>
          <a:off x="14541500" y="1339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109999</xdr:rowOff>
    </xdr:from>
    <xdr:ext cx="469744" cy="259045"/>
    <xdr:sp macro="" textlink="">
      <xdr:nvSpPr>
        <xdr:cNvPr id="651" name="テキスト ボックス 650"/>
        <xdr:cNvSpPr txBox="1"/>
      </xdr:nvSpPr>
      <xdr:spPr>
        <a:xfrm>
          <a:off x="14357428" y="1348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150495</xdr:rowOff>
    </xdr:from>
    <xdr:to>
      <xdr:col>72</xdr:col>
      <xdr:colOff>38100</xdr:colOff>
      <xdr:row>76</xdr:row>
      <xdr:rowOff>80645</xdr:rowOff>
    </xdr:to>
    <xdr:sp macro="" textlink="">
      <xdr:nvSpPr>
        <xdr:cNvPr id="652" name="楕円 651"/>
        <xdr:cNvSpPr/>
      </xdr:nvSpPr>
      <xdr:spPr>
        <a:xfrm>
          <a:off x="136525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97172</xdr:rowOff>
    </xdr:from>
    <xdr:ext cx="469744" cy="259045"/>
    <xdr:sp macro="" textlink="">
      <xdr:nvSpPr>
        <xdr:cNvPr id="653" name="テキスト ボックス 652"/>
        <xdr:cNvSpPr txBox="1"/>
      </xdr:nvSpPr>
      <xdr:spPr>
        <a:xfrm>
          <a:off x="13468428" y="1278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92329</xdr:rowOff>
    </xdr:from>
    <xdr:to>
      <xdr:col>67</xdr:col>
      <xdr:colOff>101600</xdr:colOff>
      <xdr:row>79</xdr:row>
      <xdr:rowOff>22479</xdr:rowOff>
    </xdr:to>
    <xdr:sp macro="" textlink="">
      <xdr:nvSpPr>
        <xdr:cNvPr id="654" name="楕円 653"/>
        <xdr:cNvSpPr/>
      </xdr:nvSpPr>
      <xdr:spPr>
        <a:xfrm>
          <a:off x="12763500" y="1346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39006</xdr:rowOff>
    </xdr:from>
    <xdr:ext cx="378565" cy="259045"/>
    <xdr:sp macro="" textlink="">
      <xdr:nvSpPr>
        <xdr:cNvPr id="655" name="テキスト ボックス 654"/>
        <xdr:cNvSpPr txBox="1"/>
      </xdr:nvSpPr>
      <xdr:spPr>
        <a:xfrm>
          <a:off x="12625017" y="13240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79" name="直線コネクタ 678"/>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0" name="公債費最小値テキスト"/>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1" name="直線コネクタ 680"/>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2" name="公債費最大値テキスト"/>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3" name="直線コネクタ 682"/>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139395</xdr:rowOff>
    </xdr:from>
    <xdr:to>
      <xdr:col>85</xdr:col>
      <xdr:colOff>127000</xdr:colOff>
      <xdr:row>96</xdr:row>
      <xdr:rowOff>163418</xdr:rowOff>
    </xdr:to>
    <xdr:cxnSp macro="">
      <xdr:nvCxnSpPr>
        <xdr:cNvPr id="684" name="直線コネクタ 683"/>
        <xdr:cNvCxnSpPr/>
      </xdr:nvCxnSpPr>
      <xdr:spPr>
        <a:xfrm>
          <a:off x="15481300" y="16598595"/>
          <a:ext cx="838200" cy="2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53675</xdr:rowOff>
    </xdr:from>
    <xdr:ext cx="534377" cy="259045"/>
    <xdr:sp macro="" textlink="">
      <xdr:nvSpPr>
        <xdr:cNvPr id="685" name="公債費平均値テキスト"/>
        <xdr:cNvSpPr txBox="1"/>
      </xdr:nvSpPr>
      <xdr:spPr>
        <a:xfrm>
          <a:off x="16370300" y="16169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6" name="フローチャート: 判断 685"/>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139395</xdr:rowOff>
    </xdr:from>
    <xdr:to>
      <xdr:col>81</xdr:col>
      <xdr:colOff>50800</xdr:colOff>
      <xdr:row>97</xdr:row>
      <xdr:rowOff>23267</xdr:rowOff>
    </xdr:to>
    <xdr:cxnSp macro="">
      <xdr:nvCxnSpPr>
        <xdr:cNvPr id="687" name="直線コネクタ 686"/>
        <xdr:cNvCxnSpPr/>
      </xdr:nvCxnSpPr>
      <xdr:spPr>
        <a:xfrm flipV="1">
          <a:off x="14592300" y="16598595"/>
          <a:ext cx="889000" cy="5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67221</xdr:rowOff>
    </xdr:from>
    <xdr:to>
      <xdr:col>81</xdr:col>
      <xdr:colOff>101600</xdr:colOff>
      <xdr:row>95</xdr:row>
      <xdr:rowOff>168821</xdr:rowOff>
    </xdr:to>
    <xdr:sp macro="" textlink="">
      <xdr:nvSpPr>
        <xdr:cNvPr id="688" name="フローチャート: 判断 687"/>
        <xdr:cNvSpPr/>
      </xdr:nvSpPr>
      <xdr:spPr>
        <a:xfrm>
          <a:off x="15430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13898</xdr:rowOff>
    </xdr:from>
    <xdr:ext cx="534377" cy="259045"/>
    <xdr:sp macro="" textlink="">
      <xdr:nvSpPr>
        <xdr:cNvPr id="689" name="テキスト ボックス 688"/>
        <xdr:cNvSpPr txBox="1"/>
      </xdr:nvSpPr>
      <xdr:spPr>
        <a:xfrm>
          <a:off x="15214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164179</xdr:rowOff>
    </xdr:from>
    <xdr:to>
      <xdr:col>76</xdr:col>
      <xdr:colOff>114300</xdr:colOff>
      <xdr:row>97</xdr:row>
      <xdr:rowOff>23267</xdr:rowOff>
    </xdr:to>
    <xdr:cxnSp macro="">
      <xdr:nvCxnSpPr>
        <xdr:cNvPr id="690" name="直線コネクタ 689"/>
        <xdr:cNvCxnSpPr/>
      </xdr:nvCxnSpPr>
      <xdr:spPr>
        <a:xfrm>
          <a:off x="13703300" y="16623379"/>
          <a:ext cx="889000" cy="3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74288</xdr:rowOff>
    </xdr:from>
    <xdr:to>
      <xdr:col>76</xdr:col>
      <xdr:colOff>165100</xdr:colOff>
      <xdr:row>96</xdr:row>
      <xdr:rowOff>4438</xdr:rowOff>
    </xdr:to>
    <xdr:sp macro="" textlink="">
      <xdr:nvSpPr>
        <xdr:cNvPr id="691" name="フローチャート: 判断 690"/>
        <xdr:cNvSpPr/>
      </xdr:nvSpPr>
      <xdr:spPr>
        <a:xfrm>
          <a:off x="14541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20965</xdr:rowOff>
    </xdr:from>
    <xdr:ext cx="534377" cy="259045"/>
    <xdr:sp macro="" textlink="">
      <xdr:nvSpPr>
        <xdr:cNvPr id="692" name="テキスト ボックス 691"/>
        <xdr:cNvSpPr txBox="1"/>
      </xdr:nvSpPr>
      <xdr:spPr>
        <a:xfrm>
          <a:off x="14325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164179</xdr:rowOff>
    </xdr:from>
    <xdr:to>
      <xdr:col>71</xdr:col>
      <xdr:colOff>177800</xdr:colOff>
      <xdr:row>97</xdr:row>
      <xdr:rowOff>4921</xdr:rowOff>
    </xdr:to>
    <xdr:cxnSp macro="">
      <xdr:nvCxnSpPr>
        <xdr:cNvPr id="693" name="直線コネクタ 692"/>
        <xdr:cNvCxnSpPr/>
      </xdr:nvCxnSpPr>
      <xdr:spPr>
        <a:xfrm flipV="1">
          <a:off x="12814300" y="16623379"/>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55296</xdr:rowOff>
    </xdr:from>
    <xdr:to>
      <xdr:col>72</xdr:col>
      <xdr:colOff>38100</xdr:colOff>
      <xdr:row>95</xdr:row>
      <xdr:rowOff>156896</xdr:rowOff>
    </xdr:to>
    <xdr:sp macro="" textlink="">
      <xdr:nvSpPr>
        <xdr:cNvPr id="694" name="フローチャート: 判断 693"/>
        <xdr:cNvSpPr/>
      </xdr:nvSpPr>
      <xdr:spPr>
        <a:xfrm>
          <a:off x="13652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1973</xdr:rowOff>
    </xdr:from>
    <xdr:ext cx="534377" cy="259045"/>
    <xdr:sp macro="" textlink="">
      <xdr:nvSpPr>
        <xdr:cNvPr id="695" name="テキスト ボックス 694"/>
        <xdr:cNvSpPr txBox="1"/>
      </xdr:nvSpPr>
      <xdr:spPr>
        <a:xfrm>
          <a:off x="13436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41370</xdr:rowOff>
    </xdr:from>
    <xdr:to>
      <xdr:col>67</xdr:col>
      <xdr:colOff>101600</xdr:colOff>
      <xdr:row>95</xdr:row>
      <xdr:rowOff>142970</xdr:rowOff>
    </xdr:to>
    <xdr:sp macro="" textlink="">
      <xdr:nvSpPr>
        <xdr:cNvPr id="696" name="フローチャート: 判断 695"/>
        <xdr:cNvSpPr/>
      </xdr:nvSpPr>
      <xdr:spPr>
        <a:xfrm>
          <a:off x="12763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159497</xdr:rowOff>
    </xdr:from>
    <xdr:ext cx="534377" cy="259045"/>
    <xdr:sp macro="" textlink="">
      <xdr:nvSpPr>
        <xdr:cNvPr id="697" name="テキスト ボックス 696"/>
        <xdr:cNvSpPr txBox="1"/>
      </xdr:nvSpPr>
      <xdr:spPr>
        <a:xfrm>
          <a:off x="12547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112618</xdr:rowOff>
    </xdr:from>
    <xdr:to>
      <xdr:col>85</xdr:col>
      <xdr:colOff>177800</xdr:colOff>
      <xdr:row>97</xdr:row>
      <xdr:rowOff>42768</xdr:rowOff>
    </xdr:to>
    <xdr:sp macro="" textlink="">
      <xdr:nvSpPr>
        <xdr:cNvPr id="703" name="楕円 702"/>
        <xdr:cNvSpPr/>
      </xdr:nvSpPr>
      <xdr:spPr>
        <a:xfrm>
          <a:off x="16268700" y="165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91045</xdr:rowOff>
    </xdr:from>
    <xdr:ext cx="534377" cy="259045"/>
    <xdr:sp macro="" textlink="">
      <xdr:nvSpPr>
        <xdr:cNvPr id="704" name="公債費該当値テキスト"/>
        <xdr:cNvSpPr txBox="1"/>
      </xdr:nvSpPr>
      <xdr:spPr>
        <a:xfrm>
          <a:off x="16370300" y="1655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88595</xdr:rowOff>
    </xdr:from>
    <xdr:to>
      <xdr:col>81</xdr:col>
      <xdr:colOff>101600</xdr:colOff>
      <xdr:row>97</xdr:row>
      <xdr:rowOff>18745</xdr:rowOff>
    </xdr:to>
    <xdr:sp macro="" textlink="">
      <xdr:nvSpPr>
        <xdr:cNvPr id="705" name="楕円 704"/>
        <xdr:cNvSpPr/>
      </xdr:nvSpPr>
      <xdr:spPr>
        <a:xfrm>
          <a:off x="15430500" y="1654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9872</xdr:rowOff>
    </xdr:from>
    <xdr:ext cx="534377" cy="259045"/>
    <xdr:sp macro="" textlink="">
      <xdr:nvSpPr>
        <xdr:cNvPr id="706" name="テキスト ボックス 705"/>
        <xdr:cNvSpPr txBox="1"/>
      </xdr:nvSpPr>
      <xdr:spPr>
        <a:xfrm>
          <a:off x="15214111" y="1664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143917</xdr:rowOff>
    </xdr:from>
    <xdr:to>
      <xdr:col>76</xdr:col>
      <xdr:colOff>165100</xdr:colOff>
      <xdr:row>97</xdr:row>
      <xdr:rowOff>74067</xdr:rowOff>
    </xdr:to>
    <xdr:sp macro="" textlink="">
      <xdr:nvSpPr>
        <xdr:cNvPr id="707" name="楕円 706"/>
        <xdr:cNvSpPr/>
      </xdr:nvSpPr>
      <xdr:spPr>
        <a:xfrm>
          <a:off x="14541500" y="1660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65194</xdr:rowOff>
    </xdr:from>
    <xdr:ext cx="534377" cy="259045"/>
    <xdr:sp macro="" textlink="">
      <xdr:nvSpPr>
        <xdr:cNvPr id="708" name="テキスト ボックス 707"/>
        <xdr:cNvSpPr txBox="1"/>
      </xdr:nvSpPr>
      <xdr:spPr>
        <a:xfrm>
          <a:off x="14325111" y="1669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113379</xdr:rowOff>
    </xdr:from>
    <xdr:to>
      <xdr:col>72</xdr:col>
      <xdr:colOff>38100</xdr:colOff>
      <xdr:row>97</xdr:row>
      <xdr:rowOff>43529</xdr:rowOff>
    </xdr:to>
    <xdr:sp macro="" textlink="">
      <xdr:nvSpPr>
        <xdr:cNvPr id="709" name="楕円 708"/>
        <xdr:cNvSpPr/>
      </xdr:nvSpPr>
      <xdr:spPr>
        <a:xfrm>
          <a:off x="13652500" y="165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34656</xdr:rowOff>
    </xdr:from>
    <xdr:ext cx="534377" cy="259045"/>
    <xdr:sp macro="" textlink="">
      <xdr:nvSpPr>
        <xdr:cNvPr id="710" name="テキスト ボックス 709"/>
        <xdr:cNvSpPr txBox="1"/>
      </xdr:nvSpPr>
      <xdr:spPr>
        <a:xfrm>
          <a:off x="13436111" y="1666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125571</xdr:rowOff>
    </xdr:from>
    <xdr:to>
      <xdr:col>67</xdr:col>
      <xdr:colOff>101600</xdr:colOff>
      <xdr:row>97</xdr:row>
      <xdr:rowOff>55721</xdr:rowOff>
    </xdr:to>
    <xdr:sp macro="" textlink="">
      <xdr:nvSpPr>
        <xdr:cNvPr id="711" name="楕円 710"/>
        <xdr:cNvSpPr/>
      </xdr:nvSpPr>
      <xdr:spPr>
        <a:xfrm>
          <a:off x="12763500" y="1658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46848</xdr:rowOff>
    </xdr:from>
    <xdr:ext cx="534377" cy="259045"/>
    <xdr:sp macro="" textlink="">
      <xdr:nvSpPr>
        <xdr:cNvPr id="712" name="テキスト ボックス 711"/>
        <xdr:cNvSpPr txBox="1"/>
      </xdr:nvSpPr>
      <xdr:spPr>
        <a:xfrm>
          <a:off x="12547111" y="166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38" name="直線コネクタ 737"/>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39" name="諸支出金最小値テキスト"/>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1" name="諸支出金最大値テキスト"/>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2" name="直線コネクタ 741"/>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97572</xdr:rowOff>
    </xdr:from>
    <xdr:to>
      <xdr:col>116</xdr:col>
      <xdr:colOff>63500</xdr:colOff>
      <xdr:row>39</xdr:row>
      <xdr:rowOff>97899</xdr:rowOff>
    </xdr:to>
    <xdr:cxnSp macro="">
      <xdr:nvCxnSpPr>
        <xdr:cNvPr id="743" name="直線コネクタ 742"/>
        <xdr:cNvCxnSpPr/>
      </xdr:nvCxnSpPr>
      <xdr:spPr>
        <a:xfrm flipV="1">
          <a:off x="21323300" y="6784122"/>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4" name="諸支出金平均値テキスト"/>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5" name="フローチャート: 判断 744"/>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97899</xdr:rowOff>
    </xdr:from>
    <xdr:to>
      <xdr:col>111</xdr:col>
      <xdr:colOff>177800</xdr:colOff>
      <xdr:row>39</xdr:row>
      <xdr:rowOff>98552</xdr:rowOff>
    </xdr:to>
    <xdr:cxnSp macro="">
      <xdr:nvCxnSpPr>
        <xdr:cNvPr id="746" name="直線コネクタ 745"/>
        <xdr:cNvCxnSpPr/>
      </xdr:nvCxnSpPr>
      <xdr:spPr>
        <a:xfrm flipV="1">
          <a:off x="20434300" y="6784449"/>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27178</xdr:rowOff>
    </xdr:from>
    <xdr:to>
      <xdr:col>112</xdr:col>
      <xdr:colOff>38100</xdr:colOff>
      <xdr:row>39</xdr:row>
      <xdr:rowOff>128778</xdr:rowOff>
    </xdr:to>
    <xdr:sp macro="" textlink="">
      <xdr:nvSpPr>
        <xdr:cNvPr id="747" name="フローチャート: 判断 746"/>
        <xdr:cNvSpPr/>
      </xdr:nvSpPr>
      <xdr:spPr>
        <a:xfrm>
          <a:off x="21272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145305</xdr:rowOff>
    </xdr:from>
    <xdr:ext cx="313932" cy="259045"/>
    <xdr:sp macro="" textlink="">
      <xdr:nvSpPr>
        <xdr:cNvPr id="748" name="テキスト ボックス 747"/>
        <xdr:cNvSpPr txBox="1"/>
      </xdr:nvSpPr>
      <xdr:spPr>
        <a:xfrm>
          <a:off x="21166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98226</xdr:rowOff>
    </xdr:from>
    <xdr:to>
      <xdr:col>107</xdr:col>
      <xdr:colOff>50800</xdr:colOff>
      <xdr:row>39</xdr:row>
      <xdr:rowOff>98552</xdr:rowOff>
    </xdr:to>
    <xdr:cxnSp macro="">
      <xdr:nvCxnSpPr>
        <xdr:cNvPr id="749" name="直線コネクタ 748"/>
        <xdr:cNvCxnSpPr/>
      </xdr:nvCxnSpPr>
      <xdr:spPr>
        <a:xfrm>
          <a:off x="19545300" y="6784776"/>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38281</xdr:rowOff>
    </xdr:from>
    <xdr:to>
      <xdr:col>107</xdr:col>
      <xdr:colOff>101600</xdr:colOff>
      <xdr:row>39</xdr:row>
      <xdr:rowOff>139881</xdr:rowOff>
    </xdr:to>
    <xdr:sp macro="" textlink="">
      <xdr:nvSpPr>
        <xdr:cNvPr id="750" name="フローチャート: 判断 749"/>
        <xdr:cNvSpPr/>
      </xdr:nvSpPr>
      <xdr:spPr>
        <a:xfrm>
          <a:off x="20383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156408</xdr:rowOff>
    </xdr:from>
    <xdr:ext cx="313932" cy="259045"/>
    <xdr:sp macro="" textlink="">
      <xdr:nvSpPr>
        <xdr:cNvPr id="751" name="テキスト ボックス 750"/>
        <xdr:cNvSpPr txBox="1"/>
      </xdr:nvSpPr>
      <xdr:spPr>
        <a:xfrm>
          <a:off x="20277333" y="6500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96919</xdr:rowOff>
    </xdr:from>
    <xdr:to>
      <xdr:col>102</xdr:col>
      <xdr:colOff>114300</xdr:colOff>
      <xdr:row>39</xdr:row>
      <xdr:rowOff>98226</xdr:rowOff>
    </xdr:to>
    <xdr:cxnSp macro="">
      <xdr:nvCxnSpPr>
        <xdr:cNvPr id="752" name="直線コネクタ 751"/>
        <xdr:cNvCxnSpPr/>
      </xdr:nvCxnSpPr>
      <xdr:spPr>
        <a:xfrm>
          <a:off x="18656300" y="6783469"/>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macro="" textlink="">
      <xdr:nvSpPr>
        <xdr:cNvPr id="753" name="フローチャート: 判断 752"/>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145305</xdr:rowOff>
    </xdr:from>
    <xdr:ext cx="313932" cy="259045"/>
    <xdr:sp macro="" textlink="">
      <xdr:nvSpPr>
        <xdr:cNvPr id="754" name="テキスト ボックス 753"/>
        <xdr:cNvSpPr txBox="1"/>
      </xdr:nvSpPr>
      <xdr:spPr>
        <a:xfrm>
          <a:off x="19388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163358</xdr:rowOff>
    </xdr:from>
    <xdr:to>
      <xdr:col>98</xdr:col>
      <xdr:colOff>38100</xdr:colOff>
      <xdr:row>39</xdr:row>
      <xdr:rowOff>93508</xdr:rowOff>
    </xdr:to>
    <xdr:sp macro="" textlink="">
      <xdr:nvSpPr>
        <xdr:cNvPr id="755" name="フローチャート: 判断 754"/>
        <xdr:cNvSpPr/>
      </xdr:nvSpPr>
      <xdr:spPr>
        <a:xfrm>
          <a:off x="186055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110035</xdr:rowOff>
    </xdr:from>
    <xdr:ext cx="378565" cy="259045"/>
    <xdr:sp macro="" textlink="">
      <xdr:nvSpPr>
        <xdr:cNvPr id="756" name="テキスト ボックス 755"/>
        <xdr:cNvSpPr txBox="1"/>
      </xdr:nvSpPr>
      <xdr:spPr>
        <a:xfrm>
          <a:off x="18467017" y="645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46772</xdr:rowOff>
    </xdr:from>
    <xdr:to>
      <xdr:col>116</xdr:col>
      <xdr:colOff>114300</xdr:colOff>
      <xdr:row>39</xdr:row>
      <xdr:rowOff>148372</xdr:rowOff>
    </xdr:to>
    <xdr:sp macro="" textlink="">
      <xdr:nvSpPr>
        <xdr:cNvPr id="762" name="楕円 761"/>
        <xdr:cNvSpPr/>
      </xdr:nvSpPr>
      <xdr:spPr>
        <a:xfrm>
          <a:off x="221107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163339</xdr:rowOff>
    </xdr:from>
    <xdr:ext cx="249299" cy="259045"/>
    <xdr:sp macro="" textlink="">
      <xdr:nvSpPr>
        <xdr:cNvPr id="763" name="諸支出金該当値テキスト"/>
        <xdr:cNvSpPr txBox="1"/>
      </xdr:nvSpPr>
      <xdr:spPr>
        <a:xfrm>
          <a:off x="22212300" y="66784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47099</xdr:rowOff>
    </xdr:from>
    <xdr:to>
      <xdr:col>112</xdr:col>
      <xdr:colOff>38100</xdr:colOff>
      <xdr:row>39</xdr:row>
      <xdr:rowOff>148699</xdr:rowOff>
    </xdr:to>
    <xdr:sp macro="" textlink="">
      <xdr:nvSpPr>
        <xdr:cNvPr id="764" name="楕円 763"/>
        <xdr:cNvSpPr/>
      </xdr:nvSpPr>
      <xdr:spPr>
        <a:xfrm>
          <a:off x="21272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139826</xdr:rowOff>
    </xdr:from>
    <xdr:ext cx="249299" cy="259045"/>
    <xdr:sp macro="" textlink="">
      <xdr:nvSpPr>
        <xdr:cNvPr id="765" name="テキスト ボックス 764"/>
        <xdr:cNvSpPr txBox="1"/>
      </xdr:nvSpPr>
      <xdr:spPr>
        <a:xfrm>
          <a:off x="21198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47752</xdr:rowOff>
    </xdr:from>
    <xdr:to>
      <xdr:col>107</xdr:col>
      <xdr:colOff>101600</xdr:colOff>
      <xdr:row>39</xdr:row>
      <xdr:rowOff>149352</xdr:rowOff>
    </xdr:to>
    <xdr:sp macro="" textlink="">
      <xdr:nvSpPr>
        <xdr:cNvPr id="766" name="楕円 765"/>
        <xdr:cNvSpPr/>
      </xdr:nvSpPr>
      <xdr:spPr>
        <a:xfrm>
          <a:off x="20383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140479</xdr:rowOff>
    </xdr:from>
    <xdr:ext cx="249299" cy="259045"/>
    <xdr:sp macro="" textlink="">
      <xdr:nvSpPr>
        <xdr:cNvPr id="767" name="テキスト ボックス 766"/>
        <xdr:cNvSpPr txBox="1"/>
      </xdr:nvSpPr>
      <xdr:spPr>
        <a:xfrm>
          <a:off x="20309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47426</xdr:rowOff>
    </xdr:from>
    <xdr:to>
      <xdr:col>102</xdr:col>
      <xdr:colOff>165100</xdr:colOff>
      <xdr:row>39</xdr:row>
      <xdr:rowOff>149026</xdr:rowOff>
    </xdr:to>
    <xdr:sp macro="" textlink="">
      <xdr:nvSpPr>
        <xdr:cNvPr id="768" name="楕円 767"/>
        <xdr:cNvSpPr/>
      </xdr:nvSpPr>
      <xdr:spPr>
        <a:xfrm>
          <a:off x="19494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140153</xdr:rowOff>
    </xdr:from>
    <xdr:ext cx="249299" cy="259045"/>
    <xdr:sp macro="" textlink="">
      <xdr:nvSpPr>
        <xdr:cNvPr id="769" name="テキスト ボックス 768"/>
        <xdr:cNvSpPr txBox="1"/>
      </xdr:nvSpPr>
      <xdr:spPr>
        <a:xfrm>
          <a:off x="19420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46119</xdr:rowOff>
    </xdr:from>
    <xdr:to>
      <xdr:col>98</xdr:col>
      <xdr:colOff>38100</xdr:colOff>
      <xdr:row>39</xdr:row>
      <xdr:rowOff>147719</xdr:rowOff>
    </xdr:to>
    <xdr:sp macro="" textlink="">
      <xdr:nvSpPr>
        <xdr:cNvPr id="770" name="楕円 769"/>
        <xdr:cNvSpPr/>
      </xdr:nvSpPr>
      <xdr:spPr>
        <a:xfrm>
          <a:off x="18605500" y="67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138846</xdr:rowOff>
    </xdr:from>
    <xdr:ext cx="249299" cy="259045"/>
    <xdr:sp macro="" textlink="">
      <xdr:nvSpPr>
        <xdr:cNvPr id="771" name="テキスト ボックス 770"/>
        <xdr:cNvSpPr txBox="1"/>
      </xdr:nvSpPr>
      <xdr:spPr>
        <a:xfrm>
          <a:off x="18531650" y="682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土木費は住民一人当たりコストが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173,148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年連続で類似団体内順位が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位となった。これは、北大阪急行線の延伸や新駅周辺整備の進展によるものであり、今後は事業費のピークを過ぎたことにより、右肩下がりになることが想定されているが、令和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延伸線開業に向けて一定期間中は土木費が高い値で推移する見込みである。なお、北大阪急行線の延伸や新駅周辺整備の財源として市債を発行していることから、現在は類似団体内平均値以下である公債費についても、償還が本格的に始まる中で、一定程度は上昇する見込み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費については、彩都小中一貫校の整備に要する経費が生じたため、前年度に比べ上昇した。消防費については、豊川分署や防災システムの整備に要する経費が減少したことにより、前年度に比べ低下した。な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、令和２年度においては市立病院への減収補てんや環境クリーンセンターの改修により、衛生費が類似団体内平均値を大きく上回っ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大阪府箕面市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新型コロナウイルス感染症対策として各種支援を行ったことにより、財政調整基金の残高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年度は、令和元年度並の残高となるように積立を実施した。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将来の公債費償還に備えるため、公債管理基金への積立を積極的に実施したことにより、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前年度から大きく減少した。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、「箕面市新改革プラン」を元に、特定財源の最大限の確保と歳出の徹底的な削減を図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り、堅実な行財政運営を行っていく。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大阪府箕面市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特別会計国民健康保険事業費は、平成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保険料の適正な賦課に取り組むとともに、コンビニ収納開始や口座振替推進といった収納対策、ジェネリック医薬品の利用促進をはじめとした医療費抑制などに力を入れており、年々収支が改善し、令和元年度以降、黒字に転じた。今後は、再び赤字運営に陥ることがないよう適正な運営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直近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では、特別会計国民健康保険事業費以外の全ての会計で黒字を確保できており、特に競艇事業会計については業界全体の傾向として、電話投票の増加やナイターレースの浸透などにより売り上げが拡大傾向にあり、本市においても収益が増加傾向にあるため、一層の市財政への寄与が期待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81</v>
      </c>
      <c r="C2" s="179"/>
      <c r="D2" s="180"/>
    </row>
    <row r="3" spans="1:119" ht="18.75" customHeight="1" thickBot="1" x14ac:dyDescent="0.2">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83658839</v>
      </c>
      <c r="BO4" s="411"/>
      <c r="BP4" s="411"/>
      <c r="BQ4" s="411"/>
      <c r="BR4" s="411"/>
      <c r="BS4" s="411"/>
      <c r="BT4" s="411"/>
      <c r="BU4" s="412"/>
      <c r="BV4" s="410">
        <v>96761309</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4.9000000000000004</v>
      </c>
      <c r="CU4" s="417"/>
      <c r="CV4" s="417"/>
      <c r="CW4" s="417"/>
      <c r="CX4" s="417"/>
      <c r="CY4" s="417"/>
      <c r="CZ4" s="417"/>
      <c r="DA4" s="418"/>
      <c r="DB4" s="416">
        <v>8.5</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77209335</v>
      </c>
      <c r="BO5" s="448"/>
      <c r="BP5" s="448"/>
      <c r="BQ5" s="448"/>
      <c r="BR5" s="448"/>
      <c r="BS5" s="448"/>
      <c r="BT5" s="448"/>
      <c r="BU5" s="449"/>
      <c r="BV5" s="447">
        <v>88430704</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91.5</v>
      </c>
      <c r="CU5" s="445"/>
      <c r="CV5" s="445"/>
      <c r="CW5" s="445"/>
      <c r="CX5" s="445"/>
      <c r="CY5" s="445"/>
      <c r="CZ5" s="445"/>
      <c r="DA5" s="446"/>
      <c r="DB5" s="444">
        <v>93.3</v>
      </c>
      <c r="DC5" s="445"/>
      <c r="DD5" s="445"/>
      <c r="DE5" s="445"/>
      <c r="DF5" s="445"/>
      <c r="DG5" s="445"/>
      <c r="DH5" s="445"/>
      <c r="DI5" s="446"/>
    </row>
    <row r="6" spans="1:119" ht="18.75" customHeight="1" x14ac:dyDescent="0.15">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94</v>
      </c>
      <c r="AV6" s="480"/>
      <c r="AW6" s="480"/>
      <c r="AX6" s="480"/>
      <c r="AY6" s="481" t="s">
        <v>102</v>
      </c>
      <c r="AZ6" s="482"/>
      <c r="BA6" s="482"/>
      <c r="BB6" s="482"/>
      <c r="BC6" s="482"/>
      <c r="BD6" s="482"/>
      <c r="BE6" s="482"/>
      <c r="BF6" s="482"/>
      <c r="BG6" s="482"/>
      <c r="BH6" s="482"/>
      <c r="BI6" s="482"/>
      <c r="BJ6" s="482"/>
      <c r="BK6" s="482"/>
      <c r="BL6" s="482"/>
      <c r="BM6" s="483"/>
      <c r="BN6" s="447">
        <v>6449504</v>
      </c>
      <c r="BO6" s="448"/>
      <c r="BP6" s="448"/>
      <c r="BQ6" s="448"/>
      <c r="BR6" s="448"/>
      <c r="BS6" s="448"/>
      <c r="BT6" s="448"/>
      <c r="BU6" s="449"/>
      <c r="BV6" s="447">
        <v>8330605</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94</v>
      </c>
      <c r="CU6" s="485"/>
      <c r="CV6" s="485"/>
      <c r="CW6" s="485"/>
      <c r="CX6" s="485"/>
      <c r="CY6" s="485"/>
      <c r="CZ6" s="485"/>
      <c r="DA6" s="486"/>
      <c r="DB6" s="484">
        <v>98.1</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105</v>
      </c>
      <c r="AV7" s="480"/>
      <c r="AW7" s="480"/>
      <c r="AX7" s="480"/>
      <c r="AY7" s="481" t="s">
        <v>106</v>
      </c>
      <c r="AZ7" s="482"/>
      <c r="BA7" s="482"/>
      <c r="BB7" s="482"/>
      <c r="BC7" s="482"/>
      <c r="BD7" s="482"/>
      <c r="BE7" s="482"/>
      <c r="BF7" s="482"/>
      <c r="BG7" s="482"/>
      <c r="BH7" s="482"/>
      <c r="BI7" s="482"/>
      <c r="BJ7" s="482"/>
      <c r="BK7" s="482"/>
      <c r="BL7" s="482"/>
      <c r="BM7" s="483"/>
      <c r="BN7" s="447">
        <v>4983096</v>
      </c>
      <c r="BO7" s="448"/>
      <c r="BP7" s="448"/>
      <c r="BQ7" s="448"/>
      <c r="BR7" s="448"/>
      <c r="BS7" s="448"/>
      <c r="BT7" s="448"/>
      <c r="BU7" s="449"/>
      <c r="BV7" s="447">
        <v>5962315</v>
      </c>
      <c r="BW7" s="448"/>
      <c r="BX7" s="448"/>
      <c r="BY7" s="448"/>
      <c r="BZ7" s="448"/>
      <c r="CA7" s="448"/>
      <c r="CB7" s="448"/>
      <c r="CC7" s="449"/>
      <c r="CD7" s="450" t="s">
        <v>107</v>
      </c>
      <c r="CE7" s="451"/>
      <c r="CF7" s="451"/>
      <c r="CG7" s="451"/>
      <c r="CH7" s="451"/>
      <c r="CI7" s="451"/>
      <c r="CJ7" s="451"/>
      <c r="CK7" s="451"/>
      <c r="CL7" s="451"/>
      <c r="CM7" s="451"/>
      <c r="CN7" s="451"/>
      <c r="CO7" s="451"/>
      <c r="CP7" s="451"/>
      <c r="CQ7" s="451"/>
      <c r="CR7" s="451"/>
      <c r="CS7" s="452"/>
      <c r="CT7" s="447">
        <v>29727094</v>
      </c>
      <c r="CU7" s="448"/>
      <c r="CV7" s="448"/>
      <c r="CW7" s="448"/>
      <c r="CX7" s="448"/>
      <c r="CY7" s="448"/>
      <c r="CZ7" s="448"/>
      <c r="DA7" s="449"/>
      <c r="DB7" s="447">
        <v>27731894</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108</v>
      </c>
      <c r="AN8" s="477"/>
      <c r="AO8" s="477"/>
      <c r="AP8" s="477"/>
      <c r="AQ8" s="477"/>
      <c r="AR8" s="477"/>
      <c r="AS8" s="477"/>
      <c r="AT8" s="478"/>
      <c r="AU8" s="479" t="s">
        <v>109</v>
      </c>
      <c r="AV8" s="480"/>
      <c r="AW8" s="480"/>
      <c r="AX8" s="480"/>
      <c r="AY8" s="481" t="s">
        <v>110</v>
      </c>
      <c r="AZ8" s="482"/>
      <c r="BA8" s="482"/>
      <c r="BB8" s="482"/>
      <c r="BC8" s="482"/>
      <c r="BD8" s="482"/>
      <c r="BE8" s="482"/>
      <c r="BF8" s="482"/>
      <c r="BG8" s="482"/>
      <c r="BH8" s="482"/>
      <c r="BI8" s="482"/>
      <c r="BJ8" s="482"/>
      <c r="BK8" s="482"/>
      <c r="BL8" s="482"/>
      <c r="BM8" s="483"/>
      <c r="BN8" s="447">
        <v>1466408</v>
      </c>
      <c r="BO8" s="448"/>
      <c r="BP8" s="448"/>
      <c r="BQ8" s="448"/>
      <c r="BR8" s="448"/>
      <c r="BS8" s="448"/>
      <c r="BT8" s="448"/>
      <c r="BU8" s="449"/>
      <c r="BV8" s="447">
        <v>2368290</v>
      </c>
      <c r="BW8" s="448"/>
      <c r="BX8" s="448"/>
      <c r="BY8" s="448"/>
      <c r="BZ8" s="448"/>
      <c r="CA8" s="448"/>
      <c r="CB8" s="448"/>
      <c r="CC8" s="449"/>
      <c r="CD8" s="450" t="s">
        <v>111</v>
      </c>
      <c r="CE8" s="451"/>
      <c r="CF8" s="451"/>
      <c r="CG8" s="451"/>
      <c r="CH8" s="451"/>
      <c r="CI8" s="451"/>
      <c r="CJ8" s="451"/>
      <c r="CK8" s="451"/>
      <c r="CL8" s="451"/>
      <c r="CM8" s="451"/>
      <c r="CN8" s="451"/>
      <c r="CO8" s="451"/>
      <c r="CP8" s="451"/>
      <c r="CQ8" s="451"/>
      <c r="CR8" s="451"/>
      <c r="CS8" s="452"/>
      <c r="CT8" s="487">
        <v>0.93</v>
      </c>
      <c r="CU8" s="488"/>
      <c r="CV8" s="488"/>
      <c r="CW8" s="488"/>
      <c r="CX8" s="488"/>
      <c r="CY8" s="488"/>
      <c r="CZ8" s="488"/>
      <c r="DA8" s="489"/>
      <c r="DB8" s="487">
        <v>0.95</v>
      </c>
      <c r="DC8" s="488"/>
      <c r="DD8" s="488"/>
      <c r="DE8" s="488"/>
      <c r="DF8" s="488"/>
      <c r="DG8" s="488"/>
      <c r="DH8" s="488"/>
      <c r="DI8" s="489"/>
    </row>
    <row r="9" spans="1:119" ht="18.75" customHeight="1" thickBot="1" x14ac:dyDescent="0.2">
      <c r="A9" s="178"/>
      <c r="B9" s="441" t="s">
        <v>112</v>
      </c>
      <c r="C9" s="442"/>
      <c r="D9" s="442"/>
      <c r="E9" s="442"/>
      <c r="F9" s="442"/>
      <c r="G9" s="442"/>
      <c r="H9" s="442"/>
      <c r="I9" s="442"/>
      <c r="J9" s="442"/>
      <c r="K9" s="490"/>
      <c r="L9" s="491" t="s">
        <v>113</v>
      </c>
      <c r="M9" s="492"/>
      <c r="N9" s="492"/>
      <c r="O9" s="492"/>
      <c r="P9" s="492"/>
      <c r="Q9" s="493"/>
      <c r="R9" s="494">
        <v>136868</v>
      </c>
      <c r="S9" s="495"/>
      <c r="T9" s="495"/>
      <c r="U9" s="495"/>
      <c r="V9" s="496"/>
      <c r="W9" s="404" t="s">
        <v>114</v>
      </c>
      <c r="X9" s="405"/>
      <c r="Y9" s="405"/>
      <c r="Z9" s="405"/>
      <c r="AA9" s="405"/>
      <c r="AB9" s="405"/>
      <c r="AC9" s="405"/>
      <c r="AD9" s="405"/>
      <c r="AE9" s="405"/>
      <c r="AF9" s="405"/>
      <c r="AG9" s="405"/>
      <c r="AH9" s="405"/>
      <c r="AI9" s="405"/>
      <c r="AJ9" s="405"/>
      <c r="AK9" s="405"/>
      <c r="AL9" s="406"/>
      <c r="AM9" s="476" t="s">
        <v>115</v>
      </c>
      <c r="AN9" s="477"/>
      <c r="AO9" s="477"/>
      <c r="AP9" s="477"/>
      <c r="AQ9" s="477"/>
      <c r="AR9" s="477"/>
      <c r="AS9" s="477"/>
      <c r="AT9" s="478"/>
      <c r="AU9" s="479" t="s">
        <v>94</v>
      </c>
      <c r="AV9" s="480"/>
      <c r="AW9" s="480"/>
      <c r="AX9" s="480"/>
      <c r="AY9" s="481" t="s">
        <v>116</v>
      </c>
      <c r="AZ9" s="482"/>
      <c r="BA9" s="482"/>
      <c r="BB9" s="482"/>
      <c r="BC9" s="482"/>
      <c r="BD9" s="482"/>
      <c r="BE9" s="482"/>
      <c r="BF9" s="482"/>
      <c r="BG9" s="482"/>
      <c r="BH9" s="482"/>
      <c r="BI9" s="482"/>
      <c r="BJ9" s="482"/>
      <c r="BK9" s="482"/>
      <c r="BL9" s="482"/>
      <c r="BM9" s="483"/>
      <c r="BN9" s="447">
        <v>-901882</v>
      </c>
      <c r="BO9" s="448"/>
      <c r="BP9" s="448"/>
      <c r="BQ9" s="448"/>
      <c r="BR9" s="448"/>
      <c r="BS9" s="448"/>
      <c r="BT9" s="448"/>
      <c r="BU9" s="449"/>
      <c r="BV9" s="447">
        <v>246771</v>
      </c>
      <c r="BW9" s="448"/>
      <c r="BX9" s="448"/>
      <c r="BY9" s="448"/>
      <c r="BZ9" s="448"/>
      <c r="CA9" s="448"/>
      <c r="CB9" s="448"/>
      <c r="CC9" s="449"/>
      <c r="CD9" s="450" t="s">
        <v>117</v>
      </c>
      <c r="CE9" s="451"/>
      <c r="CF9" s="451"/>
      <c r="CG9" s="451"/>
      <c r="CH9" s="451"/>
      <c r="CI9" s="451"/>
      <c r="CJ9" s="451"/>
      <c r="CK9" s="451"/>
      <c r="CL9" s="451"/>
      <c r="CM9" s="451"/>
      <c r="CN9" s="451"/>
      <c r="CO9" s="451"/>
      <c r="CP9" s="451"/>
      <c r="CQ9" s="451"/>
      <c r="CR9" s="451"/>
      <c r="CS9" s="452"/>
      <c r="CT9" s="444">
        <v>7</v>
      </c>
      <c r="CU9" s="445"/>
      <c r="CV9" s="445"/>
      <c r="CW9" s="445"/>
      <c r="CX9" s="445"/>
      <c r="CY9" s="445"/>
      <c r="CZ9" s="445"/>
      <c r="DA9" s="446"/>
      <c r="DB9" s="444">
        <v>7.6</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118</v>
      </c>
      <c r="M10" s="477"/>
      <c r="N10" s="477"/>
      <c r="O10" s="477"/>
      <c r="P10" s="477"/>
      <c r="Q10" s="478"/>
      <c r="R10" s="498">
        <v>133411</v>
      </c>
      <c r="S10" s="499"/>
      <c r="T10" s="499"/>
      <c r="U10" s="499"/>
      <c r="V10" s="500"/>
      <c r="W10" s="435"/>
      <c r="X10" s="436"/>
      <c r="Y10" s="436"/>
      <c r="Z10" s="436"/>
      <c r="AA10" s="436"/>
      <c r="AB10" s="436"/>
      <c r="AC10" s="436"/>
      <c r="AD10" s="436"/>
      <c r="AE10" s="436"/>
      <c r="AF10" s="436"/>
      <c r="AG10" s="436"/>
      <c r="AH10" s="436"/>
      <c r="AI10" s="436"/>
      <c r="AJ10" s="436"/>
      <c r="AK10" s="436"/>
      <c r="AL10" s="439"/>
      <c r="AM10" s="476" t="s">
        <v>119</v>
      </c>
      <c r="AN10" s="477"/>
      <c r="AO10" s="477"/>
      <c r="AP10" s="477"/>
      <c r="AQ10" s="477"/>
      <c r="AR10" s="477"/>
      <c r="AS10" s="477"/>
      <c r="AT10" s="478"/>
      <c r="AU10" s="479" t="s">
        <v>94</v>
      </c>
      <c r="AV10" s="480"/>
      <c r="AW10" s="480"/>
      <c r="AX10" s="480"/>
      <c r="AY10" s="481" t="s">
        <v>120</v>
      </c>
      <c r="AZ10" s="482"/>
      <c r="BA10" s="482"/>
      <c r="BB10" s="482"/>
      <c r="BC10" s="482"/>
      <c r="BD10" s="482"/>
      <c r="BE10" s="482"/>
      <c r="BF10" s="482"/>
      <c r="BG10" s="482"/>
      <c r="BH10" s="482"/>
      <c r="BI10" s="482"/>
      <c r="BJ10" s="482"/>
      <c r="BK10" s="482"/>
      <c r="BL10" s="482"/>
      <c r="BM10" s="483"/>
      <c r="BN10" s="447">
        <v>35683</v>
      </c>
      <c r="BO10" s="448"/>
      <c r="BP10" s="448"/>
      <c r="BQ10" s="448"/>
      <c r="BR10" s="448"/>
      <c r="BS10" s="448"/>
      <c r="BT10" s="448"/>
      <c r="BU10" s="449"/>
      <c r="BV10" s="447">
        <v>9013</v>
      </c>
      <c r="BW10" s="448"/>
      <c r="BX10" s="448"/>
      <c r="BY10" s="448"/>
      <c r="BZ10" s="448"/>
      <c r="CA10" s="448"/>
      <c r="CB10" s="448"/>
      <c r="CC10" s="449"/>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122</v>
      </c>
      <c r="M11" s="502"/>
      <c r="N11" s="502"/>
      <c r="O11" s="502"/>
      <c r="P11" s="502"/>
      <c r="Q11" s="503"/>
      <c r="R11" s="504" t="s">
        <v>123</v>
      </c>
      <c r="S11" s="505"/>
      <c r="T11" s="505"/>
      <c r="U11" s="505"/>
      <c r="V11" s="506"/>
      <c r="W11" s="435"/>
      <c r="X11" s="436"/>
      <c r="Y11" s="436"/>
      <c r="Z11" s="436"/>
      <c r="AA11" s="436"/>
      <c r="AB11" s="436"/>
      <c r="AC11" s="436"/>
      <c r="AD11" s="436"/>
      <c r="AE11" s="436"/>
      <c r="AF11" s="436"/>
      <c r="AG11" s="436"/>
      <c r="AH11" s="436"/>
      <c r="AI11" s="436"/>
      <c r="AJ11" s="436"/>
      <c r="AK11" s="436"/>
      <c r="AL11" s="439"/>
      <c r="AM11" s="476" t="s">
        <v>124</v>
      </c>
      <c r="AN11" s="477"/>
      <c r="AO11" s="477"/>
      <c r="AP11" s="477"/>
      <c r="AQ11" s="477"/>
      <c r="AR11" s="477"/>
      <c r="AS11" s="477"/>
      <c r="AT11" s="478"/>
      <c r="AU11" s="479" t="s">
        <v>94</v>
      </c>
      <c r="AV11" s="480"/>
      <c r="AW11" s="480"/>
      <c r="AX11" s="480"/>
      <c r="AY11" s="481" t="s">
        <v>125</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126</v>
      </c>
      <c r="CE11" s="451"/>
      <c r="CF11" s="451"/>
      <c r="CG11" s="451"/>
      <c r="CH11" s="451"/>
      <c r="CI11" s="451"/>
      <c r="CJ11" s="451"/>
      <c r="CK11" s="451"/>
      <c r="CL11" s="451"/>
      <c r="CM11" s="451"/>
      <c r="CN11" s="451"/>
      <c r="CO11" s="451"/>
      <c r="CP11" s="451"/>
      <c r="CQ11" s="451"/>
      <c r="CR11" s="451"/>
      <c r="CS11" s="452"/>
      <c r="CT11" s="487" t="s">
        <v>127</v>
      </c>
      <c r="CU11" s="488"/>
      <c r="CV11" s="488"/>
      <c r="CW11" s="488"/>
      <c r="CX11" s="488"/>
      <c r="CY11" s="488"/>
      <c r="CZ11" s="488"/>
      <c r="DA11" s="489"/>
      <c r="DB11" s="487" t="s">
        <v>127</v>
      </c>
      <c r="DC11" s="488"/>
      <c r="DD11" s="488"/>
      <c r="DE11" s="488"/>
      <c r="DF11" s="488"/>
      <c r="DG11" s="488"/>
      <c r="DH11" s="488"/>
      <c r="DI11" s="489"/>
    </row>
    <row r="12" spans="1:119" ht="18.75" customHeight="1" x14ac:dyDescent="0.15">
      <c r="A12" s="178"/>
      <c r="B12" s="507" t="s">
        <v>128</v>
      </c>
      <c r="C12" s="508"/>
      <c r="D12" s="508"/>
      <c r="E12" s="508"/>
      <c r="F12" s="508"/>
      <c r="G12" s="508"/>
      <c r="H12" s="508"/>
      <c r="I12" s="508"/>
      <c r="J12" s="508"/>
      <c r="K12" s="509"/>
      <c r="L12" s="516" t="s">
        <v>129</v>
      </c>
      <c r="M12" s="517"/>
      <c r="N12" s="517"/>
      <c r="O12" s="517"/>
      <c r="P12" s="517"/>
      <c r="Q12" s="518"/>
      <c r="R12" s="519">
        <v>139126</v>
      </c>
      <c r="S12" s="520"/>
      <c r="T12" s="520"/>
      <c r="U12" s="520"/>
      <c r="V12" s="521"/>
      <c r="W12" s="522" t="s">
        <v>1</v>
      </c>
      <c r="X12" s="480"/>
      <c r="Y12" s="480"/>
      <c r="Z12" s="480"/>
      <c r="AA12" s="480"/>
      <c r="AB12" s="523"/>
      <c r="AC12" s="524" t="s">
        <v>130</v>
      </c>
      <c r="AD12" s="525"/>
      <c r="AE12" s="525"/>
      <c r="AF12" s="525"/>
      <c r="AG12" s="526"/>
      <c r="AH12" s="524" t="s">
        <v>131</v>
      </c>
      <c r="AI12" s="525"/>
      <c r="AJ12" s="525"/>
      <c r="AK12" s="525"/>
      <c r="AL12" s="527"/>
      <c r="AM12" s="476" t="s">
        <v>132</v>
      </c>
      <c r="AN12" s="477"/>
      <c r="AO12" s="477"/>
      <c r="AP12" s="477"/>
      <c r="AQ12" s="477"/>
      <c r="AR12" s="477"/>
      <c r="AS12" s="477"/>
      <c r="AT12" s="478"/>
      <c r="AU12" s="479" t="s">
        <v>133</v>
      </c>
      <c r="AV12" s="480"/>
      <c r="AW12" s="480"/>
      <c r="AX12" s="480"/>
      <c r="AY12" s="481" t="s">
        <v>134</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1630880</v>
      </c>
      <c r="BW12" s="448"/>
      <c r="BX12" s="448"/>
      <c r="BY12" s="448"/>
      <c r="BZ12" s="448"/>
      <c r="CA12" s="448"/>
      <c r="CB12" s="448"/>
      <c r="CC12" s="449"/>
      <c r="CD12" s="450" t="s">
        <v>135</v>
      </c>
      <c r="CE12" s="451"/>
      <c r="CF12" s="451"/>
      <c r="CG12" s="451"/>
      <c r="CH12" s="451"/>
      <c r="CI12" s="451"/>
      <c r="CJ12" s="451"/>
      <c r="CK12" s="451"/>
      <c r="CL12" s="451"/>
      <c r="CM12" s="451"/>
      <c r="CN12" s="451"/>
      <c r="CO12" s="451"/>
      <c r="CP12" s="451"/>
      <c r="CQ12" s="451"/>
      <c r="CR12" s="451"/>
      <c r="CS12" s="452"/>
      <c r="CT12" s="487" t="s">
        <v>136</v>
      </c>
      <c r="CU12" s="488"/>
      <c r="CV12" s="488"/>
      <c r="CW12" s="488"/>
      <c r="CX12" s="488"/>
      <c r="CY12" s="488"/>
      <c r="CZ12" s="488"/>
      <c r="DA12" s="489"/>
      <c r="DB12" s="487" t="s">
        <v>137</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138</v>
      </c>
      <c r="N13" s="539"/>
      <c r="O13" s="539"/>
      <c r="P13" s="539"/>
      <c r="Q13" s="540"/>
      <c r="R13" s="531">
        <v>136349</v>
      </c>
      <c r="S13" s="532"/>
      <c r="T13" s="532"/>
      <c r="U13" s="532"/>
      <c r="V13" s="533"/>
      <c r="W13" s="463" t="s">
        <v>139</v>
      </c>
      <c r="X13" s="464"/>
      <c r="Y13" s="464"/>
      <c r="Z13" s="464"/>
      <c r="AA13" s="464"/>
      <c r="AB13" s="454"/>
      <c r="AC13" s="498">
        <v>383</v>
      </c>
      <c r="AD13" s="499"/>
      <c r="AE13" s="499"/>
      <c r="AF13" s="499"/>
      <c r="AG13" s="541"/>
      <c r="AH13" s="498">
        <v>416</v>
      </c>
      <c r="AI13" s="499"/>
      <c r="AJ13" s="499"/>
      <c r="AK13" s="499"/>
      <c r="AL13" s="500"/>
      <c r="AM13" s="476" t="s">
        <v>140</v>
      </c>
      <c r="AN13" s="477"/>
      <c r="AO13" s="477"/>
      <c r="AP13" s="477"/>
      <c r="AQ13" s="477"/>
      <c r="AR13" s="477"/>
      <c r="AS13" s="477"/>
      <c r="AT13" s="478"/>
      <c r="AU13" s="479" t="s">
        <v>141</v>
      </c>
      <c r="AV13" s="480"/>
      <c r="AW13" s="480"/>
      <c r="AX13" s="480"/>
      <c r="AY13" s="481" t="s">
        <v>142</v>
      </c>
      <c r="AZ13" s="482"/>
      <c r="BA13" s="482"/>
      <c r="BB13" s="482"/>
      <c r="BC13" s="482"/>
      <c r="BD13" s="482"/>
      <c r="BE13" s="482"/>
      <c r="BF13" s="482"/>
      <c r="BG13" s="482"/>
      <c r="BH13" s="482"/>
      <c r="BI13" s="482"/>
      <c r="BJ13" s="482"/>
      <c r="BK13" s="482"/>
      <c r="BL13" s="482"/>
      <c r="BM13" s="483"/>
      <c r="BN13" s="447">
        <v>-866199</v>
      </c>
      <c r="BO13" s="448"/>
      <c r="BP13" s="448"/>
      <c r="BQ13" s="448"/>
      <c r="BR13" s="448"/>
      <c r="BS13" s="448"/>
      <c r="BT13" s="448"/>
      <c r="BU13" s="449"/>
      <c r="BV13" s="447">
        <v>-1375096</v>
      </c>
      <c r="BW13" s="448"/>
      <c r="BX13" s="448"/>
      <c r="BY13" s="448"/>
      <c r="BZ13" s="448"/>
      <c r="CA13" s="448"/>
      <c r="CB13" s="448"/>
      <c r="CC13" s="449"/>
      <c r="CD13" s="450" t="s">
        <v>143</v>
      </c>
      <c r="CE13" s="451"/>
      <c r="CF13" s="451"/>
      <c r="CG13" s="451"/>
      <c r="CH13" s="451"/>
      <c r="CI13" s="451"/>
      <c r="CJ13" s="451"/>
      <c r="CK13" s="451"/>
      <c r="CL13" s="451"/>
      <c r="CM13" s="451"/>
      <c r="CN13" s="451"/>
      <c r="CO13" s="451"/>
      <c r="CP13" s="451"/>
      <c r="CQ13" s="451"/>
      <c r="CR13" s="451"/>
      <c r="CS13" s="452"/>
      <c r="CT13" s="444">
        <v>2.7</v>
      </c>
      <c r="CU13" s="445"/>
      <c r="CV13" s="445"/>
      <c r="CW13" s="445"/>
      <c r="CX13" s="445"/>
      <c r="CY13" s="445"/>
      <c r="CZ13" s="445"/>
      <c r="DA13" s="446"/>
      <c r="DB13" s="444">
        <v>2</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144</v>
      </c>
      <c r="M14" s="529"/>
      <c r="N14" s="529"/>
      <c r="O14" s="529"/>
      <c r="P14" s="529"/>
      <c r="Q14" s="530"/>
      <c r="R14" s="531">
        <v>138890</v>
      </c>
      <c r="S14" s="532"/>
      <c r="T14" s="532"/>
      <c r="U14" s="532"/>
      <c r="V14" s="533"/>
      <c r="W14" s="437"/>
      <c r="X14" s="438"/>
      <c r="Y14" s="438"/>
      <c r="Z14" s="438"/>
      <c r="AA14" s="438"/>
      <c r="AB14" s="427"/>
      <c r="AC14" s="534">
        <v>0.7</v>
      </c>
      <c r="AD14" s="535"/>
      <c r="AE14" s="535"/>
      <c r="AF14" s="535"/>
      <c r="AG14" s="536"/>
      <c r="AH14" s="534">
        <v>0.8</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145</v>
      </c>
      <c r="CE14" s="543"/>
      <c r="CF14" s="543"/>
      <c r="CG14" s="543"/>
      <c r="CH14" s="543"/>
      <c r="CI14" s="543"/>
      <c r="CJ14" s="543"/>
      <c r="CK14" s="543"/>
      <c r="CL14" s="543"/>
      <c r="CM14" s="543"/>
      <c r="CN14" s="543"/>
      <c r="CO14" s="543"/>
      <c r="CP14" s="543"/>
      <c r="CQ14" s="543"/>
      <c r="CR14" s="543"/>
      <c r="CS14" s="544"/>
      <c r="CT14" s="545">
        <v>13.3</v>
      </c>
      <c r="CU14" s="546"/>
      <c r="CV14" s="546"/>
      <c r="CW14" s="546"/>
      <c r="CX14" s="546"/>
      <c r="CY14" s="546"/>
      <c r="CZ14" s="546"/>
      <c r="DA14" s="547"/>
      <c r="DB14" s="545">
        <v>4.8</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146</v>
      </c>
      <c r="N15" s="539"/>
      <c r="O15" s="539"/>
      <c r="P15" s="539"/>
      <c r="Q15" s="540"/>
      <c r="R15" s="531">
        <v>136029</v>
      </c>
      <c r="S15" s="532"/>
      <c r="T15" s="532"/>
      <c r="U15" s="532"/>
      <c r="V15" s="533"/>
      <c r="W15" s="463" t="s">
        <v>147</v>
      </c>
      <c r="X15" s="464"/>
      <c r="Y15" s="464"/>
      <c r="Z15" s="464"/>
      <c r="AA15" s="464"/>
      <c r="AB15" s="454"/>
      <c r="AC15" s="498">
        <v>8800</v>
      </c>
      <c r="AD15" s="499"/>
      <c r="AE15" s="499"/>
      <c r="AF15" s="499"/>
      <c r="AG15" s="541"/>
      <c r="AH15" s="498">
        <v>9469</v>
      </c>
      <c r="AI15" s="499"/>
      <c r="AJ15" s="499"/>
      <c r="AK15" s="499"/>
      <c r="AL15" s="500"/>
      <c r="AM15" s="476"/>
      <c r="AN15" s="477"/>
      <c r="AO15" s="477"/>
      <c r="AP15" s="477"/>
      <c r="AQ15" s="477"/>
      <c r="AR15" s="477"/>
      <c r="AS15" s="477"/>
      <c r="AT15" s="478"/>
      <c r="AU15" s="479"/>
      <c r="AV15" s="480"/>
      <c r="AW15" s="480"/>
      <c r="AX15" s="480"/>
      <c r="AY15" s="407" t="s">
        <v>148</v>
      </c>
      <c r="AZ15" s="408"/>
      <c r="BA15" s="408"/>
      <c r="BB15" s="408"/>
      <c r="BC15" s="408"/>
      <c r="BD15" s="408"/>
      <c r="BE15" s="408"/>
      <c r="BF15" s="408"/>
      <c r="BG15" s="408"/>
      <c r="BH15" s="408"/>
      <c r="BI15" s="408"/>
      <c r="BJ15" s="408"/>
      <c r="BK15" s="408"/>
      <c r="BL15" s="408"/>
      <c r="BM15" s="409"/>
      <c r="BN15" s="410">
        <v>19102100</v>
      </c>
      <c r="BO15" s="411"/>
      <c r="BP15" s="411"/>
      <c r="BQ15" s="411"/>
      <c r="BR15" s="411"/>
      <c r="BS15" s="411"/>
      <c r="BT15" s="411"/>
      <c r="BU15" s="412"/>
      <c r="BV15" s="410">
        <v>19310716</v>
      </c>
      <c r="BW15" s="411"/>
      <c r="BX15" s="411"/>
      <c r="BY15" s="411"/>
      <c r="BZ15" s="411"/>
      <c r="CA15" s="411"/>
      <c r="CB15" s="411"/>
      <c r="CC15" s="412"/>
      <c r="CD15" s="548" t="s">
        <v>149</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150</v>
      </c>
      <c r="M16" s="551"/>
      <c r="N16" s="551"/>
      <c r="O16" s="551"/>
      <c r="P16" s="551"/>
      <c r="Q16" s="552"/>
      <c r="R16" s="553" t="s">
        <v>151</v>
      </c>
      <c r="S16" s="554"/>
      <c r="T16" s="554"/>
      <c r="U16" s="554"/>
      <c r="V16" s="555"/>
      <c r="W16" s="437"/>
      <c r="X16" s="438"/>
      <c r="Y16" s="438"/>
      <c r="Z16" s="438"/>
      <c r="AA16" s="438"/>
      <c r="AB16" s="427"/>
      <c r="AC16" s="534">
        <v>15.9</v>
      </c>
      <c r="AD16" s="535"/>
      <c r="AE16" s="535"/>
      <c r="AF16" s="535"/>
      <c r="AG16" s="536"/>
      <c r="AH16" s="534">
        <v>17.600000000000001</v>
      </c>
      <c r="AI16" s="535"/>
      <c r="AJ16" s="535"/>
      <c r="AK16" s="535"/>
      <c r="AL16" s="537"/>
      <c r="AM16" s="476"/>
      <c r="AN16" s="477"/>
      <c r="AO16" s="477"/>
      <c r="AP16" s="477"/>
      <c r="AQ16" s="477"/>
      <c r="AR16" s="477"/>
      <c r="AS16" s="477"/>
      <c r="AT16" s="478"/>
      <c r="AU16" s="479"/>
      <c r="AV16" s="480"/>
      <c r="AW16" s="480"/>
      <c r="AX16" s="480"/>
      <c r="AY16" s="481" t="s">
        <v>152</v>
      </c>
      <c r="AZ16" s="482"/>
      <c r="BA16" s="482"/>
      <c r="BB16" s="482"/>
      <c r="BC16" s="482"/>
      <c r="BD16" s="482"/>
      <c r="BE16" s="482"/>
      <c r="BF16" s="482"/>
      <c r="BG16" s="482"/>
      <c r="BH16" s="482"/>
      <c r="BI16" s="482"/>
      <c r="BJ16" s="482"/>
      <c r="BK16" s="482"/>
      <c r="BL16" s="482"/>
      <c r="BM16" s="483"/>
      <c r="BN16" s="447">
        <v>21540247</v>
      </c>
      <c r="BO16" s="448"/>
      <c r="BP16" s="448"/>
      <c r="BQ16" s="448"/>
      <c r="BR16" s="448"/>
      <c r="BS16" s="448"/>
      <c r="BT16" s="448"/>
      <c r="BU16" s="449"/>
      <c r="BV16" s="447">
        <v>20590933</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153</v>
      </c>
      <c r="N17" s="559"/>
      <c r="O17" s="559"/>
      <c r="P17" s="559"/>
      <c r="Q17" s="560"/>
      <c r="R17" s="553" t="s">
        <v>154</v>
      </c>
      <c r="S17" s="554"/>
      <c r="T17" s="554"/>
      <c r="U17" s="554"/>
      <c r="V17" s="555"/>
      <c r="W17" s="463" t="s">
        <v>155</v>
      </c>
      <c r="X17" s="464"/>
      <c r="Y17" s="464"/>
      <c r="Z17" s="464"/>
      <c r="AA17" s="464"/>
      <c r="AB17" s="454"/>
      <c r="AC17" s="498">
        <v>46022</v>
      </c>
      <c r="AD17" s="499"/>
      <c r="AE17" s="499"/>
      <c r="AF17" s="499"/>
      <c r="AG17" s="541"/>
      <c r="AH17" s="498">
        <v>43861</v>
      </c>
      <c r="AI17" s="499"/>
      <c r="AJ17" s="499"/>
      <c r="AK17" s="499"/>
      <c r="AL17" s="500"/>
      <c r="AM17" s="476"/>
      <c r="AN17" s="477"/>
      <c r="AO17" s="477"/>
      <c r="AP17" s="477"/>
      <c r="AQ17" s="477"/>
      <c r="AR17" s="477"/>
      <c r="AS17" s="477"/>
      <c r="AT17" s="478"/>
      <c r="AU17" s="479"/>
      <c r="AV17" s="480"/>
      <c r="AW17" s="480"/>
      <c r="AX17" s="480"/>
      <c r="AY17" s="481" t="s">
        <v>156</v>
      </c>
      <c r="AZ17" s="482"/>
      <c r="BA17" s="482"/>
      <c r="BB17" s="482"/>
      <c r="BC17" s="482"/>
      <c r="BD17" s="482"/>
      <c r="BE17" s="482"/>
      <c r="BF17" s="482"/>
      <c r="BG17" s="482"/>
      <c r="BH17" s="482"/>
      <c r="BI17" s="482"/>
      <c r="BJ17" s="482"/>
      <c r="BK17" s="482"/>
      <c r="BL17" s="482"/>
      <c r="BM17" s="483"/>
      <c r="BN17" s="447">
        <v>24835688</v>
      </c>
      <c r="BO17" s="448"/>
      <c r="BP17" s="448"/>
      <c r="BQ17" s="448"/>
      <c r="BR17" s="448"/>
      <c r="BS17" s="448"/>
      <c r="BT17" s="448"/>
      <c r="BU17" s="449"/>
      <c r="BV17" s="447">
        <v>25147887</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157</v>
      </c>
      <c r="C18" s="490"/>
      <c r="D18" s="490"/>
      <c r="E18" s="570"/>
      <c r="F18" s="570"/>
      <c r="G18" s="570"/>
      <c r="H18" s="570"/>
      <c r="I18" s="570"/>
      <c r="J18" s="570"/>
      <c r="K18" s="570"/>
      <c r="L18" s="571">
        <v>47.9</v>
      </c>
      <c r="M18" s="571"/>
      <c r="N18" s="571"/>
      <c r="O18" s="571"/>
      <c r="P18" s="571"/>
      <c r="Q18" s="571"/>
      <c r="R18" s="572"/>
      <c r="S18" s="572"/>
      <c r="T18" s="572"/>
      <c r="U18" s="572"/>
      <c r="V18" s="573"/>
      <c r="W18" s="465"/>
      <c r="X18" s="466"/>
      <c r="Y18" s="466"/>
      <c r="Z18" s="466"/>
      <c r="AA18" s="466"/>
      <c r="AB18" s="457"/>
      <c r="AC18" s="574">
        <v>83.4</v>
      </c>
      <c r="AD18" s="575"/>
      <c r="AE18" s="575"/>
      <c r="AF18" s="575"/>
      <c r="AG18" s="576"/>
      <c r="AH18" s="574">
        <v>81.599999999999994</v>
      </c>
      <c r="AI18" s="575"/>
      <c r="AJ18" s="575"/>
      <c r="AK18" s="575"/>
      <c r="AL18" s="577"/>
      <c r="AM18" s="476"/>
      <c r="AN18" s="477"/>
      <c r="AO18" s="477"/>
      <c r="AP18" s="477"/>
      <c r="AQ18" s="477"/>
      <c r="AR18" s="477"/>
      <c r="AS18" s="477"/>
      <c r="AT18" s="478"/>
      <c r="AU18" s="479"/>
      <c r="AV18" s="480"/>
      <c r="AW18" s="480"/>
      <c r="AX18" s="480"/>
      <c r="AY18" s="481" t="s">
        <v>158</v>
      </c>
      <c r="AZ18" s="482"/>
      <c r="BA18" s="482"/>
      <c r="BB18" s="482"/>
      <c r="BC18" s="482"/>
      <c r="BD18" s="482"/>
      <c r="BE18" s="482"/>
      <c r="BF18" s="482"/>
      <c r="BG18" s="482"/>
      <c r="BH18" s="482"/>
      <c r="BI18" s="482"/>
      <c r="BJ18" s="482"/>
      <c r="BK18" s="482"/>
      <c r="BL18" s="482"/>
      <c r="BM18" s="483"/>
      <c r="BN18" s="447">
        <v>27224486</v>
      </c>
      <c r="BO18" s="448"/>
      <c r="BP18" s="448"/>
      <c r="BQ18" s="448"/>
      <c r="BR18" s="448"/>
      <c r="BS18" s="448"/>
      <c r="BT18" s="448"/>
      <c r="BU18" s="449"/>
      <c r="BV18" s="447">
        <v>26522916</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159</v>
      </c>
      <c r="C19" s="490"/>
      <c r="D19" s="490"/>
      <c r="E19" s="570"/>
      <c r="F19" s="570"/>
      <c r="G19" s="570"/>
      <c r="H19" s="570"/>
      <c r="I19" s="570"/>
      <c r="J19" s="570"/>
      <c r="K19" s="570"/>
      <c r="L19" s="578">
        <v>2857</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160</v>
      </c>
      <c r="AZ19" s="482"/>
      <c r="BA19" s="482"/>
      <c r="BB19" s="482"/>
      <c r="BC19" s="482"/>
      <c r="BD19" s="482"/>
      <c r="BE19" s="482"/>
      <c r="BF19" s="482"/>
      <c r="BG19" s="482"/>
      <c r="BH19" s="482"/>
      <c r="BI19" s="482"/>
      <c r="BJ19" s="482"/>
      <c r="BK19" s="482"/>
      <c r="BL19" s="482"/>
      <c r="BM19" s="483"/>
      <c r="BN19" s="447">
        <v>41079142</v>
      </c>
      <c r="BO19" s="448"/>
      <c r="BP19" s="448"/>
      <c r="BQ19" s="448"/>
      <c r="BR19" s="448"/>
      <c r="BS19" s="448"/>
      <c r="BT19" s="448"/>
      <c r="BU19" s="449"/>
      <c r="BV19" s="447">
        <v>40279718</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161</v>
      </c>
      <c r="C20" s="490"/>
      <c r="D20" s="490"/>
      <c r="E20" s="570"/>
      <c r="F20" s="570"/>
      <c r="G20" s="570"/>
      <c r="H20" s="570"/>
      <c r="I20" s="570"/>
      <c r="J20" s="570"/>
      <c r="K20" s="570"/>
      <c r="L20" s="578">
        <v>58088</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162</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163</v>
      </c>
      <c r="C22" s="591"/>
      <c r="D22" s="592"/>
      <c r="E22" s="459" t="s">
        <v>1</v>
      </c>
      <c r="F22" s="464"/>
      <c r="G22" s="464"/>
      <c r="H22" s="464"/>
      <c r="I22" s="464"/>
      <c r="J22" s="464"/>
      <c r="K22" s="454"/>
      <c r="L22" s="459" t="s">
        <v>164</v>
      </c>
      <c r="M22" s="464"/>
      <c r="N22" s="464"/>
      <c r="O22" s="464"/>
      <c r="P22" s="454"/>
      <c r="Q22" s="622" t="s">
        <v>165</v>
      </c>
      <c r="R22" s="623"/>
      <c r="S22" s="623"/>
      <c r="T22" s="623"/>
      <c r="U22" s="623"/>
      <c r="V22" s="624"/>
      <c r="W22" s="590" t="s">
        <v>166</v>
      </c>
      <c r="X22" s="591"/>
      <c r="Y22" s="592"/>
      <c r="Z22" s="459" t="s">
        <v>1</v>
      </c>
      <c r="AA22" s="464"/>
      <c r="AB22" s="464"/>
      <c r="AC22" s="464"/>
      <c r="AD22" s="464"/>
      <c r="AE22" s="464"/>
      <c r="AF22" s="464"/>
      <c r="AG22" s="454"/>
      <c r="AH22" s="628" t="s">
        <v>167</v>
      </c>
      <c r="AI22" s="464"/>
      <c r="AJ22" s="464"/>
      <c r="AK22" s="464"/>
      <c r="AL22" s="454"/>
      <c r="AM22" s="628" t="s">
        <v>168</v>
      </c>
      <c r="AN22" s="629"/>
      <c r="AO22" s="629"/>
      <c r="AP22" s="629"/>
      <c r="AQ22" s="629"/>
      <c r="AR22" s="630"/>
      <c r="AS22" s="622" t="s">
        <v>165</v>
      </c>
      <c r="AT22" s="623"/>
      <c r="AU22" s="623"/>
      <c r="AV22" s="623"/>
      <c r="AW22" s="623"/>
      <c r="AX22" s="634"/>
      <c r="AY22" s="407" t="s">
        <v>169</v>
      </c>
      <c r="AZ22" s="408"/>
      <c r="BA22" s="408"/>
      <c r="BB22" s="408"/>
      <c r="BC22" s="408"/>
      <c r="BD22" s="408"/>
      <c r="BE22" s="408"/>
      <c r="BF22" s="408"/>
      <c r="BG22" s="408"/>
      <c r="BH22" s="408"/>
      <c r="BI22" s="408"/>
      <c r="BJ22" s="408"/>
      <c r="BK22" s="408"/>
      <c r="BL22" s="408"/>
      <c r="BM22" s="409"/>
      <c r="BN22" s="410">
        <v>57576089</v>
      </c>
      <c r="BO22" s="411"/>
      <c r="BP22" s="411"/>
      <c r="BQ22" s="411"/>
      <c r="BR22" s="411"/>
      <c r="BS22" s="411"/>
      <c r="BT22" s="411"/>
      <c r="BU22" s="412"/>
      <c r="BV22" s="410">
        <v>56621787</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170</v>
      </c>
      <c r="AZ23" s="482"/>
      <c r="BA23" s="482"/>
      <c r="BB23" s="482"/>
      <c r="BC23" s="482"/>
      <c r="BD23" s="482"/>
      <c r="BE23" s="482"/>
      <c r="BF23" s="482"/>
      <c r="BG23" s="482"/>
      <c r="BH23" s="482"/>
      <c r="BI23" s="482"/>
      <c r="BJ23" s="482"/>
      <c r="BK23" s="482"/>
      <c r="BL23" s="482"/>
      <c r="BM23" s="483"/>
      <c r="BN23" s="447">
        <v>41024526</v>
      </c>
      <c r="BO23" s="448"/>
      <c r="BP23" s="448"/>
      <c r="BQ23" s="448"/>
      <c r="BR23" s="448"/>
      <c r="BS23" s="448"/>
      <c r="BT23" s="448"/>
      <c r="BU23" s="449"/>
      <c r="BV23" s="447">
        <v>40794405</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171</v>
      </c>
      <c r="F24" s="477"/>
      <c r="G24" s="477"/>
      <c r="H24" s="477"/>
      <c r="I24" s="477"/>
      <c r="J24" s="477"/>
      <c r="K24" s="478"/>
      <c r="L24" s="498">
        <v>1</v>
      </c>
      <c r="M24" s="499"/>
      <c r="N24" s="499"/>
      <c r="O24" s="499"/>
      <c r="P24" s="541"/>
      <c r="Q24" s="498">
        <v>9400</v>
      </c>
      <c r="R24" s="499"/>
      <c r="S24" s="499"/>
      <c r="T24" s="499"/>
      <c r="U24" s="499"/>
      <c r="V24" s="541"/>
      <c r="W24" s="593"/>
      <c r="X24" s="594"/>
      <c r="Y24" s="595"/>
      <c r="Z24" s="497" t="s">
        <v>172</v>
      </c>
      <c r="AA24" s="477"/>
      <c r="AB24" s="477"/>
      <c r="AC24" s="477"/>
      <c r="AD24" s="477"/>
      <c r="AE24" s="477"/>
      <c r="AF24" s="477"/>
      <c r="AG24" s="478"/>
      <c r="AH24" s="498">
        <v>987</v>
      </c>
      <c r="AI24" s="499"/>
      <c r="AJ24" s="499"/>
      <c r="AK24" s="499"/>
      <c r="AL24" s="541"/>
      <c r="AM24" s="498">
        <v>2911650</v>
      </c>
      <c r="AN24" s="499"/>
      <c r="AO24" s="499"/>
      <c r="AP24" s="499"/>
      <c r="AQ24" s="499"/>
      <c r="AR24" s="541"/>
      <c r="AS24" s="498">
        <v>2950</v>
      </c>
      <c r="AT24" s="499"/>
      <c r="AU24" s="499"/>
      <c r="AV24" s="499"/>
      <c r="AW24" s="499"/>
      <c r="AX24" s="500"/>
      <c r="AY24" s="563" t="s">
        <v>173</v>
      </c>
      <c r="AZ24" s="564"/>
      <c r="BA24" s="564"/>
      <c r="BB24" s="564"/>
      <c r="BC24" s="564"/>
      <c r="BD24" s="564"/>
      <c r="BE24" s="564"/>
      <c r="BF24" s="564"/>
      <c r="BG24" s="564"/>
      <c r="BH24" s="564"/>
      <c r="BI24" s="564"/>
      <c r="BJ24" s="564"/>
      <c r="BK24" s="564"/>
      <c r="BL24" s="564"/>
      <c r="BM24" s="565"/>
      <c r="BN24" s="447">
        <v>42046784</v>
      </c>
      <c r="BO24" s="448"/>
      <c r="BP24" s="448"/>
      <c r="BQ24" s="448"/>
      <c r="BR24" s="448"/>
      <c r="BS24" s="448"/>
      <c r="BT24" s="448"/>
      <c r="BU24" s="449"/>
      <c r="BV24" s="447">
        <v>40504631</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174</v>
      </c>
      <c r="F25" s="477"/>
      <c r="G25" s="477"/>
      <c r="H25" s="477"/>
      <c r="I25" s="477"/>
      <c r="J25" s="477"/>
      <c r="K25" s="478"/>
      <c r="L25" s="498">
        <v>2</v>
      </c>
      <c r="M25" s="499"/>
      <c r="N25" s="499"/>
      <c r="O25" s="499"/>
      <c r="P25" s="541"/>
      <c r="Q25" s="498">
        <v>8180</v>
      </c>
      <c r="R25" s="499"/>
      <c r="S25" s="499"/>
      <c r="T25" s="499"/>
      <c r="U25" s="499"/>
      <c r="V25" s="541"/>
      <c r="W25" s="593"/>
      <c r="X25" s="594"/>
      <c r="Y25" s="595"/>
      <c r="Z25" s="497" t="s">
        <v>175</v>
      </c>
      <c r="AA25" s="477"/>
      <c r="AB25" s="477"/>
      <c r="AC25" s="477"/>
      <c r="AD25" s="477"/>
      <c r="AE25" s="477"/>
      <c r="AF25" s="477"/>
      <c r="AG25" s="478"/>
      <c r="AH25" s="498">
        <v>139</v>
      </c>
      <c r="AI25" s="499"/>
      <c r="AJ25" s="499"/>
      <c r="AK25" s="499"/>
      <c r="AL25" s="541"/>
      <c r="AM25" s="498">
        <v>436599</v>
      </c>
      <c r="AN25" s="499"/>
      <c r="AO25" s="499"/>
      <c r="AP25" s="499"/>
      <c r="AQ25" s="499"/>
      <c r="AR25" s="541"/>
      <c r="AS25" s="498">
        <v>3141</v>
      </c>
      <c r="AT25" s="499"/>
      <c r="AU25" s="499"/>
      <c r="AV25" s="499"/>
      <c r="AW25" s="499"/>
      <c r="AX25" s="500"/>
      <c r="AY25" s="407" t="s">
        <v>176</v>
      </c>
      <c r="AZ25" s="408"/>
      <c r="BA25" s="408"/>
      <c r="BB25" s="408"/>
      <c r="BC25" s="408"/>
      <c r="BD25" s="408"/>
      <c r="BE25" s="408"/>
      <c r="BF25" s="408"/>
      <c r="BG25" s="408"/>
      <c r="BH25" s="408"/>
      <c r="BI25" s="408"/>
      <c r="BJ25" s="408"/>
      <c r="BK25" s="408"/>
      <c r="BL25" s="408"/>
      <c r="BM25" s="409"/>
      <c r="BN25" s="410">
        <v>19871928</v>
      </c>
      <c r="BO25" s="411"/>
      <c r="BP25" s="411"/>
      <c r="BQ25" s="411"/>
      <c r="BR25" s="411"/>
      <c r="BS25" s="411"/>
      <c r="BT25" s="411"/>
      <c r="BU25" s="412"/>
      <c r="BV25" s="410">
        <v>22173513</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177</v>
      </c>
      <c r="F26" s="477"/>
      <c r="G26" s="477"/>
      <c r="H26" s="477"/>
      <c r="I26" s="477"/>
      <c r="J26" s="477"/>
      <c r="K26" s="478"/>
      <c r="L26" s="498">
        <v>1</v>
      </c>
      <c r="M26" s="499"/>
      <c r="N26" s="499"/>
      <c r="O26" s="499"/>
      <c r="P26" s="541"/>
      <c r="Q26" s="498">
        <v>7240</v>
      </c>
      <c r="R26" s="499"/>
      <c r="S26" s="499"/>
      <c r="T26" s="499"/>
      <c r="U26" s="499"/>
      <c r="V26" s="541"/>
      <c r="W26" s="593"/>
      <c r="X26" s="594"/>
      <c r="Y26" s="595"/>
      <c r="Z26" s="497" t="s">
        <v>178</v>
      </c>
      <c r="AA26" s="599"/>
      <c r="AB26" s="599"/>
      <c r="AC26" s="599"/>
      <c r="AD26" s="599"/>
      <c r="AE26" s="599"/>
      <c r="AF26" s="599"/>
      <c r="AG26" s="600"/>
      <c r="AH26" s="498">
        <v>111</v>
      </c>
      <c r="AI26" s="499"/>
      <c r="AJ26" s="499"/>
      <c r="AK26" s="499"/>
      <c r="AL26" s="541"/>
      <c r="AM26" s="498">
        <v>327006</v>
      </c>
      <c r="AN26" s="499"/>
      <c r="AO26" s="499"/>
      <c r="AP26" s="499"/>
      <c r="AQ26" s="499"/>
      <c r="AR26" s="541"/>
      <c r="AS26" s="498">
        <v>2946</v>
      </c>
      <c r="AT26" s="499"/>
      <c r="AU26" s="499"/>
      <c r="AV26" s="499"/>
      <c r="AW26" s="499"/>
      <c r="AX26" s="500"/>
      <c r="AY26" s="450" t="s">
        <v>179</v>
      </c>
      <c r="AZ26" s="451"/>
      <c r="BA26" s="451"/>
      <c r="BB26" s="451"/>
      <c r="BC26" s="451"/>
      <c r="BD26" s="451"/>
      <c r="BE26" s="451"/>
      <c r="BF26" s="451"/>
      <c r="BG26" s="451"/>
      <c r="BH26" s="451"/>
      <c r="BI26" s="451"/>
      <c r="BJ26" s="451"/>
      <c r="BK26" s="451"/>
      <c r="BL26" s="451"/>
      <c r="BM26" s="452"/>
      <c r="BN26" s="447">
        <v>6000000</v>
      </c>
      <c r="BO26" s="448"/>
      <c r="BP26" s="448"/>
      <c r="BQ26" s="448"/>
      <c r="BR26" s="448"/>
      <c r="BS26" s="448"/>
      <c r="BT26" s="448"/>
      <c r="BU26" s="449"/>
      <c r="BV26" s="447">
        <v>3500000</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180</v>
      </c>
      <c r="F27" s="477"/>
      <c r="G27" s="477"/>
      <c r="H27" s="477"/>
      <c r="I27" s="477"/>
      <c r="J27" s="477"/>
      <c r="K27" s="478"/>
      <c r="L27" s="498">
        <v>1</v>
      </c>
      <c r="M27" s="499"/>
      <c r="N27" s="499"/>
      <c r="O27" s="499"/>
      <c r="P27" s="541"/>
      <c r="Q27" s="498">
        <v>7200</v>
      </c>
      <c r="R27" s="499"/>
      <c r="S27" s="499"/>
      <c r="T27" s="499"/>
      <c r="U27" s="499"/>
      <c r="V27" s="541"/>
      <c r="W27" s="593"/>
      <c r="X27" s="594"/>
      <c r="Y27" s="595"/>
      <c r="Z27" s="497" t="s">
        <v>181</v>
      </c>
      <c r="AA27" s="477"/>
      <c r="AB27" s="477"/>
      <c r="AC27" s="477"/>
      <c r="AD27" s="477"/>
      <c r="AE27" s="477"/>
      <c r="AF27" s="477"/>
      <c r="AG27" s="478"/>
      <c r="AH27" s="498">
        <v>41</v>
      </c>
      <c r="AI27" s="499"/>
      <c r="AJ27" s="499"/>
      <c r="AK27" s="499"/>
      <c r="AL27" s="541"/>
      <c r="AM27" s="498">
        <v>142411</v>
      </c>
      <c r="AN27" s="499"/>
      <c r="AO27" s="499"/>
      <c r="AP27" s="499"/>
      <c r="AQ27" s="499"/>
      <c r="AR27" s="541"/>
      <c r="AS27" s="498">
        <v>3473</v>
      </c>
      <c r="AT27" s="499"/>
      <c r="AU27" s="499"/>
      <c r="AV27" s="499"/>
      <c r="AW27" s="499"/>
      <c r="AX27" s="500"/>
      <c r="AY27" s="542" t="s">
        <v>182</v>
      </c>
      <c r="AZ27" s="543"/>
      <c r="BA27" s="543"/>
      <c r="BB27" s="543"/>
      <c r="BC27" s="543"/>
      <c r="BD27" s="543"/>
      <c r="BE27" s="543"/>
      <c r="BF27" s="543"/>
      <c r="BG27" s="543"/>
      <c r="BH27" s="543"/>
      <c r="BI27" s="543"/>
      <c r="BJ27" s="543"/>
      <c r="BK27" s="543"/>
      <c r="BL27" s="543"/>
      <c r="BM27" s="544"/>
      <c r="BN27" s="566">
        <v>2080295</v>
      </c>
      <c r="BO27" s="567"/>
      <c r="BP27" s="567"/>
      <c r="BQ27" s="567"/>
      <c r="BR27" s="567"/>
      <c r="BS27" s="567"/>
      <c r="BT27" s="567"/>
      <c r="BU27" s="568"/>
      <c r="BV27" s="566">
        <v>2075300</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183</v>
      </c>
      <c r="F28" s="477"/>
      <c r="G28" s="477"/>
      <c r="H28" s="477"/>
      <c r="I28" s="477"/>
      <c r="J28" s="477"/>
      <c r="K28" s="478"/>
      <c r="L28" s="498">
        <v>1</v>
      </c>
      <c r="M28" s="499"/>
      <c r="N28" s="499"/>
      <c r="O28" s="499"/>
      <c r="P28" s="541"/>
      <c r="Q28" s="498">
        <v>6600</v>
      </c>
      <c r="R28" s="499"/>
      <c r="S28" s="499"/>
      <c r="T28" s="499"/>
      <c r="U28" s="499"/>
      <c r="V28" s="541"/>
      <c r="W28" s="593"/>
      <c r="X28" s="594"/>
      <c r="Y28" s="595"/>
      <c r="Z28" s="497" t="s">
        <v>184</v>
      </c>
      <c r="AA28" s="477"/>
      <c r="AB28" s="477"/>
      <c r="AC28" s="477"/>
      <c r="AD28" s="477"/>
      <c r="AE28" s="477"/>
      <c r="AF28" s="477"/>
      <c r="AG28" s="478"/>
      <c r="AH28" s="498" t="s">
        <v>127</v>
      </c>
      <c r="AI28" s="499"/>
      <c r="AJ28" s="499"/>
      <c r="AK28" s="499"/>
      <c r="AL28" s="541"/>
      <c r="AM28" s="498" t="s">
        <v>136</v>
      </c>
      <c r="AN28" s="499"/>
      <c r="AO28" s="499"/>
      <c r="AP28" s="499"/>
      <c r="AQ28" s="499"/>
      <c r="AR28" s="541"/>
      <c r="AS28" s="498" t="s">
        <v>137</v>
      </c>
      <c r="AT28" s="499"/>
      <c r="AU28" s="499"/>
      <c r="AV28" s="499"/>
      <c r="AW28" s="499"/>
      <c r="AX28" s="500"/>
      <c r="AY28" s="601" t="s">
        <v>185</v>
      </c>
      <c r="AZ28" s="602"/>
      <c r="BA28" s="602"/>
      <c r="BB28" s="603"/>
      <c r="BC28" s="407" t="s">
        <v>48</v>
      </c>
      <c r="BD28" s="408"/>
      <c r="BE28" s="408"/>
      <c r="BF28" s="408"/>
      <c r="BG28" s="408"/>
      <c r="BH28" s="408"/>
      <c r="BI28" s="408"/>
      <c r="BJ28" s="408"/>
      <c r="BK28" s="408"/>
      <c r="BL28" s="408"/>
      <c r="BM28" s="409"/>
      <c r="BN28" s="410">
        <v>5219600</v>
      </c>
      <c r="BO28" s="411"/>
      <c r="BP28" s="411"/>
      <c r="BQ28" s="411"/>
      <c r="BR28" s="411"/>
      <c r="BS28" s="411"/>
      <c r="BT28" s="411"/>
      <c r="BU28" s="412"/>
      <c r="BV28" s="410">
        <v>4183917</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186</v>
      </c>
      <c r="F29" s="477"/>
      <c r="G29" s="477"/>
      <c r="H29" s="477"/>
      <c r="I29" s="477"/>
      <c r="J29" s="477"/>
      <c r="K29" s="478"/>
      <c r="L29" s="498">
        <v>21</v>
      </c>
      <c r="M29" s="499"/>
      <c r="N29" s="499"/>
      <c r="O29" s="499"/>
      <c r="P29" s="541"/>
      <c r="Q29" s="498">
        <v>6100</v>
      </c>
      <c r="R29" s="499"/>
      <c r="S29" s="499"/>
      <c r="T29" s="499"/>
      <c r="U29" s="499"/>
      <c r="V29" s="541"/>
      <c r="W29" s="596"/>
      <c r="X29" s="597"/>
      <c r="Y29" s="598"/>
      <c r="Z29" s="497" t="s">
        <v>187</v>
      </c>
      <c r="AA29" s="477"/>
      <c r="AB29" s="477"/>
      <c r="AC29" s="477"/>
      <c r="AD29" s="477"/>
      <c r="AE29" s="477"/>
      <c r="AF29" s="477"/>
      <c r="AG29" s="478"/>
      <c r="AH29" s="498">
        <v>1028</v>
      </c>
      <c r="AI29" s="499"/>
      <c r="AJ29" s="499"/>
      <c r="AK29" s="499"/>
      <c r="AL29" s="541"/>
      <c r="AM29" s="498">
        <v>3054061</v>
      </c>
      <c r="AN29" s="499"/>
      <c r="AO29" s="499"/>
      <c r="AP29" s="499"/>
      <c r="AQ29" s="499"/>
      <c r="AR29" s="541"/>
      <c r="AS29" s="498">
        <v>2971</v>
      </c>
      <c r="AT29" s="499"/>
      <c r="AU29" s="499"/>
      <c r="AV29" s="499"/>
      <c r="AW29" s="499"/>
      <c r="AX29" s="500"/>
      <c r="AY29" s="604"/>
      <c r="AZ29" s="605"/>
      <c r="BA29" s="605"/>
      <c r="BB29" s="606"/>
      <c r="BC29" s="481" t="s">
        <v>188</v>
      </c>
      <c r="BD29" s="482"/>
      <c r="BE29" s="482"/>
      <c r="BF29" s="482"/>
      <c r="BG29" s="482"/>
      <c r="BH29" s="482"/>
      <c r="BI29" s="482"/>
      <c r="BJ29" s="482"/>
      <c r="BK29" s="482"/>
      <c r="BL29" s="482"/>
      <c r="BM29" s="483"/>
      <c r="BN29" s="447">
        <v>5605796</v>
      </c>
      <c r="BO29" s="448"/>
      <c r="BP29" s="448"/>
      <c r="BQ29" s="448"/>
      <c r="BR29" s="448"/>
      <c r="BS29" s="448"/>
      <c r="BT29" s="448"/>
      <c r="BU29" s="449"/>
      <c r="BV29" s="447">
        <v>2563686</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189</v>
      </c>
      <c r="X30" s="615"/>
      <c r="Y30" s="615"/>
      <c r="Z30" s="615"/>
      <c r="AA30" s="615"/>
      <c r="AB30" s="615"/>
      <c r="AC30" s="615"/>
      <c r="AD30" s="615"/>
      <c r="AE30" s="615"/>
      <c r="AF30" s="615"/>
      <c r="AG30" s="616"/>
      <c r="AH30" s="574">
        <v>94.7</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12783068</v>
      </c>
      <c r="BO30" s="567"/>
      <c r="BP30" s="567"/>
      <c r="BQ30" s="567"/>
      <c r="BR30" s="567"/>
      <c r="BS30" s="567"/>
      <c r="BT30" s="567"/>
      <c r="BU30" s="568"/>
      <c r="BV30" s="566">
        <v>15414196</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190</v>
      </c>
      <c r="D32" s="610"/>
      <c r="E32" s="610"/>
      <c r="F32" s="610"/>
      <c r="G32" s="610"/>
      <c r="H32" s="610"/>
      <c r="I32" s="610"/>
      <c r="J32" s="610"/>
      <c r="K32" s="610"/>
      <c r="L32" s="610"/>
      <c r="M32" s="610"/>
      <c r="N32" s="610"/>
      <c r="O32" s="610"/>
      <c r="P32" s="610"/>
      <c r="Q32" s="610"/>
      <c r="R32" s="610"/>
      <c r="S32" s="610"/>
      <c r="U32" s="451" t="s">
        <v>191</v>
      </c>
      <c r="V32" s="451"/>
      <c r="W32" s="451"/>
      <c r="X32" s="451"/>
      <c r="Y32" s="451"/>
      <c r="Z32" s="451"/>
      <c r="AA32" s="451"/>
      <c r="AB32" s="451"/>
      <c r="AC32" s="451"/>
      <c r="AD32" s="451"/>
      <c r="AE32" s="451"/>
      <c r="AF32" s="451"/>
      <c r="AG32" s="451"/>
      <c r="AH32" s="451"/>
      <c r="AI32" s="451"/>
      <c r="AJ32" s="451"/>
      <c r="AK32" s="451"/>
      <c r="AM32" s="451" t="s">
        <v>192</v>
      </c>
      <c r="AN32" s="451"/>
      <c r="AO32" s="451"/>
      <c r="AP32" s="451"/>
      <c r="AQ32" s="451"/>
      <c r="AR32" s="451"/>
      <c r="AS32" s="451"/>
      <c r="AT32" s="451"/>
      <c r="AU32" s="451"/>
      <c r="AV32" s="451"/>
      <c r="AW32" s="451"/>
      <c r="AX32" s="451"/>
      <c r="AY32" s="451"/>
      <c r="AZ32" s="451"/>
      <c r="BA32" s="451"/>
      <c r="BB32" s="451"/>
      <c r="BC32" s="451"/>
      <c r="BE32" s="451" t="s">
        <v>193</v>
      </c>
      <c r="BF32" s="451"/>
      <c r="BG32" s="451"/>
      <c r="BH32" s="451"/>
      <c r="BI32" s="451"/>
      <c r="BJ32" s="451"/>
      <c r="BK32" s="451"/>
      <c r="BL32" s="451"/>
      <c r="BM32" s="451"/>
      <c r="BN32" s="451"/>
      <c r="BO32" s="451"/>
      <c r="BP32" s="451"/>
      <c r="BQ32" s="451"/>
      <c r="BR32" s="451"/>
      <c r="BS32" s="451"/>
      <c r="BT32" s="451"/>
      <c r="BU32" s="451"/>
      <c r="BW32" s="451" t="s">
        <v>194</v>
      </c>
      <c r="BX32" s="451"/>
      <c r="BY32" s="451"/>
      <c r="BZ32" s="451"/>
      <c r="CA32" s="451"/>
      <c r="CB32" s="451"/>
      <c r="CC32" s="451"/>
      <c r="CD32" s="451"/>
      <c r="CE32" s="451"/>
      <c r="CF32" s="451"/>
      <c r="CG32" s="451"/>
      <c r="CH32" s="451"/>
      <c r="CI32" s="451"/>
      <c r="CJ32" s="451"/>
      <c r="CK32" s="451"/>
      <c r="CL32" s="451"/>
      <c r="CM32" s="451"/>
      <c r="CO32" s="451" t="s">
        <v>195</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196</v>
      </c>
      <c r="D33" s="471"/>
      <c r="E33" s="436" t="s">
        <v>197</v>
      </c>
      <c r="F33" s="436"/>
      <c r="G33" s="436"/>
      <c r="H33" s="436"/>
      <c r="I33" s="436"/>
      <c r="J33" s="436"/>
      <c r="K33" s="436"/>
      <c r="L33" s="436"/>
      <c r="M33" s="436"/>
      <c r="N33" s="436"/>
      <c r="O33" s="436"/>
      <c r="P33" s="436"/>
      <c r="Q33" s="436"/>
      <c r="R33" s="436"/>
      <c r="S33" s="436"/>
      <c r="T33" s="203"/>
      <c r="U33" s="471" t="s">
        <v>198</v>
      </c>
      <c r="V33" s="471"/>
      <c r="W33" s="436" t="s">
        <v>197</v>
      </c>
      <c r="X33" s="436"/>
      <c r="Y33" s="436"/>
      <c r="Z33" s="436"/>
      <c r="AA33" s="436"/>
      <c r="AB33" s="436"/>
      <c r="AC33" s="436"/>
      <c r="AD33" s="436"/>
      <c r="AE33" s="436"/>
      <c r="AF33" s="436"/>
      <c r="AG33" s="436"/>
      <c r="AH33" s="436"/>
      <c r="AI33" s="436"/>
      <c r="AJ33" s="436"/>
      <c r="AK33" s="436"/>
      <c r="AL33" s="203"/>
      <c r="AM33" s="471" t="s">
        <v>196</v>
      </c>
      <c r="AN33" s="471"/>
      <c r="AO33" s="436" t="s">
        <v>199</v>
      </c>
      <c r="AP33" s="436"/>
      <c r="AQ33" s="436"/>
      <c r="AR33" s="436"/>
      <c r="AS33" s="436"/>
      <c r="AT33" s="436"/>
      <c r="AU33" s="436"/>
      <c r="AV33" s="436"/>
      <c r="AW33" s="436"/>
      <c r="AX33" s="436"/>
      <c r="AY33" s="436"/>
      <c r="AZ33" s="436"/>
      <c r="BA33" s="436"/>
      <c r="BB33" s="436"/>
      <c r="BC33" s="436"/>
      <c r="BD33" s="204"/>
      <c r="BE33" s="436" t="s">
        <v>200</v>
      </c>
      <c r="BF33" s="436"/>
      <c r="BG33" s="436" t="s">
        <v>201</v>
      </c>
      <c r="BH33" s="436"/>
      <c r="BI33" s="436"/>
      <c r="BJ33" s="436"/>
      <c r="BK33" s="436"/>
      <c r="BL33" s="436"/>
      <c r="BM33" s="436"/>
      <c r="BN33" s="436"/>
      <c r="BO33" s="436"/>
      <c r="BP33" s="436"/>
      <c r="BQ33" s="436"/>
      <c r="BR33" s="436"/>
      <c r="BS33" s="436"/>
      <c r="BT33" s="436"/>
      <c r="BU33" s="436"/>
      <c r="BV33" s="204"/>
      <c r="BW33" s="471" t="s">
        <v>200</v>
      </c>
      <c r="BX33" s="471"/>
      <c r="BY33" s="436" t="s">
        <v>202</v>
      </c>
      <c r="BZ33" s="436"/>
      <c r="CA33" s="436"/>
      <c r="CB33" s="436"/>
      <c r="CC33" s="436"/>
      <c r="CD33" s="436"/>
      <c r="CE33" s="436"/>
      <c r="CF33" s="436"/>
      <c r="CG33" s="436"/>
      <c r="CH33" s="436"/>
      <c r="CI33" s="436"/>
      <c r="CJ33" s="436"/>
      <c r="CK33" s="436"/>
      <c r="CL33" s="436"/>
      <c r="CM33" s="436"/>
      <c r="CN33" s="203"/>
      <c r="CO33" s="471" t="s">
        <v>196</v>
      </c>
      <c r="CP33" s="471"/>
      <c r="CQ33" s="436" t="s">
        <v>203</v>
      </c>
      <c r="CR33" s="436"/>
      <c r="CS33" s="436"/>
      <c r="CT33" s="436"/>
      <c r="CU33" s="436"/>
      <c r="CV33" s="436"/>
      <c r="CW33" s="436"/>
      <c r="CX33" s="436"/>
      <c r="CY33" s="436"/>
      <c r="CZ33" s="436"/>
      <c r="DA33" s="436"/>
      <c r="DB33" s="436"/>
      <c r="DC33" s="436"/>
      <c r="DD33" s="436"/>
      <c r="DE33" s="436"/>
      <c r="DF33" s="203"/>
      <c r="DG33" s="636" t="s">
        <v>204</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3</v>
      </c>
      <c r="V34" s="637"/>
      <c r="W34" s="638" t="str">
        <f>IF('各会計、関係団体の財政状況及び健全化判断比率'!B28="","",'各会計、関係団体の財政状況及び健全化判断比率'!B28)</f>
        <v>特別会計国民健康保険事業費</v>
      </c>
      <c r="X34" s="638"/>
      <c r="Y34" s="638"/>
      <c r="Z34" s="638"/>
      <c r="AA34" s="638"/>
      <c r="AB34" s="638"/>
      <c r="AC34" s="638"/>
      <c r="AD34" s="638"/>
      <c r="AE34" s="638"/>
      <c r="AF34" s="638"/>
      <c r="AG34" s="638"/>
      <c r="AH34" s="638"/>
      <c r="AI34" s="638"/>
      <c r="AJ34" s="638"/>
      <c r="AK34" s="638"/>
      <c r="AL34" s="178"/>
      <c r="AM34" s="637">
        <f>IF(AO34="","",MAX(C34:D43,U34:V43)+1)</f>
        <v>7</v>
      </c>
      <c r="AN34" s="637"/>
      <c r="AO34" s="638" t="str">
        <f>IF('各会計、関係団体の財政状況及び健全化判断比率'!B32="","",'各会計、関係団体の財政状況及び健全化判断比率'!B32)</f>
        <v>水道事業会計</v>
      </c>
      <c r="AP34" s="638"/>
      <c r="AQ34" s="638"/>
      <c r="AR34" s="638"/>
      <c r="AS34" s="638"/>
      <c r="AT34" s="638"/>
      <c r="AU34" s="638"/>
      <c r="AV34" s="638"/>
      <c r="AW34" s="638"/>
      <c r="AX34" s="638"/>
      <c r="AY34" s="638"/>
      <c r="AZ34" s="638"/>
      <c r="BA34" s="638"/>
      <c r="BB34" s="638"/>
      <c r="BC34" s="638"/>
      <c r="BD34" s="178"/>
      <c r="BE34" s="637" t="str">
        <f>IF(BG34="","",MAX(C34:D43,U34:V43,AM34:AN43)+1)</f>
        <v/>
      </c>
      <c r="BF34" s="637"/>
      <c r="BG34" s="638"/>
      <c r="BH34" s="638"/>
      <c r="BI34" s="638"/>
      <c r="BJ34" s="638"/>
      <c r="BK34" s="638"/>
      <c r="BL34" s="638"/>
      <c r="BM34" s="638"/>
      <c r="BN34" s="638"/>
      <c r="BO34" s="638"/>
      <c r="BP34" s="638"/>
      <c r="BQ34" s="638"/>
      <c r="BR34" s="638"/>
      <c r="BS34" s="638"/>
      <c r="BT34" s="638"/>
      <c r="BU34" s="638"/>
      <c r="BV34" s="178"/>
      <c r="BW34" s="637">
        <f>IF(BY34="","",MAX(C34:D43,U34:V43,AM34:AN43,BE34:BF43)+1)</f>
        <v>11</v>
      </c>
      <c r="BX34" s="637"/>
      <c r="BY34" s="638" t="str">
        <f>IF('各会計、関係団体の財政状況及び健全化判断比率'!B68="","",'各会計、関係団体の財政状況及び健全化判断比率'!B68)</f>
        <v>大阪府後期高齢者医療広域連合
（一般会計）</v>
      </c>
      <c r="BZ34" s="638"/>
      <c r="CA34" s="638"/>
      <c r="CB34" s="638"/>
      <c r="CC34" s="638"/>
      <c r="CD34" s="638"/>
      <c r="CE34" s="638"/>
      <c r="CF34" s="638"/>
      <c r="CG34" s="638"/>
      <c r="CH34" s="638"/>
      <c r="CI34" s="638"/>
      <c r="CJ34" s="638"/>
      <c r="CK34" s="638"/>
      <c r="CL34" s="638"/>
      <c r="CM34" s="638"/>
      <c r="CN34" s="178"/>
      <c r="CO34" s="637">
        <f>IF(CQ34="","",MAX(C34:D43,U34:V43,AM34:AN43,BE34:BF43,BW34:BX43)+1)</f>
        <v>15</v>
      </c>
      <c r="CP34" s="637"/>
      <c r="CQ34" s="638" t="str">
        <f>IF('各会計、関係団体の財政状況及び健全化判断比率'!BS7="","",'各会計、関係団体の財政状況及び健全化判断比率'!BS7)</f>
        <v>箕面市医療保健センター</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f>IF(E35="","",C34+1)</f>
        <v>2</v>
      </c>
      <c r="D35" s="637"/>
      <c r="E35" s="638" t="str">
        <f>IF('各会計、関係団体の財政状況及び健全化判断比率'!B8="","",'各会計、関係団体の財政状況及び健全化判断比率'!B8)</f>
        <v>特別会計公共用地先行取得事業費</v>
      </c>
      <c r="F35" s="638"/>
      <c r="G35" s="638"/>
      <c r="H35" s="638"/>
      <c r="I35" s="638"/>
      <c r="J35" s="638"/>
      <c r="K35" s="638"/>
      <c r="L35" s="638"/>
      <c r="M35" s="638"/>
      <c r="N35" s="638"/>
      <c r="O35" s="638"/>
      <c r="P35" s="638"/>
      <c r="Q35" s="638"/>
      <c r="R35" s="638"/>
      <c r="S35" s="638"/>
      <c r="T35" s="178"/>
      <c r="U35" s="637">
        <f>IF(W35="","",U34+1)</f>
        <v>4</v>
      </c>
      <c r="V35" s="637"/>
      <c r="W35" s="638" t="str">
        <f>IF('各会計、関係団体の財政状況及び健全化判断比率'!B29="","",'各会計、関係団体の財政状況及び健全化判断比率'!B29)</f>
        <v>特別会計介護保険事業費</v>
      </c>
      <c r="X35" s="638"/>
      <c r="Y35" s="638"/>
      <c r="Z35" s="638"/>
      <c r="AA35" s="638"/>
      <c r="AB35" s="638"/>
      <c r="AC35" s="638"/>
      <c r="AD35" s="638"/>
      <c r="AE35" s="638"/>
      <c r="AF35" s="638"/>
      <c r="AG35" s="638"/>
      <c r="AH35" s="638"/>
      <c r="AI35" s="638"/>
      <c r="AJ35" s="638"/>
      <c r="AK35" s="638"/>
      <c r="AL35" s="178"/>
      <c r="AM35" s="637">
        <f t="shared" ref="AM35:AM43" si="0">IF(AO35="","",AM34+1)</f>
        <v>8</v>
      </c>
      <c r="AN35" s="637"/>
      <c r="AO35" s="638" t="str">
        <f>IF('各会計、関係団体の財政状況及び健全化判断比率'!B33="","",'各会計、関係団体の財政状況及び健全化判断比率'!B33)</f>
        <v>公共下水道事業会計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12</v>
      </c>
      <c r="BX35" s="637"/>
      <c r="BY35" s="638" t="str">
        <f>IF('各会計、関係団体の財政状況及び健全化判断比率'!B69="","",'各会計、関係団体の財政状況及び健全化判断比率'!B69)</f>
        <v>大阪府後期高齢者医療広域連合
（後期高齢者医療特別会計）</v>
      </c>
      <c r="BZ35" s="638"/>
      <c r="CA35" s="638"/>
      <c r="CB35" s="638"/>
      <c r="CC35" s="638"/>
      <c r="CD35" s="638"/>
      <c r="CE35" s="638"/>
      <c r="CF35" s="638"/>
      <c r="CG35" s="638"/>
      <c r="CH35" s="638"/>
      <c r="CI35" s="638"/>
      <c r="CJ35" s="638"/>
      <c r="CK35" s="638"/>
      <c r="CL35" s="638"/>
      <c r="CM35" s="638"/>
      <c r="CN35" s="178"/>
      <c r="CO35" s="637">
        <f t="shared" ref="CO35:CO43" si="3">IF(CQ35="","",CO34+1)</f>
        <v>16</v>
      </c>
      <c r="CP35" s="637"/>
      <c r="CQ35" s="638" t="str">
        <f>IF('各会計、関係団体の財政状況及び健全化判断比率'!BS8="","",'各会計、関係団体の財政状況及び健全化判断比率'!BS8)</f>
        <v>箕面市障害者事業団</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5</v>
      </c>
      <c r="V36" s="637"/>
      <c r="W36" s="638" t="str">
        <f>IF('各会計、関係団体の財政状況及び健全化判断比率'!B30="","",'各会計、関係団体の財政状況及び健全化判断比率'!B30)</f>
        <v>特別会計後期高齢者医療事業費</v>
      </c>
      <c r="X36" s="638"/>
      <c r="Y36" s="638"/>
      <c r="Z36" s="638"/>
      <c r="AA36" s="638"/>
      <c r="AB36" s="638"/>
      <c r="AC36" s="638"/>
      <c r="AD36" s="638"/>
      <c r="AE36" s="638"/>
      <c r="AF36" s="638"/>
      <c r="AG36" s="638"/>
      <c r="AH36" s="638"/>
      <c r="AI36" s="638"/>
      <c r="AJ36" s="638"/>
      <c r="AK36" s="638"/>
      <c r="AL36" s="178"/>
      <c r="AM36" s="637">
        <f t="shared" si="0"/>
        <v>9</v>
      </c>
      <c r="AN36" s="637"/>
      <c r="AO36" s="638" t="str">
        <f>IF('各会計、関係団体の財政状況及び健全化判断比率'!B34="","",'各会計、関係団体の財政状況及び健全化判断比率'!B34)</f>
        <v>病院事業会計</v>
      </c>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13</v>
      </c>
      <c r="BX36" s="637"/>
      <c r="BY36" s="638" t="str">
        <f>IF('各会計、関係団体の財政状況及び健全化判断比率'!B70="","",'各会計、関係団体の財政状況及び健全化判断比率'!B70)</f>
        <v>大阪広域水道企業団
水道事業会計（水道用水供給事業）</v>
      </c>
      <c r="BZ36" s="638"/>
      <c r="CA36" s="638"/>
      <c r="CB36" s="638"/>
      <c r="CC36" s="638"/>
      <c r="CD36" s="638"/>
      <c r="CE36" s="638"/>
      <c r="CF36" s="638"/>
      <c r="CG36" s="638"/>
      <c r="CH36" s="638"/>
      <c r="CI36" s="638"/>
      <c r="CJ36" s="638"/>
      <c r="CK36" s="638"/>
      <c r="CL36" s="638"/>
      <c r="CM36" s="638"/>
      <c r="CN36" s="178"/>
      <c r="CO36" s="637">
        <f t="shared" si="3"/>
        <v>17</v>
      </c>
      <c r="CP36" s="637"/>
      <c r="CQ36" s="638" t="str">
        <f>IF('各会計、関係団体の財政状況及び健全化判断比率'!BS9="","",'各会計、関係団体の財政状況及び健全化判断比率'!BS9)</f>
        <v>箕面市メイプル文化財団</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f t="shared" si="4"/>
        <v>6</v>
      </c>
      <c r="V37" s="637"/>
      <c r="W37" s="638" t="str">
        <f>IF('各会計、関係団体の財政状況及び健全化判断比率'!B31="","",'各会計、関係団体の財政状況及び健全化判断比率'!B31)</f>
        <v>特別会計介護サービス事業費</v>
      </c>
      <c r="X37" s="638"/>
      <c r="Y37" s="638"/>
      <c r="Z37" s="638"/>
      <c r="AA37" s="638"/>
      <c r="AB37" s="638"/>
      <c r="AC37" s="638"/>
      <c r="AD37" s="638"/>
      <c r="AE37" s="638"/>
      <c r="AF37" s="638"/>
      <c r="AG37" s="638"/>
      <c r="AH37" s="638"/>
      <c r="AI37" s="638"/>
      <c r="AJ37" s="638"/>
      <c r="AK37" s="638"/>
      <c r="AL37" s="178"/>
      <c r="AM37" s="637">
        <f t="shared" si="0"/>
        <v>10</v>
      </c>
      <c r="AN37" s="637"/>
      <c r="AO37" s="638" t="str">
        <f>IF('各会計、関係団体の財政状況及び健全化判断比率'!B35="","",'各会計、関係団体の財政状況及び健全化判断比率'!B35)</f>
        <v>競艇事業会計</v>
      </c>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14</v>
      </c>
      <c r="BX37" s="637"/>
      <c r="BY37" s="638" t="str">
        <f>IF('各会計、関係団体の財政状況及び健全化判断比率'!B71="","",'各会計、関係団体の財政状況及び健全化判断比率'!B71)</f>
        <v>大阪広域水道企業団
（工業用水道事業会計）</v>
      </c>
      <c r="BZ37" s="638"/>
      <c r="CA37" s="638"/>
      <c r="CB37" s="638"/>
      <c r="CC37" s="638"/>
      <c r="CD37" s="638"/>
      <c r="CE37" s="638"/>
      <c r="CF37" s="638"/>
      <c r="CG37" s="638"/>
      <c r="CH37" s="638"/>
      <c r="CI37" s="638"/>
      <c r="CJ37" s="638"/>
      <c r="CK37" s="638"/>
      <c r="CL37" s="638"/>
      <c r="CM37" s="638"/>
      <c r="CN37" s="178"/>
      <c r="CO37" s="637">
        <f t="shared" si="3"/>
        <v>18</v>
      </c>
      <c r="CP37" s="637"/>
      <c r="CQ37" s="638" t="str">
        <f>IF('各会計、関係団体の財政状況及び健全化判断比率'!BS10="","",'各会計、関係団体の財政状況及び健全化判断比率'!BS10)</f>
        <v>箕面市国際交流協会</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t="str">
        <f t="shared" si="2"/>
        <v/>
      </c>
      <c r="BX38" s="637"/>
      <c r="BY38" s="638" t="str">
        <f>IF('各会計、関係団体の財政状況及び健全化判断比率'!B72="","",'各会計、関係団体の財政状況及び健全化判断比率'!B72)</f>
        <v/>
      </c>
      <c r="BZ38" s="638"/>
      <c r="CA38" s="638"/>
      <c r="CB38" s="638"/>
      <c r="CC38" s="638"/>
      <c r="CD38" s="638"/>
      <c r="CE38" s="638"/>
      <c r="CF38" s="638"/>
      <c r="CG38" s="638"/>
      <c r="CH38" s="638"/>
      <c r="CI38" s="638"/>
      <c r="CJ38" s="638"/>
      <c r="CK38" s="638"/>
      <c r="CL38" s="638"/>
      <c r="CM38" s="638"/>
      <c r="CN38" s="178"/>
      <c r="CO38" s="637">
        <f t="shared" si="3"/>
        <v>19</v>
      </c>
      <c r="CP38" s="637"/>
      <c r="CQ38" s="638" t="str">
        <f>IF('各会計、関係団体の財政状況及び健全化判断比率'!BS11="","",'各会計、関係団体の財政状況及び健全化判断比率'!BS11)</f>
        <v>箕面市都市開発</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t="str">
        <f t="shared" si="2"/>
        <v/>
      </c>
      <c r="BX39" s="637"/>
      <c r="BY39" s="638" t="str">
        <f>IF('各会計、関係団体の財政状況及び健全化判断比率'!B73="","",'各会計、関係団体の財政状況及び健全化判断比率'!B73)</f>
        <v/>
      </c>
      <c r="BZ39" s="638"/>
      <c r="CA39" s="638"/>
      <c r="CB39" s="638"/>
      <c r="CC39" s="638"/>
      <c r="CD39" s="638"/>
      <c r="CE39" s="638"/>
      <c r="CF39" s="638"/>
      <c r="CG39" s="638"/>
      <c r="CH39" s="638"/>
      <c r="CI39" s="638"/>
      <c r="CJ39" s="638"/>
      <c r="CK39" s="638"/>
      <c r="CL39" s="638"/>
      <c r="CM39" s="638"/>
      <c r="CN39" s="178"/>
      <c r="CO39" s="637">
        <f t="shared" si="3"/>
        <v>20</v>
      </c>
      <c r="CP39" s="637"/>
      <c r="CQ39" s="638" t="str">
        <f>IF('各会計、関係団体の財政状況及び健全化判断比率'!BS12="","",'各会計、関係団体の財政状況及び健全化判断比率'!BS12)</f>
        <v>箕面FMまちそだて</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t="str">
        <f t="shared" si="2"/>
        <v/>
      </c>
      <c r="BX40" s="637"/>
      <c r="BY40" s="638" t="str">
        <f>IF('各会計、関係団体の財政状況及び健全化判断比率'!B74="","",'各会計、関係団体の財政状況及び健全化判断比率'!B74)</f>
        <v/>
      </c>
      <c r="BZ40" s="638"/>
      <c r="CA40" s="638"/>
      <c r="CB40" s="638"/>
      <c r="CC40" s="638"/>
      <c r="CD40" s="638"/>
      <c r="CE40" s="638"/>
      <c r="CF40" s="638"/>
      <c r="CG40" s="638"/>
      <c r="CH40" s="638"/>
      <c r="CI40" s="638"/>
      <c r="CJ40" s="638"/>
      <c r="CK40" s="638"/>
      <c r="CL40" s="638"/>
      <c r="CM40" s="638"/>
      <c r="CN40" s="178"/>
      <c r="CO40" s="637">
        <f t="shared" si="3"/>
        <v>21</v>
      </c>
      <c r="CP40" s="637"/>
      <c r="CQ40" s="638" t="str">
        <f>IF('各会計、関係団体の財政状況及び健全化判断比率'!BS13="","",'各会計、関係団体の財政状況及び健全化判断比率'!BS13)</f>
        <v>箕面市土地開発公社</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640" t="s">
        <v>206</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207</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208</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209</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210</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211</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212</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7" t="s">
        <v>625</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216" t="s">
        <v>536</v>
      </c>
      <c r="D34" s="1216"/>
      <c r="E34" s="1217"/>
      <c r="F34" s="32">
        <v>22.35</v>
      </c>
      <c r="G34" s="33">
        <v>21.9</v>
      </c>
      <c r="H34" s="33">
        <v>23.57</v>
      </c>
      <c r="I34" s="33">
        <v>23.34</v>
      </c>
      <c r="J34" s="34">
        <v>21.22</v>
      </c>
      <c r="K34" s="22"/>
      <c r="L34" s="22"/>
      <c r="M34" s="22"/>
      <c r="N34" s="22"/>
      <c r="O34" s="22"/>
      <c r="P34" s="22"/>
    </row>
    <row r="35" spans="1:16" ht="39" customHeight="1" x14ac:dyDescent="0.15">
      <c r="A35" s="22"/>
      <c r="B35" s="35"/>
      <c r="C35" s="1210" t="s">
        <v>537</v>
      </c>
      <c r="D35" s="1211"/>
      <c r="E35" s="1212"/>
      <c r="F35" s="36">
        <v>15.47</v>
      </c>
      <c r="G35" s="37">
        <v>15.9</v>
      </c>
      <c r="H35" s="37">
        <v>16.559999999999999</v>
      </c>
      <c r="I35" s="37">
        <v>16.239999999999998</v>
      </c>
      <c r="J35" s="38">
        <v>16.88</v>
      </c>
      <c r="K35" s="22"/>
      <c r="L35" s="22"/>
      <c r="M35" s="22"/>
      <c r="N35" s="22"/>
      <c r="O35" s="22"/>
      <c r="P35" s="22"/>
    </row>
    <row r="36" spans="1:16" ht="39" customHeight="1" x14ac:dyDescent="0.15">
      <c r="A36" s="22"/>
      <c r="B36" s="35"/>
      <c r="C36" s="1210" t="s">
        <v>538</v>
      </c>
      <c r="D36" s="1211"/>
      <c r="E36" s="1212"/>
      <c r="F36" s="36">
        <v>9.1</v>
      </c>
      <c r="G36" s="37">
        <v>8.9</v>
      </c>
      <c r="H36" s="37">
        <v>8.6</v>
      </c>
      <c r="I36" s="37">
        <v>7.43</v>
      </c>
      <c r="J36" s="38">
        <v>7.38</v>
      </c>
      <c r="K36" s="22"/>
      <c r="L36" s="22"/>
      <c r="M36" s="22"/>
      <c r="N36" s="22"/>
      <c r="O36" s="22"/>
      <c r="P36" s="22"/>
    </row>
    <row r="37" spans="1:16" ht="39" customHeight="1" x14ac:dyDescent="0.15">
      <c r="A37" s="22"/>
      <c r="B37" s="35"/>
      <c r="C37" s="1210" t="s">
        <v>539</v>
      </c>
      <c r="D37" s="1211"/>
      <c r="E37" s="1212"/>
      <c r="F37" s="36">
        <v>2</v>
      </c>
      <c r="G37" s="37">
        <v>2.9</v>
      </c>
      <c r="H37" s="37">
        <v>2.31</v>
      </c>
      <c r="I37" s="37">
        <v>3.8</v>
      </c>
      <c r="J37" s="38">
        <v>5.24</v>
      </c>
      <c r="K37" s="22"/>
      <c r="L37" s="22"/>
      <c r="M37" s="22"/>
      <c r="N37" s="22"/>
      <c r="O37" s="22"/>
      <c r="P37" s="22"/>
    </row>
    <row r="38" spans="1:16" ht="39" customHeight="1" x14ac:dyDescent="0.15">
      <c r="A38" s="22"/>
      <c r="B38" s="35"/>
      <c r="C38" s="1210" t="s">
        <v>540</v>
      </c>
      <c r="D38" s="1211"/>
      <c r="E38" s="1212"/>
      <c r="F38" s="36">
        <v>7.31</v>
      </c>
      <c r="G38" s="37">
        <v>7.34</v>
      </c>
      <c r="H38" s="37">
        <v>7.99</v>
      </c>
      <c r="I38" s="37">
        <v>8.5299999999999994</v>
      </c>
      <c r="J38" s="38">
        <v>4.93</v>
      </c>
      <c r="K38" s="22"/>
      <c r="L38" s="22"/>
      <c r="M38" s="22"/>
      <c r="N38" s="22"/>
      <c r="O38" s="22"/>
      <c r="P38" s="22"/>
    </row>
    <row r="39" spans="1:16" ht="39" customHeight="1" x14ac:dyDescent="0.15">
      <c r="A39" s="22"/>
      <c r="B39" s="35"/>
      <c r="C39" s="1210" t="s">
        <v>541</v>
      </c>
      <c r="D39" s="1211"/>
      <c r="E39" s="1212"/>
      <c r="F39" s="36" t="s">
        <v>542</v>
      </c>
      <c r="G39" s="37" t="s">
        <v>543</v>
      </c>
      <c r="H39" s="37">
        <v>0</v>
      </c>
      <c r="I39" s="37">
        <v>1.32</v>
      </c>
      <c r="J39" s="38">
        <v>0.75</v>
      </c>
      <c r="K39" s="22"/>
      <c r="L39" s="22"/>
      <c r="M39" s="22"/>
      <c r="N39" s="22"/>
      <c r="O39" s="22"/>
      <c r="P39" s="22"/>
    </row>
    <row r="40" spans="1:16" ht="39" customHeight="1" x14ac:dyDescent="0.15">
      <c r="A40" s="22"/>
      <c r="B40" s="35"/>
      <c r="C40" s="1210" t="s">
        <v>544</v>
      </c>
      <c r="D40" s="1211"/>
      <c r="E40" s="1212"/>
      <c r="F40" s="36">
        <v>1.68</v>
      </c>
      <c r="G40" s="37">
        <v>1.04</v>
      </c>
      <c r="H40" s="37">
        <v>1.24</v>
      </c>
      <c r="I40" s="37">
        <v>1.84</v>
      </c>
      <c r="J40" s="38">
        <v>0.66</v>
      </c>
      <c r="K40" s="22"/>
      <c r="L40" s="22"/>
      <c r="M40" s="22"/>
      <c r="N40" s="22"/>
      <c r="O40" s="22"/>
      <c r="P40" s="22"/>
    </row>
    <row r="41" spans="1:16" ht="39" customHeight="1" x14ac:dyDescent="0.15">
      <c r="A41" s="22"/>
      <c r="B41" s="35"/>
      <c r="C41" s="1210" t="s">
        <v>545</v>
      </c>
      <c r="D41" s="1211"/>
      <c r="E41" s="1212"/>
      <c r="F41" s="36">
        <v>0.33</v>
      </c>
      <c r="G41" s="37">
        <v>0.33</v>
      </c>
      <c r="H41" s="37">
        <v>0.31</v>
      </c>
      <c r="I41" s="37">
        <v>0.44</v>
      </c>
      <c r="J41" s="38">
        <v>0.28000000000000003</v>
      </c>
      <c r="K41" s="22"/>
      <c r="L41" s="22"/>
      <c r="M41" s="22"/>
      <c r="N41" s="22"/>
      <c r="O41" s="22"/>
      <c r="P41" s="22"/>
    </row>
    <row r="42" spans="1:16" ht="39" customHeight="1" x14ac:dyDescent="0.15">
      <c r="A42" s="22"/>
      <c r="B42" s="39"/>
      <c r="C42" s="1210" t="s">
        <v>546</v>
      </c>
      <c r="D42" s="1211"/>
      <c r="E42" s="1212"/>
      <c r="F42" s="36" t="s">
        <v>485</v>
      </c>
      <c r="G42" s="37" t="s">
        <v>485</v>
      </c>
      <c r="H42" s="37" t="s">
        <v>485</v>
      </c>
      <c r="I42" s="37" t="s">
        <v>485</v>
      </c>
      <c r="J42" s="38" t="s">
        <v>485</v>
      </c>
      <c r="K42" s="22"/>
      <c r="L42" s="22"/>
      <c r="M42" s="22"/>
      <c r="N42" s="22"/>
      <c r="O42" s="22"/>
      <c r="P42" s="22"/>
    </row>
    <row r="43" spans="1:16" ht="39" customHeight="1" thickBot="1" x14ac:dyDescent="0.2">
      <c r="A43" s="22"/>
      <c r="B43" s="40"/>
      <c r="C43" s="1213" t="s">
        <v>547</v>
      </c>
      <c r="D43" s="1214"/>
      <c r="E43" s="1215"/>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WQsJkFfqOOhPOsXrILWuTda2k/vLSh2JLaQtXPx7fwy+Btnx18Ah6LpwSPfr6y/hAEy2zPKEPxVULS6AU8Tiw==" saltValue="WWKwgQsc6upqhCVRRqnz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218" t="s">
        <v>11</v>
      </c>
      <c r="C45" s="1219"/>
      <c r="D45" s="58"/>
      <c r="E45" s="1224" t="s">
        <v>12</v>
      </c>
      <c r="F45" s="1224"/>
      <c r="G45" s="1224"/>
      <c r="H45" s="1224"/>
      <c r="I45" s="1224"/>
      <c r="J45" s="1225"/>
      <c r="K45" s="59">
        <v>2514</v>
      </c>
      <c r="L45" s="60">
        <v>2601</v>
      </c>
      <c r="M45" s="60">
        <v>2633</v>
      </c>
      <c r="N45" s="60">
        <v>2789</v>
      </c>
      <c r="O45" s="61">
        <v>2976</v>
      </c>
      <c r="P45" s="48"/>
      <c r="Q45" s="48"/>
      <c r="R45" s="48"/>
      <c r="S45" s="48"/>
      <c r="T45" s="48"/>
      <c r="U45" s="48"/>
    </row>
    <row r="46" spans="1:21" ht="30.75" customHeight="1" x14ac:dyDescent="0.15">
      <c r="A46" s="48"/>
      <c r="B46" s="1220"/>
      <c r="C46" s="1221"/>
      <c r="D46" s="62"/>
      <c r="E46" s="1226" t="s">
        <v>13</v>
      </c>
      <c r="F46" s="1226"/>
      <c r="G46" s="1226"/>
      <c r="H46" s="1226"/>
      <c r="I46" s="1226"/>
      <c r="J46" s="1227"/>
      <c r="K46" s="63" t="s">
        <v>485</v>
      </c>
      <c r="L46" s="64" t="s">
        <v>485</v>
      </c>
      <c r="M46" s="64" t="s">
        <v>485</v>
      </c>
      <c r="N46" s="64" t="s">
        <v>485</v>
      </c>
      <c r="O46" s="65" t="s">
        <v>485</v>
      </c>
      <c r="P46" s="48"/>
      <c r="Q46" s="48"/>
      <c r="R46" s="48"/>
      <c r="S46" s="48"/>
      <c r="T46" s="48"/>
      <c r="U46" s="48"/>
    </row>
    <row r="47" spans="1:21" ht="30.75" customHeight="1" x14ac:dyDescent="0.15">
      <c r="A47" s="48"/>
      <c r="B47" s="1220"/>
      <c r="C47" s="1221"/>
      <c r="D47" s="62"/>
      <c r="E47" s="1226" t="s">
        <v>14</v>
      </c>
      <c r="F47" s="1226"/>
      <c r="G47" s="1226"/>
      <c r="H47" s="1226"/>
      <c r="I47" s="1226"/>
      <c r="J47" s="1227"/>
      <c r="K47" s="63" t="s">
        <v>485</v>
      </c>
      <c r="L47" s="64" t="s">
        <v>485</v>
      </c>
      <c r="M47" s="64" t="s">
        <v>485</v>
      </c>
      <c r="N47" s="64" t="s">
        <v>485</v>
      </c>
      <c r="O47" s="65" t="s">
        <v>485</v>
      </c>
      <c r="P47" s="48"/>
      <c r="Q47" s="48"/>
      <c r="R47" s="48"/>
      <c r="S47" s="48"/>
      <c r="T47" s="48"/>
      <c r="U47" s="48"/>
    </row>
    <row r="48" spans="1:21" ht="30.75" customHeight="1" x14ac:dyDescent="0.15">
      <c r="A48" s="48"/>
      <c r="B48" s="1220"/>
      <c r="C48" s="1221"/>
      <c r="D48" s="62"/>
      <c r="E48" s="1226" t="s">
        <v>15</v>
      </c>
      <c r="F48" s="1226"/>
      <c r="G48" s="1226"/>
      <c r="H48" s="1226"/>
      <c r="I48" s="1226"/>
      <c r="J48" s="1227"/>
      <c r="K48" s="63">
        <v>192</v>
      </c>
      <c r="L48" s="64">
        <v>187</v>
      </c>
      <c r="M48" s="64">
        <v>180</v>
      </c>
      <c r="N48" s="64">
        <v>178</v>
      </c>
      <c r="O48" s="65">
        <v>184</v>
      </c>
      <c r="P48" s="48"/>
      <c r="Q48" s="48"/>
      <c r="R48" s="48"/>
      <c r="S48" s="48"/>
      <c r="T48" s="48"/>
      <c r="U48" s="48"/>
    </row>
    <row r="49" spans="1:21" ht="30.75" customHeight="1" x14ac:dyDescent="0.15">
      <c r="A49" s="48"/>
      <c r="B49" s="1220"/>
      <c r="C49" s="1221"/>
      <c r="D49" s="62"/>
      <c r="E49" s="1226" t="s">
        <v>16</v>
      </c>
      <c r="F49" s="1226"/>
      <c r="G49" s="1226"/>
      <c r="H49" s="1226"/>
      <c r="I49" s="1226"/>
      <c r="J49" s="1227"/>
      <c r="K49" s="63" t="s">
        <v>485</v>
      </c>
      <c r="L49" s="64" t="s">
        <v>485</v>
      </c>
      <c r="M49" s="64" t="s">
        <v>485</v>
      </c>
      <c r="N49" s="64" t="s">
        <v>485</v>
      </c>
      <c r="O49" s="65" t="s">
        <v>485</v>
      </c>
      <c r="P49" s="48"/>
      <c r="Q49" s="48"/>
      <c r="R49" s="48"/>
      <c r="S49" s="48"/>
      <c r="T49" s="48"/>
      <c r="U49" s="48"/>
    </row>
    <row r="50" spans="1:21" ht="30.75" customHeight="1" x14ac:dyDescent="0.15">
      <c r="A50" s="48"/>
      <c r="B50" s="1220"/>
      <c r="C50" s="1221"/>
      <c r="D50" s="62"/>
      <c r="E50" s="1226" t="s">
        <v>17</v>
      </c>
      <c r="F50" s="1226"/>
      <c r="G50" s="1226"/>
      <c r="H50" s="1226"/>
      <c r="I50" s="1226"/>
      <c r="J50" s="1227"/>
      <c r="K50" s="63">
        <v>101</v>
      </c>
      <c r="L50" s="64">
        <v>100</v>
      </c>
      <c r="M50" s="64">
        <v>225</v>
      </c>
      <c r="N50" s="64">
        <v>100</v>
      </c>
      <c r="O50" s="65">
        <v>100</v>
      </c>
      <c r="P50" s="48"/>
      <c r="Q50" s="48"/>
      <c r="R50" s="48"/>
      <c r="S50" s="48"/>
      <c r="T50" s="48"/>
      <c r="U50" s="48"/>
    </row>
    <row r="51" spans="1:21" ht="30.75" customHeight="1" x14ac:dyDescent="0.15">
      <c r="A51" s="48"/>
      <c r="B51" s="1222"/>
      <c r="C51" s="1223"/>
      <c r="D51" s="66"/>
      <c r="E51" s="1226" t="s">
        <v>18</v>
      </c>
      <c r="F51" s="1226"/>
      <c r="G51" s="1226"/>
      <c r="H51" s="1226"/>
      <c r="I51" s="1226"/>
      <c r="J51" s="1227"/>
      <c r="K51" s="63" t="s">
        <v>485</v>
      </c>
      <c r="L51" s="64" t="s">
        <v>485</v>
      </c>
      <c r="M51" s="64" t="s">
        <v>485</v>
      </c>
      <c r="N51" s="64" t="s">
        <v>485</v>
      </c>
      <c r="O51" s="65" t="s">
        <v>485</v>
      </c>
      <c r="P51" s="48"/>
      <c r="Q51" s="48"/>
      <c r="R51" s="48"/>
      <c r="S51" s="48"/>
      <c r="T51" s="48"/>
      <c r="U51" s="48"/>
    </row>
    <row r="52" spans="1:21" ht="30.75" customHeight="1" x14ac:dyDescent="0.15">
      <c r="A52" s="48"/>
      <c r="B52" s="1228" t="s">
        <v>19</v>
      </c>
      <c r="C52" s="1229"/>
      <c r="D52" s="66"/>
      <c r="E52" s="1226" t="s">
        <v>20</v>
      </c>
      <c r="F52" s="1226"/>
      <c r="G52" s="1226"/>
      <c r="H52" s="1226"/>
      <c r="I52" s="1226"/>
      <c r="J52" s="1227"/>
      <c r="K52" s="63">
        <v>2567</v>
      </c>
      <c r="L52" s="64">
        <v>2662</v>
      </c>
      <c r="M52" s="64">
        <v>2363</v>
      </c>
      <c r="N52" s="64">
        <v>2415</v>
      </c>
      <c r="O52" s="65">
        <v>2425</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240</v>
      </c>
      <c r="L53" s="69">
        <v>226</v>
      </c>
      <c r="M53" s="69">
        <v>675</v>
      </c>
      <c r="N53" s="69">
        <v>652</v>
      </c>
      <c r="O53" s="70">
        <v>835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548</v>
      </c>
      <c r="P55" s="48"/>
      <c r="Q55" s="48"/>
      <c r="R55" s="48"/>
      <c r="S55" s="48"/>
      <c r="T55" s="48"/>
      <c r="U55" s="48"/>
    </row>
    <row r="56" spans="1:21" ht="31.5" customHeight="1" thickBot="1" x14ac:dyDescent="0.2">
      <c r="A56" s="48"/>
      <c r="B56" s="76"/>
      <c r="C56" s="77"/>
      <c r="D56" s="77"/>
      <c r="E56" s="78"/>
      <c r="F56" s="78"/>
      <c r="G56" s="78"/>
      <c r="H56" s="78"/>
      <c r="I56" s="78"/>
      <c r="J56" s="79" t="s">
        <v>2</v>
      </c>
      <c r="K56" s="80" t="s">
        <v>549</v>
      </c>
      <c r="L56" s="81" t="s">
        <v>550</v>
      </c>
      <c r="M56" s="81" t="s">
        <v>551</v>
      </c>
      <c r="N56" s="81" t="s">
        <v>552</v>
      </c>
      <c r="O56" s="82" t="s">
        <v>553</v>
      </c>
      <c r="P56" s="48"/>
      <c r="Q56" s="48"/>
      <c r="R56" s="48"/>
      <c r="S56" s="48"/>
      <c r="T56" s="48"/>
      <c r="U56" s="48"/>
    </row>
    <row r="57" spans="1:21" ht="31.5" customHeight="1" x14ac:dyDescent="0.15">
      <c r="B57" s="1234" t="s">
        <v>25</v>
      </c>
      <c r="C57" s="1235"/>
      <c r="D57" s="1238" t="s">
        <v>26</v>
      </c>
      <c r="E57" s="1239"/>
      <c r="F57" s="1239"/>
      <c r="G57" s="1239"/>
      <c r="H57" s="1239"/>
      <c r="I57" s="1239"/>
      <c r="J57" s="1240"/>
      <c r="K57" s="83" t="s">
        <v>569</v>
      </c>
      <c r="L57" s="84" t="s">
        <v>485</v>
      </c>
      <c r="M57" s="84" t="s">
        <v>485</v>
      </c>
      <c r="N57" s="84" t="s">
        <v>485</v>
      </c>
      <c r="O57" s="85" t="s">
        <v>485</v>
      </c>
    </row>
    <row r="58" spans="1:21" ht="31.5" customHeight="1" thickBot="1" x14ac:dyDescent="0.2">
      <c r="B58" s="1236"/>
      <c r="C58" s="1237"/>
      <c r="D58" s="1241" t="s">
        <v>27</v>
      </c>
      <c r="E58" s="1242"/>
      <c r="F58" s="1242"/>
      <c r="G58" s="1242"/>
      <c r="H58" s="1242"/>
      <c r="I58" s="1242"/>
      <c r="J58" s="1243"/>
      <c r="K58" s="86" t="s">
        <v>485</v>
      </c>
      <c r="L58" s="87" t="s">
        <v>485</v>
      </c>
      <c r="M58" s="87" t="s">
        <v>485</v>
      </c>
      <c r="N58" s="87" t="s">
        <v>485</v>
      </c>
      <c r="O58" s="88" t="s">
        <v>485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OMynUUlitSWr4Om5ztyYkYS6tj6+SKIYiO1VIopRteKpUjCpACGmooALRQIBgho45yxzJp0FOc6AxfesIYDRQ==" saltValue="agm54cGSlr7DrJSLQE05Y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526</v>
      </c>
      <c r="J40" s="100" t="s">
        <v>527</v>
      </c>
      <c r="K40" s="100" t="s">
        <v>528</v>
      </c>
      <c r="L40" s="100" t="s">
        <v>529</v>
      </c>
      <c r="M40" s="101" t="s">
        <v>530</v>
      </c>
    </row>
    <row r="41" spans="2:13" ht="27.75" customHeight="1" x14ac:dyDescent="0.15">
      <c r="B41" s="1244" t="s">
        <v>30</v>
      </c>
      <c r="C41" s="1245"/>
      <c r="D41" s="102"/>
      <c r="E41" s="1250" t="s">
        <v>31</v>
      </c>
      <c r="F41" s="1250"/>
      <c r="G41" s="1250"/>
      <c r="H41" s="1251"/>
      <c r="I41" s="351">
        <v>35393</v>
      </c>
      <c r="J41" s="352">
        <v>44869</v>
      </c>
      <c r="K41" s="352">
        <v>48752</v>
      </c>
      <c r="L41" s="352">
        <v>57011</v>
      </c>
      <c r="M41" s="353">
        <v>57889</v>
      </c>
    </row>
    <row r="42" spans="2:13" ht="27.75" customHeight="1" x14ac:dyDescent="0.15">
      <c r="B42" s="1246"/>
      <c r="C42" s="1247"/>
      <c r="D42" s="103"/>
      <c r="E42" s="1252" t="s">
        <v>32</v>
      </c>
      <c r="F42" s="1252"/>
      <c r="G42" s="1252"/>
      <c r="H42" s="1253"/>
      <c r="I42" s="354">
        <v>10781</v>
      </c>
      <c r="J42" s="355">
        <v>8473</v>
      </c>
      <c r="K42" s="355">
        <v>7551</v>
      </c>
      <c r="L42" s="355">
        <v>4699</v>
      </c>
      <c r="M42" s="356">
        <v>3703</v>
      </c>
    </row>
    <row r="43" spans="2:13" ht="27.75" customHeight="1" x14ac:dyDescent="0.15">
      <c r="B43" s="1246"/>
      <c r="C43" s="1247"/>
      <c r="D43" s="103"/>
      <c r="E43" s="1252" t="s">
        <v>33</v>
      </c>
      <c r="F43" s="1252"/>
      <c r="G43" s="1252"/>
      <c r="H43" s="1253"/>
      <c r="I43" s="354">
        <v>1808</v>
      </c>
      <c r="J43" s="355">
        <v>1840</v>
      </c>
      <c r="K43" s="355">
        <v>1867</v>
      </c>
      <c r="L43" s="355">
        <v>1862</v>
      </c>
      <c r="M43" s="356">
        <v>1828</v>
      </c>
    </row>
    <row r="44" spans="2:13" ht="27.75" customHeight="1" x14ac:dyDescent="0.15">
      <c r="B44" s="1246"/>
      <c r="C44" s="1247"/>
      <c r="D44" s="103"/>
      <c r="E44" s="1252" t="s">
        <v>34</v>
      </c>
      <c r="F44" s="1252"/>
      <c r="G44" s="1252"/>
      <c r="H44" s="1253"/>
      <c r="I44" s="354" t="s">
        <v>485</v>
      </c>
      <c r="J44" s="355" t="s">
        <v>485</v>
      </c>
      <c r="K44" s="355" t="s">
        <v>485</v>
      </c>
      <c r="L44" s="355" t="s">
        <v>485</v>
      </c>
      <c r="M44" s="356" t="s">
        <v>485</v>
      </c>
    </row>
    <row r="45" spans="2:13" ht="27.75" customHeight="1" x14ac:dyDescent="0.15">
      <c r="B45" s="1246"/>
      <c r="C45" s="1247"/>
      <c r="D45" s="103"/>
      <c r="E45" s="1252" t="s">
        <v>35</v>
      </c>
      <c r="F45" s="1252"/>
      <c r="G45" s="1252"/>
      <c r="H45" s="1253"/>
      <c r="I45" s="354">
        <v>7420</v>
      </c>
      <c r="J45" s="355">
        <v>6990</v>
      </c>
      <c r="K45" s="355">
        <v>6769</v>
      </c>
      <c r="L45" s="355">
        <v>6569</v>
      </c>
      <c r="M45" s="356">
        <v>6424</v>
      </c>
    </row>
    <row r="46" spans="2:13" ht="27.75" customHeight="1" x14ac:dyDescent="0.15">
      <c r="B46" s="1246"/>
      <c r="C46" s="1247"/>
      <c r="D46" s="104"/>
      <c r="E46" s="1252" t="s">
        <v>36</v>
      </c>
      <c r="F46" s="1252"/>
      <c r="G46" s="1252"/>
      <c r="H46" s="1253"/>
      <c r="I46" s="354" t="s">
        <v>485</v>
      </c>
      <c r="J46" s="355" t="s">
        <v>485</v>
      </c>
      <c r="K46" s="355" t="s">
        <v>485</v>
      </c>
      <c r="L46" s="355" t="s">
        <v>485</v>
      </c>
      <c r="M46" s="356" t="s">
        <v>485</v>
      </c>
    </row>
    <row r="47" spans="2:13" ht="27.75" customHeight="1" x14ac:dyDescent="0.15">
      <c r="B47" s="1246"/>
      <c r="C47" s="1247"/>
      <c r="D47" s="105"/>
      <c r="E47" s="1254" t="s">
        <v>37</v>
      </c>
      <c r="F47" s="1255"/>
      <c r="G47" s="1255"/>
      <c r="H47" s="1256"/>
      <c r="I47" s="354" t="s">
        <v>485</v>
      </c>
      <c r="J47" s="355" t="s">
        <v>485</v>
      </c>
      <c r="K47" s="355" t="s">
        <v>485</v>
      </c>
      <c r="L47" s="355" t="s">
        <v>485</v>
      </c>
      <c r="M47" s="356" t="s">
        <v>485</v>
      </c>
    </row>
    <row r="48" spans="2:13" ht="27.75" customHeight="1" x14ac:dyDescent="0.15">
      <c r="B48" s="1246"/>
      <c r="C48" s="1247"/>
      <c r="D48" s="103"/>
      <c r="E48" s="1252" t="s">
        <v>38</v>
      </c>
      <c r="F48" s="1252"/>
      <c r="G48" s="1252"/>
      <c r="H48" s="1253"/>
      <c r="I48" s="354" t="s">
        <v>485</v>
      </c>
      <c r="J48" s="355" t="s">
        <v>485</v>
      </c>
      <c r="K48" s="355" t="s">
        <v>485</v>
      </c>
      <c r="L48" s="355" t="s">
        <v>485</v>
      </c>
      <c r="M48" s="356" t="s">
        <v>485</v>
      </c>
    </row>
    <row r="49" spans="2:13" ht="27.75" customHeight="1" x14ac:dyDescent="0.15">
      <c r="B49" s="1248"/>
      <c r="C49" s="1249"/>
      <c r="D49" s="103"/>
      <c r="E49" s="1252" t="s">
        <v>39</v>
      </c>
      <c r="F49" s="1252"/>
      <c r="G49" s="1252"/>
      <c r="H49" s="1253"/>
      <c r="I49" s="354" t="s">
        <v>485</v>
      </c>
      <c r="J49" s="355" t="s">
        <v>485</v>
      </c>
      <c r="K49" s="355" t="s">
        <v>485</v>
      </c>
      <c r="L49" s="355" t="s">
        <v>485</v>
      </c>
      <c r="M49" s="356" t="s">
        <v>485</v>
      </c>
    </row>
    <row r="50" spans="2:13" ht="27.75" customHeight="1" x14ac:dyDescent="0.15">
      <c r="B50" s="1257" t="s">
        <v>40</v>
      </c>
      <c r="C50" s="1258"/>
      <c r="D50" s="106"/>
      <c r="E50" s="1252" t="s">
        <v>41</v>
      </c>
      <c r="F50" s="1252"/>
      <c r="G50" s="1252"/>
      <c r="H50" s="1253"/>
      <c r="I50" s="354">
        <v>26740</v>
      </c>
      <c r="J50" s="355">
        <v>26949</v>
      </c>
      <c r="K50" s="355">
        <v>26961</v>
      </c>
      <c r="L50" s="355">
        <v>24566</v>
      </c>
      <c r="M50" s="356">
        <v>27086</v>
      </c>
    </row>
    <row r="51" spans="2:13" ht="27.75" customHeight="1" x14ac:dyDescent="0.15">
      <c r="B51" s="1246"/>
      <c r="C51" s="1247"/>
      <c r="D51" s="103"/>
      <c r="E51" s="1252" t="s">
        <v>42</v>
      </c>
      <c r="F51" s="1252"/>
      <c r="G51" s="1252"/>
      <c r="H51" s="1253"/>
      <c r="I51" s="354">
        <v>7062</v>
      </c>
      <c r="J51" s="355">
        <v>14376</v>
      </c>
      <c r="K51" s="355">
        <v>13263</v>
      </c>
      <c r="L51" s="355">
        <v>13813</v>
      </c>
      <c r="M51" s="356">
        <v>7660</v>
      </c>
    </row>
    <row r="52" spans="2:13" ht="27.75" customHeight="1" x14ac:dyDescent="0.15">
      <c r="B52" s="1248"/>
      <c r="C52" s="1249"/>
      <c r="D52" s="103"/>
      <c r="E52" s="1252" t="s">
        <v>43</v>
      </c>
      <c r="F52" s="1252"/>
      <c r="G52" s="1252"/>
      <c r="H52" s="1253"/>
      <c r="I52" s="354">
        <v>27860</v>
      </c>
      <c r="J52" s="355">
        <v>28287</v>
      </c>
      <c r="K52" s="355">
        <v>29385</v>
      </c>
      <c r="L52" s="355">
        <v>30533</v>
      </c>
      <c r="M52" s="356">
        <v>31449</v>
      </c>
    </row>
    <row r="53" spans="2:13" ht="27.75" customHeight="1" thickBot="1" x14ac:dyDescent="0.2">
      <c r="B53" s="1259" t="s">
        <v>44</v>
      </c>
      <c r="C53" s="1260"/>
      <c r="D53" s="107"/>
      <c r="E53" s="1261" t="s">
        <v>45</v>
      </c>
      <c r="F53" s="1261"/>
      <c r="G53" s="1261"/>
      <c r="H53" s="1262"/>
      <c r="I53" s="357">
        <v>-6260</v>
      </c>
      <c r="J53" s="358">
        <v>-7439</v>
      </c>
      <c r="K53" s="358">
        <v>-4670</v>
      </c>
      <c r="L53" s="358">
        <v>1228</v>
      </c>
      <c r="M53" s="359">
        <v>3649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iPiwnna37/J6gzVDkTLH4pdAWz/VJDFJuXLWmITRj6FbPccp8UeG7Jv7R2IVDKeoMkUtZWAsiZ93wXkfW/l6Lg==" saltValue="NxsmP2uKpB7GwMaOhLred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528</v>
      </c>
      <c r="G54" s="116" t="s">
        <v>529</v>
      </c>
      <c r="H54" s="117" t="s">
        <v>530</v>
      </c>
    </row>
    <row r="55" spans="2:8" ht="52.5" customHeight="1" x14ac:dyDescent="0.15">
      <c r="B55" s="118"/>
      <c r="C55" s="1271" t="s">
        <v>48</v>
      </c>
      <c r="D55" s="1271"/>
      <c r="E55" s="1272"/>
      <c r="F55" s="119">
        <v>5006</v>
      </c>
      <c r="G55" s="119">
        <v>4184</v>
      </c>
      <c r="H55" s="120">
        <v>5220</v>
      </c>
    </row>
    <row r="56" spans="2:8" ht="52.5" customHeight="1" x14ac:dyDescent="0.15">
      <c r="B56" s="121"/>
      <c r="C56" s="1273" t="s">
        <v>49</v>
      </c>
      <c r="D56" s="1273"/>
      <c r="E56" s="1274"/>
      <c r="F56" s="122">
        <v>1914</v>
      </c>
      <c r="G56" s="122">
        <v>2564</v>
      </c>
      <c r="H56" s="123">
        <v>5606</v>
      </c>
    </row>
    <row r="57" spans="2:8" ht="53.25" customHeight="1" x14ac:dyDescent="0.15">
      <c r="B57" s="121"/>
      <c r="C57" s="1275" t="s">
        <v>50</v>
      </c>
      <c r="D57" s="1275"/>
      <c r="E57" s="1276"/>
      <c r="F57" s="124">
        <v>17369</v>
      </c>
      <c r="G57" s="124">
        <v>15414</v>
      </c>
      <c r="H57" s="125">
        <v>12783</v>
      </c>
    </row>
    <row r="58" spans="2:8" ht="45.75" customHeight="1" x14ac:dyDescent="0.15">
      <c r="B58" s="126"/>
      <c r="C58" s="1263" t="s">
        <v>570</v>
      </c>
      <c r="D58" s="1264"/>
      <c r="E58" s="1265"/>
      <c r="F58" s="127">
        <v>8156</v>
      </c>
      <c r="G58" s="127">
        <v>7002</v>
      </c>
      <c r="H58" s="128">
        <v>7491</v>
      </c>
    </row>
    <row r="59" spans="2:8" ht="45.75" customHeight="1" x14ac:dyDescent="0.15">
      <c r="B59" s="126"/>
      <c r="C59" s="1263" t="s">
        <v>573</v>
      </c>
      <c r="D59" s="1264"/>
      <c r="E59" s="1265"/>
      <c r="F59" s="127">
        <v>651</v>
      </c>
      <c r="G59" s="127">
        <v>659</v>
      </c>
      <c r="H59" s="128">
        <v>670</v>
      </c>
    </row>
    <row r="60" spans="2:8" ht="45.75" customHeight="1" x14ac:dyDescent="0.15">
      <c r="B60" s="126"/>
      <c r="C60" s="1263" t="s">
        <v>574</v>
      </c>
      <c r="D60" s="1264"/>
      <c r="E60" s="1265"/>
      <c r="F60" s="127">
        <v>495</v>
      </c>
      <c r="G60" s="127">
        <v>704</v>
      </c>
      <c r="H60" s="128">
        <v>641</v>
      </c>
    </row>
    <row r="61" spans="2:8" ht="45.75" customHeight="1" x14ac:dyDescent="0.15">
      <c r="B61" s="126"/>
      <c r="C61" s="1263" t="s">
        <v>571</v>
      </c>
      <c r="D61" s="1264"/>
      <c r="E61" s="1265"/>
      <c r="F61" s="127">
        <v>1737</v>
      </c>
      <c r="G61" s="127">
        <v>637</v>
      </c>
      <c r="H61" s="128">
        <v>637</v>
      </c>
    </row>
    <row r="62" spans="2:8" ht="45.75" customHeight="1" thickBot="1" x14ac:dyDescent="0.2">
      <c r="B62" s="129"/>
      <c r="C62" s="1266" t="s">
        <v>572</v>
      </c>
      <c r="D62" s="1267"/>
      <c r="E62" s="1268"/>
      <c r="F62" s="130">
        <v>821</v>
      </c>
      <c r="G62" s="130">
        <v>724</v>
      </c>
      <c r="H62" s="131">
        <v>630</v>
      </c>
    </row>
    <row r="63" spans="2:8" ht="52.5" customHeight="1" thickBot="1" x14ac:dyDescent="0.2">
      <c r="B63" s="132"/>
      <c r="C63" s="1269" t="s">
        <v>51</v>
      </c>
      <c r="D63" s="1269"/>
      <c r="E63" s="1270"/>
      <c r="F63" s="133">
        <v>24289</v>
      </c>
      <c r="G63" s="133">
        <v>22162</v>
      </c>
      <c r="H63" s="134">
        <v>23608</v>
      </c>
    </row>
    <row r="64" spans="2:8" x14ac:dyDescent="0.15"/>
  </sheetData>
  <sheetProtection algorithmName="SHA-512" hashValue="OWOQ/LCLtgMr07aHOOCQ4FHSJQr3iBVSxRbllGpf6Cr28oqsyXjCKCKC9xJ0xXY5HXTLG34LAH0XC6fYxK8aSA==" saltValue="66qOjSo+xhHbTBtXyOdX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5" zoomScaleNormal="85"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626</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627</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90" t="s">
        <v>628</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x14ac:dyDescent="0.15">
      <c r="B44" s="376"/>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x14ac:dyDescent="0.15">
      <c r="B45" s="376"/>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x14ac:dyDescent="0.15">
      <c r="B46" s="376"/>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x14ac:dyDescent="0.15">
      <c r="B47" s="376"/>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629</v>
      </c>
    </row>
    <row r="50" spans="1:109" x14ac:dyDescent="0.15">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526</v>
      </c>
      <c r="BQ50" s="1282"/>
      <c r="BR50" s="1282"/>
      <c r="BS50" s="1282"/>
      <c r="BT50" s="1282"/>
      <c r="BU50" s="1282"/>
      <c r="BV50" s="1282"/>
      <c r="BW50" s="1282"/>
      <c r="BX50" s="1282" t="s">
        <v>527</v>
      </c>
      <c r="BY50" s="1282"/>
      <c r="BZ50" s="1282"/>
      <c r="CA50" s="1282"/>
      <c r="CB50" s="1282"/>
      <c r="CC50" s="1282"/>
      <c r="CD50" s="1282"/>
      <c r="CE50" s="1282"/>
      <c r="CF50" s="1282" t="s">
        <v>528</v>
      </c>
      <c r="CG50" s="1282"/>
      <c r="CH50" s="1282"/>
      <c r="CI50" s="1282"/>
      <c r="CJ50" s="1282"/>
      <c r="CK50" s="1282"/>
      <c r="CL50" s="1282"/>
      <c r="CM50" s="1282"/>
      <c r="CN50" s="1282" t="s">
        <v>529</v>
      </c>
      <c r="CO50" s="1282"/>
      <c r="CP50" s="1282"/>
      <c r="CQ50" s="1282"/>
      <c r="CR50" s="1282"/>
      <c r="CS50" s="1282"/>
      <c r="CT50" s="1282"/>
      <c r="CU50" s="1282"/>
      <c r="CV50" s="1282" t="s">
        <v>530</v>
      </c>
      <c r="CW50" s="1282"/>
      <c r="CX50" s="1282"/>
      <c r="CY50" s="1282"/>
      <c r="CZ50" s="1282"/>
      <c r="DA50" s="1282"/>
      <c r="DB50" s="1282"/>
      <c r="DC50" s="1282"/>
    </row>
    <row r="51" spans="1:109" ht="13.5" customHeight="1" x14ac:dyDescent="0.15">
      <c r="B51" s="376"/>
      <c r="G51" s="1285"/>
      <c r="H51" s="1285"/>
      <c r="I51" s="1299"/>
      <c r="J51" s="1299"/>
      <c r="K51" s="1284"/>
      <c r="L51" s="1284"/>
      <c r="M51" s="1284"/>
      <c r="N51" s="1284"/>
      <c r="AM51" s="385"/>
      <c r="AN51" s="1280" t="s">
        <v>630</v>
      </c>
      <c r="AO51" s="1280"/>
      <c r="AP51" s="1280"/>
      <c r="AQ51" s="1280"/>
      <c r="AR51" s="1280"/>
      <c r="AS51" s="1280"/>
      <c r="AT51" s="1280"/>
      <c r="AU51" s="1280"/>
      <c r="AV51" s="1280"/>
      <c r="AW51" s="1280"/>
      <c r="AX51" s="1280"/>
      <c r="AY51" s="1280"/>
      <c r="AZ51" s="1280"/>
      <c r="BA51" s="1280"/>
      <c r="BB51" s="1280" t="s">
        <v>631</v>
      </c>
      <c r="BC51" s="1280"/>
      <c r="BD51" s="1280"/>
      <c r="BE51" s="1280"/>
      <c r="BF51" s="1280"/>
      <c r="BG51" s="1280"/>
      <c r="BH51" s="1280"/>
      <c r="BI51" s="1280"/>
      <c r="BJ51" s="1280"/>
      <c r="BK51" s="1280"/>
      <c r="BL51" s="1280"/>
      <c r="BM51" s="1280"/>
      <c r="BN51" s="1280"/>
      <c r="BO51" s="1280"/>
      <c r="BP51" s="1289"/>
      <c r="BQ51" s="1277"/>
      <c r="BR51" s="1277"/>
      <c r="BS51" s="1277"/>
      <c r="BT51" s="1277"/>
      <c r="BU51" s="1277"/>
      <c r="BV51" s="1277"/>
      <c r="BW51" s="1277"/>
      <c r="BX51" s="1289"/>
      <c r="BY51" s="1277"/>
      <c r="BZ51" s="1277"/>
      <c r="CA51" s="1277"/>
      <c r="CB51" s="1277"/>
      <c r="CC51" s="1277"/>
      <c r="CD51" s="1277"/>
      <c r="CE51" s="1277"/>
      <c r="CF51" s="1289"/>
      <c r="CG51" s="1277"/>
      <c r="CH51" s="1277"/>
      <c r="CI51" s="1277"/>
      <c r="CJ51" s="1277"/>
      <c r="CK51" s="1277"/>
      <c r="CL51" s="1277"/>
      <c r="CM51" s="1277"/>
      <c r="CN51" s="1289"/>
      <c r="CO51" s="1277"/>
      <c r="CP51" s="1277"/>
      <c r="CQ51" s="1277"/>
      <c r="CR51" s="1277"/>
      <c r="CS51" s="1277"/>
      <c r="CT51" s="1277"/>
      <c r="CU51" s="1277"/>
      <c r="CV51" s="1289"/>
      <c r="CW51" s="1277"/>
      <c r="CX51" s="1277"/>
      <c r="CY51" s="1277"/>
      <c r="CZ51" s="1277"/>
      <c r="DA51" s="1277"/>
      <c r="DB51" s="1277"/>
      <c r="DC51" s="1277"/>
    </row>
    <row r="52" spans="1:109" x14ac:dyDescent="0.15">
      <c r="B52" s="376"/>
      <c r="G52" s="1285"/>
      <c r="H52" s="1285"/>
      <c r="I52" s="1299"/>
      <c r="J52" s="1299"/>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632</v>
      </c>
      <c r="BC53" s="1280"/>
      <c r="BD53" s="1280"/>
      <c r="BE53" s="1280"/>
      <c r="BF53" s="1280"/>
      <c r="BG53" s="1280"/>
      <c r="BH53" s="1280"/>
      <c r="BI53" s="1280"/>
      <c r="BJ53" s="1280"/>
      <c r="BK53" s="1280"/>
      <c r="BL53" s="1280"/>
      <c r="BM53" s="1280"/>
      <c r="BN53" s="1280"/>
      <c r="BO53" s="1280"/>
      <c r="BP53" s="1289"/>
      <c r="BQ53" s="1277"/>
      <c r="BR53" s="1277"/>
      <c r="BS53" s="1277"/>
      <c r="BT53" s="1277"/>
      <c r="BU53" s="1277"/>
      <c r="BV53" s="1277"/>
      <c r="BW53" s="1277"/>
      <c r="BX53" s="1289"/>
      <c r="BY53" s="1277"/>
      <c r="BZ53" s="1277"/>
      <c r="CA53" s="1277"/>
      <c r="CB53" s="1277"/>
      <c r="CC53" s="1277"/>
      <c r="CD53" s="1277"/>
      <c r="CE53" s="1277"/>
      <c r="CF53" s="1289"/>
      <c r="CG53" s="1277"/>
      <c r="CH53" s="1277"/>
      <c r="CI53" s="1277"/>
      <c r="CJ53" s="1277"/>
      <c r="CK53" s="1277"/>
      <c r="CL53" s="1277"/>
      <c r="CM53" s="1277"/>
      <c r="CN53" s="1289"/>
      <c r="CO53" s="1277"/>
      <c r="CP53" s="1277"/>
      <c r="CQ53" s="1277"/>
      <c r="CR53" s="1277"/>
      <c r="CS53" s="1277"/>
      <c r="CT53" s="1277"/>
      <c r="CU53" s="1277"/>
      <c r="CV53" s="1289"/>
      <c r="CW53" s="1277"/>
      <c r="CX53" s="1277"/>
      <c r="CY53" s="1277"/>
      <c r="CZ53" s="1277"/>
      <c r="DA53" s="1277"/>
      <c r="DB53" s="1277"/>
      <c r="DC53" s="1277"/>
    </row>
    <row r="54" spans="1:109" x14ac:dyDescent="0.15">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4"/>
      <c r="B55" s="376"/>
      <c r="G55" s="1283"/>
      <c r="H55" s="1283"/>
      <c r="I55" s="1283"/>
      <c r="J55" s="1283"/>
      <c r="K55" s="1284"/>
      <c r="L55" s="1284"/>
      <c r="M55" s="1284"/>
      <c r="N55" s="1284"/>
      <c r="AN55" s="1282" t="s">
        <v>633</v>
      </c>
      <c r="AO55" s="1282"/>
      <c r="AP55" s="1282"/>
      <c r="AQ55" s="1282"/>
      <c r="AR55" s="1282"/>
      <c r="AS55" s="1282"/>
      <c r="AT55" s="1282"/>
      <c r="AU55" s="1282"/>
      <c r="AV55" s="1282"/>
      <c r="AW55" s="1282"/>
      <c r="AX55" s="1282"/>
      <c r="AY55" s="1282"/>
      <c r="AZ55" s="1282"/>
      <c r="BA55" s="1282"/>
      <c r="BB55" s="1280" t="s">
        <v>631</v>
      </c>
      <c r="BC55" s="1280"/>
      <c r="BD55" s="1280"/>
      <c r="BE55" s="1280"/>
      <c r="BF55" s="1280"/>
      <c r="BG55" s="1280"/>
      <c r="BH55" s="1280"/>
      <c r="BI55" s="1280"/>
      <c r="BJ55" s="1280"/>
      <c r="BK55" s="1280"/>
      <c r="BL55" s="1280"/>
      <c r="BM55" s="1280"/>
      <c r="BN55" s="1280"/>
      <c r="BO55" s="1280"/>
      <c r="BP55" s="1289"/>
      <c r="BQ55" s="1277"/>
      <c r="BR55" s="1277"/>
      <c r="BS55" s="1277"/>
      <c r="BT55" s="1277"/>
      <c r="BU55" s="1277"/>
      <c r="BV55" s="1277"/>
      <c r="BW55" s="1277"/>
      <c r="BX55" s="1289"/>
      <c r="BY55" s="1277"/>
      <c r="BZ55" s="1277"/>
      <c r="CA55" s="1277"/>
      <c r="CB55" s="1277"/>
      <c r="CC55" s="1277"/>
      <c r="CD55" s="1277"/>
      <c r="CE55" s="1277"/>
      <c r="CF55" s="1289"/>
      <c r="CG55" s="1277"/>
      <c r="CH55" s="1277"/>
      <c r="CI55" s="1277"/>
      <c r="CJ55" s="1277"/>
      <c r="CK55" s="1277"/>
      <c r="CL55" s="1277"/>
      <c r="CM55" s="1277"/>
      <c r="CN55" s="1289"/>
      <c r="CO55" s="1277"/>
      <c r="CP55" s="1277"/>
      <c r="CQ55" s="1277"/>
      <c r="CR55" s="1277"/>
      <c r="CS55" s="1277"/>
      <c r="CT55" s="1277"/>
      <c r="CU55" s="1277"/>
      <c r="CV55" s="1289"/>
      <c r="CW55" s="1277"/>
      <c r="CX55" s="1277"/>
      <c r="CY55" s="1277"/>
      <c r="CZ55" s="1277"/>
      <c r="DA55" s="1277"/>
      <c r="DB55" s="1277"/>
      <c r="DC55" s="1277"/>
    </row>
    <row r="56" spans="1:109" x14ac:dyDescent="0.15">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x14ac:dyDescent="0.15">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632</v>
      </c>
      <c r="BC57" s="1280"/>
      <c r="BD57" s="1280"/>
      <c r="BE57" s="1280"/>
      <c r="BF57" s="1280"/>
      <c r="BG57" s="1280"/>
      <c r="BH57" s="1280"/>
      <c r="BI57" s="1280"/>
      <c r="BJ57" s="1280"/>
      <c r="BK57" s="1280"/>
      <c r="BL57" s="1280"/>
      <c r="BM57" s="1280"/>
      <c r="BN57" s="1280"/>
      <c r="BO57" s="1280"/>
      <c r="BP57" s="1289"/>
      <c r="BQ57" s="1277"/>
      <c r="BR57" s="1277"/>
      <c r="BS57" s="1277"/>
      <c r="BT57" s="1277"/>
      <c r="BU57" s="1277"/>
      <c r="BV57" s="1277"/>
      <c r="BW57" s="1277"/>
      <c r="BX57" s="1289"/>
      <c r="BY57" s="1277"/>
      <c r="BZ57" s="1277"/>
      <c r="CA57" s="1277"/>
      <c r="CB57" s="1277"/>
      <c r="CC57" s="1277"/>
      <c r="CD57" s="1277"/>
      <c r="CE57" s="1277"/>
      <c r="CF57" s="1289"/>
      <c r="CG57" s="1277"/>
      <c r="CH57" s="1277"/>
      <c r="CI57" s="1277"/>
      <c r="CJ57" s="1277"/>
      <c r="CK57" s="1277"/>
      <c r="CL57" s="1277"/>
      <c r="CM57" s="1277"/>
      <c r="CN57" s="1289"/>
      <c r="CO57" s="1277"/>
      <c r="CP57" s="1277"/>
      <c r="CQ57" s="1277"/>
      <c r="CR57" s="1277"/>
      <c r="CS57" s="1277"/>
      <c r="CT57" s="1277"/>
      <c r="CU57" s="1277"/>
      <c r="CV57" s="1289"/>
      <c r="CW57" s="1277"/>
      <c r="CX57" s="1277"/>
      <c r="CY57" s="1277"/>
      <c r="CZ57" s="1277"/>
      <c r="DA57" s="1277"/>
      <c r="DB57" s="1277"/>
      <c r="DC57" s="1277"/>
      <c r="DD57" s="389"/>
      <c r="DE57" s="388"/>
    </row>
    <row r="58" spans="1:109" s="384" customFormat="1" x14ac:dyDescent="0.15">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634</v>
      </c>
    </row>
    <row r="64" spans="1:109" x14ac:dyDescent="0.15">
      <c r="B64" s="376"/>
      <c r="G64" s="383"/>
      <c r="I64" s="396"/>
      <c r="J64" s="396"/>
      <c r="K64" s="396"/>
      <c r="L64" s="396"/>
      <c r="M64" s="396"/>
      <c r="N64" s="397"/>
      <c r="AM64" s="383"/>
      <c r="AN64" s="383" t="s">
        <v>627</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90" t="s">
        <v>635</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x14ac:dyDescent="0.15">
      <c r="B66" s="376"/>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x14ac:dyDescent="0.15">
      <c r="B67" s="376"/>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x14ac:dyDescent="0.15">
      <c r="B68" s="376"/>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x14ac:dyDescent="0.15">
      <c r="B69" s="376"/>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629</v>
      </c>
    </row>
    <row r="72" spans="2:107" x14ac:dyDescent="0.15">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526</v>
      </c>
      <c r="BQ72" s="1282"/>
      <c r="BR72" s="1282"/>
      <c r="BS72" s="1282"/>
      <c r="BT72" s="1282"/>
      <c r="BU72" s="1282"/>
      <c r="BV72" s="1282"/>
      <c r="BW72" s="1282"/>
      <c r="BX72" s="1282" t="s">
        <v>527</v>
      </c>
      <c r="BY72" s="1282"/>
      <c r="BZ72" s="1282"/>
      <c r="CA72" s="1282"/>
      <c r="CB72" s="1282"/>
      <c r="CC72" s="1282"/>
      <c r="CD72" s="1282"/>
      <c r="CE72" s="1282"/>
      <c r="CF72" s="1282" t="s">
        <v>528</v>
      </c>
      <c r="CG72" s="1282"/>
      <c r="CH72" s="1282"/>
      <c r="CI72" s="1282"/>
      <c r="CJ72" s="1282"/>
      <c r="CK72" s="1282"/>
      <c r="CL72" s="1282"/>
      <c r="CM72" s="1282"/>
      <c r="CN72" s="1282" t="s">
        <v>529</v>
      </c>
      <c r="CO72" s="1282"/>
      <c r="CP72" s="1282"/>
      <c r="CQ72" s="1282"/>
      <c r="CR72" s="1282"/>
      <c r="CS72" s="1282"/>
      <c r="CT72" s="1282"/>
      <c r="CU72" s="1282"/>
      <c r="CV72" s="1282" t="s">
        <v>530</v>
      </c>
      <c r="CW72" s="1282"/>
      <c r="CX72" s="1282"/>
      <c r="CY72" s="1282"/>
      <c r="CZ72" s="1282"/>
      <c r="DA72" s="1282"/>
      <c r="DB72" s="1282"/>
      <c r="DC72" s="1282"/>
    </row>
    <row r="73" spans="2:107" x14ac:dyDescent="0.15">
      <c r="B73" s="376"/>
      <c r="G73" s="1285"/>
      <c r="H73" s="1285"/>
      <c r="I73" s="1285"/>
      <c r="J73" s="1285"/>
      <c r="K73" s="1281"/>
      <c r="L73" s="1281"/>
      <c r="M73" s="1281"/>
      <c r="N73" s="1281"/>
      <c r="AM73" s="385"/>
      <c r="AN73" s="1280" t="s">
        <v>630</v>
      </c>
      <c r="AO73" s="1280"/>
      <c r="AP73" s="1280"/>
      <c r="AQ73" s="1280"/>
      <c r="AR73" s="1280"/>
      <c r="AS73" s="1280"/>
      <c r="AT73" s="1280"/>
      <c r="AU73" s="1280"/>
      <c r="AV73" s="1280"/>
      <c r="AW73" s="1280"/>
      <c r="AX73" s="1280"/>
      <c r="AY73" s="1280"/>
      <c r="AZ73" s="1280"/>
      <c r="BA73" s="1280"/>
      <c r="BB73" s="1280" t="s">
        <v>631</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v>4.8</v>
      </c>
      <c r="CO73" s="1277"/>
      <c r="CP73" s="1277"/>
      <c r="CQ73" s="1277"/>
      <c r="CR73" s="1277"/>
      <c r="CS73" s="1277"/>
      <c r="CT73" s="1277"/>
      <c r="CU73" s="1277"/>
      <c r="CV73" s="1277">
        <v>13.3</v>
      </c>
      <c r="CW73" s="1277"/>
      <c r="CX73" s="1277"/>
      <c r="CY73" s="1277"/>
      <c r="CZ73" s="1277"/>
      <c r="DA73" s="1277"/>
      <c r="DB73" s="1277"/>
      <c r="DC73" s="1277"/>
    </row>
    <row r="74" spans="2:107" x14ac:dyDescent="0.15">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636</v>
      </c>
      <c r="BC75" s="1280"/>
      <c r="BD75" s="1280"/>
      <c r="BE75" s="1280"/>
      <c r="BF75" s="1280"/>
      <c r="BG75" s="1280"/>
      <c r="BH75" s="1280"/>
      <c r="BI75" s="1280"/>
      <c r="BJ75" s="1280"/>
      <c r="BK75" s="1280"/>
      <c r="BL75" s="1280"/>
      <c r="BM75" s="1280"/>
      <c r="BN75" s="1280"/>
      <c r="BO75" s="1280"/>
      <c r="BP75" s="1277">
        <v>0.3</v>
      </c>
      <c r="BQ75" s="1277"/>
      <c r="BR75" s="1277"/>
      <c r="BS75" s="1277"/>
      <c r="BT75" s="1277"/>
      <c r="BU75" s="1277"/>
      <c r="BV75" s="1277"/>
      <c r="BW75" s="1277"/>
      <c r="BX75" s="1277">
        <v>0.5</v>
      </c>
      <c r="BY75" s="1277"/>
      <c r="BZ75" s="1277"/>
      <c r="CA75" s="1277"/>
      <c r="CB75" s="1277"/>
      <c r="CC75" s="1277"/>
      <c r="CD75" s="1277"/>
      <c r="CE75" s="1277"/>
      <c r="CF75" s="1277">
        <v>1.5</v>
      </c>
      <c r="CG75" s="1277"/>
      <c r="CH75" s="1277"/>
      <c r="CI75" s="1277"/>
      <c r="CJ75" s="1277"/>
      <c r="CK75" s="1277"/>
      <c r="CL75" s="1277"/>
      <c r="CM75" s="1277"/>
      <c r="CN75" s="1277">
        <v>2</v>
      </c>
      <c r="CO75" s="1277"/>
      <c r="CP75" s="1277"/>
      <c r="CQ75" s="1277"/>
      <c r="CR75" s="1277"/>
      <c r="CS75" s="1277"/>
      <c r="CT75" s="1277"/>
      <c r="CU75" s="1277"/>
      <c r="CV75" s="1277">
        <v>2.7</v>
      </c>
      <c r="CW75" s="1277"/>
      <c r="CX75" s="1277"/>
      <c r="CY75" s="1277"/>
      <c r="CZ75" s="1277"/>
      <c r="DA75" s="1277"/>
      <c r="DB75" s="1277"/>
      <c r="DC75" s="1277"/>
    </row>
    <row r="76" spans="2:107" x14ac:dyDescent="0.15">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6"/>
      <c r="G77" s="1283"/>
      <c r="H77" s="1283"/>
      <c r="I77" s="1283"/>
      <c r="J77" s="1283"/>
      <c r="K77" s="1281"/>
      <c r="L77" s="1281"/>
      <c r="M77" s="1281"/>
      <c r="N77" s="1281"/>
      <c r="AN77" s="1282" t="s">
        <v>633</v>
      </c>
      <c r="AO77" s="1282"/>
      <c r="AP77" s="1282"/>
      <c r="AQ77" s="1282"/>
      <c r="AR77" s="1282"/>
      <c r="AS77" s="1282"/>
      <c r="AT77" s="1282"/>
      <c r="AU77" s="1282"/>
      <c r="AV77" s="1282"/>
      <c r="AW77" s="1282"/>
      <c r="AX77" s="1282"/>
      <c r="AY77" s="1282"/>
      <c r="AZ77" s="1282"/>
      <c r="BA77" s="1282"/>
      <c r="BB77" s="1280" t="s">
        <v>631</v>
      </c>
      <c r="BC77" s="1280"/>
      <c r="BD77" s="1280"/>
      <c r="BE77" s="1280"/>
      <c r="BF77" s="1280"/>
      <c r="BG77" s="1280"/>
      <c r="BH77" s="1280"/>
      <c r="BI77" s="1280"/>
      <c r="BJ77" s="1280"/>
      <c r="BK77" s="1280"/>
      <c r="BL77" s="1280"/>
      <c r="BM77" s="1280"/>
      <c r="BN77" s="1280"/>
      <c r="BO77" s="1280"/>
      <c r="BP77" s="1277">
        <v>12.2</v>
      </c>
      <c r="BQ77" s="1277"/>
      <c r="BR77" s="1277"/>
      <c r="BS77" s="1277"/>
      <c r="BT77" s="1277"/>
      <c r="BU77" s="1277"/>
      <c r="BV77" s="1277"/>
      <c r="BW77" s="1277"/>
      <c r="BX77" s="1277">
        <v>5</v>
      </c>
      <c r="BY77" s="1277"/>
      <c r="BZ77" s="1277"/>
      <c r="CA77" s="1277"/>
      <c r="CB77" s="1277"/>
      <c r="CC77" s="1277"/>
      <c r="CD77" s="1277"/>
      <c r="CE77" s="1277"/>
      <c r="CF77" s="1277">
        <v>5.4</v>
      </c>
      <c r="CG77" s="1277"/>
      <c r="CH77" s="1277"/>
      <c r="CI77" s="1277"/>
      <c r="CJ77" s="1277"/>
      <c r="CK77" s="1277"/>
      <c r="CL77" s="1277"/>
      <c r="CM77" s="1277"/>
      <c r="CN77" s="1277">
        <v>3.9</v>
      </c>
      <c r="CO77" s="1277"/>
      <c r="CP77" s="1277"/>
      <c r="CQ77" s="1277"/>
      <c r="CR77" s="1277"/>
      <c r="CS77" s="1277"/>
      <c r="CT77" s="1277"/>
      <c r="CU77" s="1277"/>
      <c r="CV77" s="1277">
        <v>0</v>
      </c>
      <c r="CW77" s="1277"/>
      <c r="CX77" s="1277"/>
      <c r="CY77" s="1277"/>
      <c r="CZ77" s="1277"/>
      <c r="DA77" s="1277"/>
      <c r="DB77" s="1277"/>
      <c r="DC77" s="1277"/>
    </row>
    <row r="78" spans="2:107" x14ac:dyDescent="0.15">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636</v>
      </c>
      <c r="BC79" s="1280"/>
      <c r="BD79" s="1280"/>
      <c r="BE79" s="1280"/>
      <c r="BF79" s="1280"/>
      <c r="BG79" s="1280"/>
      <c r="BH79" s="1280"/>
      <c r="BI79" s="1280"/>
      <c r="BJ79" s="1280"/>
      <c r="BK79" s="1280"/>
      <c r="BL79" s="1280"/>
      <c r="BM79" s="1280"/>
      <c r="BN79" s="1280"/>
      <c r="BO79" s="1280"/>
      <c r="BP79" s="1277">
        <v>4.8</v>
      </c>
      <c r="BQ79" s="1277"/>
      <c r="BR79" s="1277"/>
      <c r="BS79" s="1277"/>
      <c r="BT79" s="1277"/>
      <c r="BU79" s="1277"/>
      <c r="BV79" s="1277"/>
      <c r="BW79" s="1277"/>
      <c r="BX79" s="1277">
        <v>4.5</v>
      </c>
      <c r="BY79" s="1277"/>
      <c r="BZ79" s="1277"/>
      <c r="CA79" s="1277"/>
      <c r="CB79" s="1277"/>
      <c r="CC79" s="1277"/>
      <c r="CD79" s="1277"/>
      <c r="CE79" s="1277"/>
      <c r="CF79" s="1277">
        <v>4.2</v>
      </c>
      <c r="CG79" s="1277"/>
      <c r="CH79" s="1277"/>
      <c r="CI79" s="1277"/>
      <c r="CJ79" s="1277"/>
      <c r="CK79" s="1277"/>
      <c r="CL79" s="1277"/>
      <c r="CM79" s="1277"/>
      <c r="CN79" s="1277">
        <v>4.2</v>
      </c>
      <c r="CO79" s="1277"/>
      <c r="CP79" s="1277"/>
      <c r="CQ79" s="1277"/>
      <c r="CR79" s="1277"/>
      <c r="CS79" s="1277"/>
      <c r="CT79" s="1277"/>
      <c r="CU79" s="1277"/>
      <c r="CV79" s="1277">
        <v>4.5</v>
      </c>
      <c r="CW79" s="1277"/>
      <c r="CX79" s="1277"/>
      <c r="CY79" s="1277"/>
      <c r="CZ79" s="1277"/>
      <c r="DA79" s="1277"/>
      <c r="DB79" s="1277"/>
      <c r="DC79" s="1277"/>
    </row>
    <row r="80" spans="2:107" x14ac:dyDescent="0.15">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d8RWsINN/x/UwwkCgCe0yKcMf+5UVH260QkiLufeDuvw7nRs4Klm4JbGI9GT+fsCKiUu8P7JPsLM+TWkWIYMrQ==" saltValue="rIKUse0pm8YgQJATYRWEm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473</v>
      </c>
    </row>
  </sheetData>
  <sheetProtection algorithmName="SHA-512" hashValue="capC64JrQtI6byMVnDcNpSSUYFOumBoc2Tj+rbbgYsj7qqVKkz724zPy2gKvv9rt9bsuN8kT65RVXz2jtlV5zg==" saltValue="COf4ST8j2s5hqwYpis7AoA=="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473</v>
      </c>
    </row>
  </sheetData>
  <sheetProtection algorithmName="SHA-512" hashValue="8NL4/T31IngTySYoHhpzgxnBtn81KAkdcn60sflZcPlnAWvGIG6BRzrWfL9KMraH9xbJit7wCaW5XM/FxZCqkw==" saltValue="dqgj4HGVzTfg+u7qsN1oWw=="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523</v>
      </c>
      <c r="G2" s="148"/>
      <c r="H2" s="149"/>
    </row>
    <row r="3" spans="1:8" x14ac:dyDescent="0.15">
      <c r="A3" s="145" t="s">
        <v>516</v>
      </c>
      <c r="B3" s="150"/>
      <c r="C3" s="151"/>
      <c r="D3" s="152">
        <v>125840</v>
      </c>
      <c r="E3" s="153"/>
      <c r="F3" s="154">
        <v>42651</v>
      </c>
      <c r="G3" s="155"/>
      <c r="H3" s="156"/>
    </row>
    <row r="4" spans="1:8" x14ac:dyDescent="0.15">
      <c r="A4" s="157"/>
      <c r="B4" s="158"/>
      <c r="C4" s="159"/>
      <c r="D4" s="160">
        <v>62300</v>
      </c>
      <c r="E4" s="161"/>
      <c r="F4" s="162">
        <v>22675</v>
      </c>
      <c r="G4" s="163"/>
      <c r="H4" s="164"/>
    </row>
    <row r="5" spans="1:8" x14ac:dyDescent="0.15">
      <c r="A5" s="145" t="s">
        <v>518</v>
      </c>
      <c r="B5" s="150"/>
      <c r="C5" s="151"/>
      <c r="D5" s="152">
        <v>130673</v>
      </c>
      <c r="E5" s="153"/>
      <c r="F5" s="154">
        <v>43226</v>
      </c>
      <c r="G5" s="155"/>
      <c r="H5" s="156"/>
    </row>
    <row r="6" spans="1:8" x14ac:dyDescent="0.15">
      <c r="A6" s="157"/>
      <c r="B6" s="158"/>
      <c r="C6" s="159"/>
      <c r="D6" s="160">
        <v>45766</v>
      </c>
      <c r="E6" s="161"/>
      <c r="F6" s="162">
        <v>22622</v>
      </c>
      <c r="G6" s="163"/>
      <c r="H6" s="164"/>
    </row>
    <row r="7" spans="1:8" x14ac:dyDescent="0.15">
      <c r="A7" s="145" t="s">
        <v>519</v>
      </c>
      <c r="B7" s="150"/>
      <c r="C7" s="151"/>
      <c r="D7" s="152">
        <v>144981</v>
      </c>
      <c r="E7" s="153"/>
      <c r="F7" s="154">
        <v>42836</v>
      </c>
      <c r="G7" s="155"/>
      <c r="H7" s="156"/>
    </row>
    <row r="8" spans="1:8" x14ac:dyDescent="0.15">
      <c r="A8" s="157"/>
      <c r="B8" s="158"/>
      <c r="C8" s="159"/>
      <c r="D8" s="160">
        <v>23785</v>
      </c>
      <c r="E8" s="161"/>
      <c r="F8" s="162">
        <v>22936</v>
      </c>
      <c r="G8" s="163"/>
      <c r="H8" s="164"/>
    </row>
    <row r="9" spans="1:8" x14ac:dyDescent="0.15">
      <c r="A9" s="145" t="s">
        <v>520</v>
      </c>
      <c r="B9" s="150"/>
      <c r="C9" s="151"/>
      <c r="D9" s="152">
        <v>172283</v>
      </c>
      <c r="E9" s="153"/>
      <c r="F9" s="154">
        <v>44161</v>
      </c>
      <c r="G9" s="155"/>
      <c r="H9" s="156"/>
    </row>
    <row r="10" spans="1:8" x14ac:dyDescent="0.15">
      <c r="A10" s="157"/>
      <c r="B10" s="158"/>
      <c r="C10" s="159"/>
      <c r="D10" s="160">
        <v>60563</v>
      </c>
      <c r="E10" s="161"/>
      <c r="F10" s="162">
        <v>23644</v>
      </c>
      <c r="G10" s="163"/>
      <c r="H10" s="164"/>
    </row>
    <row r="11" spans="1:8" x14ac:dyDescent="0.15">
      <c r="A11" s="145" t="s">
        <v>521</v>
      </c>
      <c r="B11" s="150"/>
      <c r="C11" s="151"/>
      <c r="D11" s="152">
        <v>180653</v>
      </c>
      <c r="E11" s="153"/>
      <c r="F11" s="154">
        <v>43955</v>
      </c>
      <c r="G11" s="155"/>
      <c r="H11" s="156"/>
    </row>
    <row r="12" spans="1:8" x14ac:dyDescent="0.15">
      <c r="A12" s="157"/>
      <c r="B12" s="158"/>
      <c r="C12" s="165"/>
      <c r="D12" s="160">
        <v>41456</v>
      </c>
      <c r="E12" s="161"/>
      <c r="F12" s="162">
        <v>21318</v>
      </c>
      <c r="G12" s="163"/>
      <c r="H12" s="164"/>
    </row>
    <row r="13" spans="1:8" x14ac:dyDescent="0.15">
      <c r="A13" s="145"/>
      <c r="B13" s="150"/>
      <c r="C13" s="166"/>
      <c r="D13" s="167">
        <v>150886</v>
      </c>
      <c r="E13" s="168"/>
      <c r="F13" s="169">
        <v>43366</v>
      </c>
      <c r="G13" s="170"/>
      <c r="H13" s="156"/>
    </row>
    <row r="14" spans="1:8" x14ac:dyDescent="0.15">
      <c r="A14" s="157"/>
      <c r="B14" s="158"/>
      <c r="C14" s="159"/>
      <c r="D14" s="160">
        <v>46774</v>
      </c>
      <c r="E14" s="161"/>
      <c r="F14" s="162">
        <v>22639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7.32</v>
      </c>
      <c r="C19" s="171">
        <f>ROUND(VALUE(SUBSTITUTE(実質収支比率等に係る経年分析!G$48,"▲","-")),2)</f>
        <v>7.35</v>
      </c>
      <c r="D19" s="171">
        <f>ROUND(VALUE(SUBSTITUTE(実質収支比率等に係る経年分析!H$48,"▲","-")),2)</f>
        <v>8</v>
      </c>
      <c r="E19" s="171">
        <f>ROUND(VALUE(SUBSTITUTE(実質収支比率等に係る経年分析!I$48,"▲","-")),2)</f>
        <v>8.5399999999999991</v>
      </c>
      <c r="F19" s="171">
        <f>ROUND(VALUE(SUBSTITUTE(実質収支比率等に係る経年分析!J$48,"▲","-")),2)</f>
        <v>4.93</v>
      </c>
    </row>
    <row r="20" spans="1:11" x14ac:dyDescent="0.15">
      <c r="A20" s="171" t="s">
        <v>55</v>
      </c>
      <c r="B20" s="171">
        <f>ROUND(VALUE(SUBSTITUTE(実質収支比率等に係る経年分析!F$47,"▲","-")),2)</f>
        <v>19.87</v>
      </c>
      <c r="C20" s="171">
        <f>ROUND(VALUE(SUBSTITUTE(実質収支比率等に係る経年分析!G$47,"▲","-")),2)</f>
        <v>20.45</v>
      </c>
      <c r="D20" s="171">
        <f>ROUND(VALUE(SUBSTITUTE(実質収支比率等に係る経年分析!H$47,"▲","-")),2)</f>
        <v>18.87</v>
      </c>
      <c r="E20" s="171">
        <f>ROUND(VALUE(SUBSTITUTE(実質収支比率等に係る経年分析!I$47,"▲","-")),2)</f>
        <v>15.09</v>
      </c>
      <c r="F20" s="171">
        <f>ROUND(VALUE(SUBSTITUTE(実質収支比率等に係る経年分析!J$47,"▲","-")),2)</f>
        <v>17.559999999999999</v>
      </c>
    </row>
    <row r="21" spans="1:11" x14ac:dyDescent="0.15">
      <c r="A21" s="171" t="s">
        <v>56</v>
      </c>
      <c r="B21" s="171">
        <f>IF(ISNUMBER(VALUE(SUBSTITUTE(実質収支比率等に係る経年分析!F$49,"▲","-"))),ROUND(VALUE(SUBSTITUTE(実質収支比率等に係る経年分析!F$49,"▲","-")),2),NA())</f>
        <v>-8.35</v>
      </c>
      <c r="C21" s="171">
        <f>IF(ISNUMBER(VALUE(SUBSTITUTE(実質収支比率等に係る経年分析!G$49,"▲","-"))),ROUND(VALUE(SUBSTITUTE(実質収支比率等に係る経年分析!G$49,"▲","-")),2),NA())</f>
        <v>-0.83</v>
      </c>
      <c r="D21" s="171">
        <f>IF(ISNUMBER(VALUE(SUBSTITUTE(実質収支比率等に係る経年分析!H$49,"▲","-"))),ROUND(VALUE(SUBSTITUTE(実質収支比率等に係る経年分析!H$49,"▲","-")),2),NA())</f>
        <v>-3.43</v>
      </c>
      <c r="E21" s="171">
        <f>IF(ISNUMBER(VALUE(SUBSTITUTE(実質収支比率等に係る経年分析!I$49,"▲","-"))),ROUND(VALUE(SUBSTITUTE(実質収支比率等に係る経年分析!I$49,"▲","-")),2),NA())</f>
        <v>-4.96</v>
      </c>
      <c r="F21" s="171">
        <f>IF(ISNUMBER(VALUE(SUBSTITUTE(実質収支比率等に係る経年分析!J$49,"▲","-"))),ROUND(VALUE(SUBSTITUTE(実質収支比率等に係る経年分析!J$49,"▲","-")),2),NA())</f>
        <v>-2.91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特別会計後期高齢者医療事業費</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0.33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0.33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0.31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0.44</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0.28000000000000003</v>
      </c>
    </row>
    <row r="30" spans="1:11" x14ac:dyDescent="0.15">
      <c r="A30" s="172" t="str">
        <f>IF(連結実質赤字比率に係る赤字・黒字の構成分析!C$40="",NA(),連結実質赤字比率に係る赤字・黒字の構成分析!C$40)</f>
        <v>特別会計介護保険事業費</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1.68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1.04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1.24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1.84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0.66</v>
      </c>
    </row>
    <row r="31" spans="1:11" x14ac:dyDescent="0.15">
      <c r="A31" s="172" t="str">
        <f>IF(連結実質赤字比率に係る赤字・黒字の構成分析!C$39="",NA(),連結実質赤字比率に係る赤字・黒字の構成分析!C$39)</f>
        <v>特別会計国民健康保険事業費</v>
      </c>
      <c r="B31" s="172">
        <f>IF(ROUND(VALUE(SUBSTITUTE(連結実質赤字比率に係る赤字・黒字の構成分析!F$39,"▲", "-")), 2) &lt; 0, ABS(ROUND(VALUE(SUBSTITUTE(連結実質赤字比率に係る赤字・黒字の構成分析!F$39,"▲", "-")), 2)), NA())</f>
        <v>3.01</v>
      </c>
      <c r="C31" s="172" t="e">
        <f>IF(ROUND(VALUE(SUBSTITUTE(連結実質赤字比率に係る赤字・黒字の構成分析!F$39,"▲", "-")), 2) &gt;= 0, ABS(ROUND(VALUE(SUBSTITUTE(連結実質赤字比率に係る赤字・黒字の構成分析!F$39,"▲", "-")), 2)), NA())</f>
        <v>#N/A</v>
      </c>
      <c r="D31" s="172">
        <f>IF(ROUND(VALUE(SUBSTITUTE(連結実質赤字比率に係る赤字・黒字の構成分析!G$39,"▲", "-")), 2) &lt; 0, ABS(ROUND(VALUE(SUBSTITUTE(連結実質赤字比率に係る赤字・黒字の構成分析!G$39,"▲", "-")), 2)), NA())</f>
        <v>1.42</v>
      </c>
      <c r="E31" s="172" t="e">
        <f>IF(ROUND(VALUE(SUBSTITUTE(連結実質赤字比率に係る赤字・黒字の構成分析!G$39,"▲", "-")), 2) &gt;= 0, ABS(ROUND(VALUE(SUBSTITUTE(連結実質赤字比率に係る赤字・黒字の構成分析!G$39,"▲", "-")), 2)), NA())</f>
        <v>#N/A</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1.32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0.75</v>
      </c>
    </row>
    <row r="32" spans="1:11" x14ac:dyDescent="0.15">
      <c r="A32" s="172" t="str">
        <f>IF(連結実質赤字比率に係る赤字・黒字の構成分析!C$38="",NA(),連結実質赤字比率に係る赤字・黒字の構成分析!C$38)</f>
        <v>一般会計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7.31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7.34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7.99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8.5299999999999994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4.93</v>
      </c>
    </row>
    <row r="33" spans="1:16" x14ac:dyDescent="0.15">
      <c r="A33" s="172" t="str">
        <f>IF(連結実質赤字比率に係る赤字・黒字の構成分析!C$37="",NA(),連結実質赤字比率に係る赤字・黒字の構成分析!C$37)</f>
        <v>病院事業会計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2.31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5.24</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9.1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8.9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8.6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7.43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7.38</v>
      </c>
    </row>
    <row r="35" spans="1:16" x14ac:dyDescent="0.15">
      <c r="A35" s="172" t="str">
        <f>IF(連結実質赤字比率に係る赤字・黒字の構成分析!C$35="",NA(),連結実質赤字比率に係る赤字・黒字の構成分析!C$35)</f>
        <v>公共下水道事業会計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15.47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15.9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16.559999999999999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16.239999999999998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16.88</v>
      </c>
    </row>
    <row r="36" spans="1:16" x14ac:dyDescent="0.15">
      <c r="A36" s="172" t="str">
        <f>IF(連結実質赤字比率に係る赤字・黒字の構成分析!C$34="",NA(),連結実質赤字比率に係る赤字・黒字の構成分析!C$34)</f>
        <v>競艇事業会計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22.35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21.9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23.57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23.34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21.22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2567</v>
      </c>
      <c r="E42" s="173"/>
      <c r="F42" s="173"/>
      <c r="G42" s="173">
        <f>'実質公債費比率（分子）の構造'!L$52</f>
        <v>2662</v>
      </c>
      <c r="H42" s="173"/>
      <c r="I42" s="173"/>
      <c r="J42" s="173">
        <f>'実質公債費比率（分子）の構造'!M$52</f>
        <v>2363</v>
      </c>
      <c r="K42" s="173"/>
      <c r="L42" s="173"/>
      <c r="M42" s="173">
        <f>'実質公債費比率（分子）の構造'!N$52</f>
        <v>2415</v>
      </c>
      <c r="N42" s="173"/>
      <c r="O42" s="173"/>
      <c r="P42" s="173">
        <f>'実質公債費比率（分子）の構造'!O$52</f>
        <v>2425</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101</v>
      </c>
      <c r="C44" s="173"/>
      <c r="D44" s="173"/>
      <c r="E44" s="173">
        <f>'実質公債費比率（分子）の構造'!L$50</f>
        <v>100</v>
      </c>
      <c r="F44" s="173"/>
      <c r="G44" s="173"/>
      <c r="H44" s="173">
        <f>'実質公債費比率（分子）の構造'!M$50</f>
        <v>225</v>
      </c>
      <c r="I44" s="173"/>
      <c r="J44" s="173"/>
      <c r="K44" s="173">
        <f>'実質公債費比率（分子）の構造'!N$50</f>
        <v>100</v>
      </c>
      <c r="L44" s="173"/>
      <c r="M44" s="173"/>
      <c r="N44" s="173">
        <f>'実質公債費比率（分子）の構造'!O$50</f>
        <v>100</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192</v>
      </c>
      <c r="C46" s="173"/>
      <c r="D46" s="173"/>
      <c r="E46" s="173">
        <f>'実質公債費比率（分子）の構造'!L$48</f>
        <v>187</v>
      </c>
      <c r="F46" s="173"/>
      <c r="G46" s="173"/>
      <c r="H46" s="173">
        <f>'実質公債費比率（分子）の構造'!M$48</f>
        <v>180</v>
      </c>
      <c r="I46" s="173"/>
      <c r="J46" s="173"/>
      <c r="K46" s="173">
        <f>'実質公債費比率（分子）の構造'!N$48</f>
        <v>178</v>
      </c>
      <c r="L46" s="173"/>
      <c r="M46" s="173"/>
      <c r="N46" s="173">
        <f>'実質公債費比率（分子）の構造'!O$48</f>
        <v>184</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2514</v>
      </c>
      <c r="C49" s="173"/>
      <c r="D49" s="173"/>
      <c r="E49" s="173">
        <f>'実質公債費比率（分子）の構造'!L$45</f>
        <v>2601</v>
      </c>
      <c r="F49" s="173"/>
      <c r="G49" s="173"/>
      <c r="H49" s="173">
        <f>'実質公債費比率（分子）の構造'!M$45</f>
        <v>2633</v>
      </c>
      <c r="I49" s="173"/>
      <c r="J49" s="173"/>
      <c r="K49" s="173">
        <f>'実質公債費比率（分子）の構造'!N$45</f>
        <v>2789</v>
      </c>
      <c r="L49" s="173"/>
      <c r="M49" s="173"/>
      <c r="N49" s="173">
        <f>'実質公債費比率（分子）の構造'!O$45</f>
        <v>2976</v>
      </c>
      <c r="O49" s="173"/>
      <c r="P49" s="173"/>
    </row>
    <row r="50" spans="1:16" x14ac:dyDescent="0.15">
      <c r="A50" s="173" t="s">
        <v>71</v>
      </c>
      <c r="B50" s="173" t="e">
        <f>NA()</f>
        <v>#N/A</v>
      </c>
      <c r="C50" s="173">
        <f>IF(ISNUMBER('実質公債費比率（分子）の構造'!K$53),'実質公債費比率（分子）の構造'!K$53,NA())</f>
        <v>240</v>
      </c>
      <c r="D50" s="173" t="e">
        <f>NA()</f>
        <v>#N/A</v>
      </c>
      <c r="E50" s="173" t="e">
        <f>NA()</f>
        <v>#N/A</v>
      </c>
      <c r="F50" s="173">
        <f>IF(ISNUMBER('実質公債費比率（分子）の構造'!L$53),'実質公債費比率（分子）の構造'!L$53,NA())</f>
        <v>226</v>
      </c>
      <c r="G50" s="173" t="e">
        <f>NA()</f>
        <v>#N/A</v>
      </c>
      <c r="H50" s="173" t="e">
        <f>NA()</f>
        <v>#N/A</v>
      </c>
      <c r="I50" s="173">
        <f>IF(ISNUMBER('実質公債費比率（分子）の構造'!M$53),'実質公債費比率（分子）の構造'!M$53,NA())</f>
        <v>675</v>
      </c>
      <c r="J50" s="173" t="e">
        <f>NA()</f>
        <v>#N/A</v>
      </c>
      <c r="K50" s="173" t="e">
        <f>NA()</f>
        <v>#N/A</v>
      </c>
      <c r="L50" s="173">
        <f>IF(ISNUMBER('実質公債費比率（分子）の構造'!N$53),'実質公債費比率（分子）の構造'!N$53,NA())</f>
        <v>652</v>
      </c>
      <c r="M50" s="173" t="e">
        <f>NA()</f>
        <v>#N/A</v>
      </c>
      <c r="N50" s="173" t="e">
        <f>NA()</f>
        <v>#N/A</v>
      </c>
      <c r="O50" s="173">
        <f>IF(ISNUMBER('実質公債費比率（分子）の構造'!O$53),'実質公債費比率（分子）の構造'!O$53,NA())</f>
        <v>835</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27860</v>
      </c>
      <c r="E56" s="172"/>
      <c r="F56" s="172"/>
      <c r="G56" s="172">
        <f>'将来負担比率（分子）の構造'!J$52</f>
        <v>28287</v>
      </c>
      <c r="H56" s="172"/>
      <c r="I56" s="172"/>
      <c r="J56" s="172">
        <f>'将来負担比率（分子）の構造'!K$52</f>
        <v>29385</v>
      </c>
      <c r="K56" s="172"/>
      <c r="L56" s="172"/>
      <c r="M56" s="172">
        <f>'将来負担比率（分子）の構造'!L$52</f>
        <v>30533</v>
      </c>
      <c r="N56" s="172"/>
      <c r="O56" s="172"/>
      <c r="P56" s="172">
        <f>'将来負担比率（分子）の構造'!M$52</f>
        <v>31449</v>
      </c>
    </row>
    <row r="57" spans="1:16" x14ac:dyDescent="0.15">
      <c r="A57" s="172" t="s">
        <v>42</v>
      </c>
      <c r="B57" s="172"/>
      <c r="C57" s="172"/>
      <c r="D57" s="172">
        <f>'将来負担比率（分子）の構造'!I$51</f>
        <v>7062</v>
      </c>
      <c r="E57" s="172"/>
      <c r="F57" s="172"/>
      <c r="G57" s="172">
        <f>'将来負担比率（分子）の構造'!J$51</f>
        <v>14376</v>
      </c>
      <c r="H57" s="172"/>
      <c r="I57" s="172"/>
      <c r="J57" s="172">
        <f>'将来負担比率（分子）の構造'!K$51</f>
        <v>13263</v>
      </c>
      <c r="K57" s="172"/>
      <c r="L57" s="172"/>
      <c r="M57" s="172">
        <f>'将来負担比率（分子）の構造'!L$51</f>
        <v>13813</v>
      </c>
      <c r="N57" s="172"/>
      <c r="O57" s="172"/>
      <c r="P57" s="172">
        <f>'将来負担比率（分子）の構造'!M$51</f>
        <v>7660</v>
      </c>
    </row>
    <row r="58" spans="1:16" x14ac:dyDescent="0.15">
      <c r="A58" s="172" t="s">
        <v>41</v>
      </c>
      <c r="B58" s="172"/>
      <c r="C58" s="172"/>
      <c r="D58" s="172">
        <f>'将来負担比率（分子）の構造'!I$50</f>
        <v>26740</v>
      </c>
      <c r="E58" s="172"/>
      <c r="F58" s="172"/>
      <c r="G58" s="172">
        <f>'将来負担比率（分子）の構造'!J$50</f>
        <v>26949</v>
      </c>
      <c r="H58" s="172"/>
      <c r="I58" s="172"/>
      <c r="J58" s="172">
        <f>'将来負担比率（分子）の構造'!K$50</f>
        <v>26961</v>
      </c>
      <c r="K58" s="172"/>
      <c r="L58" s="172"/>
      <c r="M58" s="172">
        <f>'将来負担比率（分子）の構造'!L$50</f>
        <v>24566</v>
      </c>
      <c r="N58" s="172"/>
      <c r="O58" s="172"/>
      <c r="P58" s="172">
        <f>'将来負担比率（分子）の構造'!M$50</f>
        <v>27086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7420</v>
      </c>
      <c r="C62" s="172"/>
      <c r="D62" s="172"/>
      <c r="E62" s="172">
        <f>'将来負担比率（分子）の構造'!J$45</f>
        <v>6990</v>
      </c>
      <c r="F62" s="172"/>
      <c r="G62" s="172"/>
      <c r="H62" s="172">
        <f>'将来負担比率（分子）の構造'!K$45</f>
        <v>6769</v>
      </c>
      <c r="I62" s="172"/>
      <c r="J62" s="172"/>
      <c r="K62" s="172">
        <f>'将来負担比率（分子）の構造'!L$45</f>
        <v>6569</v>
      </c>
      <c r="L62" s="172"/>
      <c r="M62" s="172"/>
      <c r="N62" s="172">
        <f>'将来負担比率（分子）の構造'!M$45</f>
        <v>6424</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1808</v>
      </c>
      <c r="C64" s="172"/>
      <c r="D64" s="172"/>
      <c r="E64" s="172">
        <f>'将来負担比率（分子）の構造'!J$43</f>
        <v>1840</v>
      </c>
      <c r="F64" s="172"/>
      <c r="G64" s="172"/>
      <c r="H64" s="172">
        <f>'将来負担比率（分子）の構造'!K$43</f>
        <v>1867</v>
      </c>
      <c r="I64" s="172"/>
      <c r="J64" s="172"/>
      <c r="K64" s="172">
        <f>'将来負担比率（分子）の構造'!L$43</f>
        <v>1862</v>
      </c>
      <c r="L64" s="172"/>
      <c r="M64" s="172"/>
      <c r="N64" s="172">
        <f>'将来負担比率（分子）の構造'!M$43</f>
        <v>1828</v>
      </c>
      <c r="O64" s="172"/>
      <c r="P64" s="172"/>
    </row>
    <row r="65" spans="1:16" x14ac:dyDescent="0.15">
      <c r="A65" s="172" t="s">
        <v>32</v>
      </c>
      <c r="B65" s="172">
        <f>'将来負担比率（分子）の構造'!I$42</f>
        <v>10781</v>
      </c>
      <c r="C65" s="172"/>
      <c r="D65" s="172"/>
      <c r="E65" s="172">
        <f>'将来負担比率（分子）の構造'!J$42</f>
        <v>8473</v>
      </c>
      <c r="F65" s="172"/>
      <c r="G65" s="172"/>
      <c r="H65" s="172">
        <f>'将来負担比率（分子）の構造'!K$42</f>
        <v>7551</v>
      </c>
      <c r="I65" s="172"/>
      <c r="J65" s="172"/>
      <c r="K65" s="172">
        <f>'将来負担比率（分子）の構造'!L$42</f>
        <v>4699</v>
      </c>
      <c r="L65" s="172"/>
      <c r="M65" s="172"/>
      <c r="N65" s="172">
        <f>'将来負担比率（分子）の構造'!M$42</f>
        <v>3703</v>
      </c>
      <c r="O65" s="172"/>
      <c r="P65" s="172"/>
    </row>
    <row r="66" spans="1:16" x14ac:dyDescent="0.15">
      <c r="A66" s="172" t="s">
        <v>31</v>
      </c>
      <c r="B66" s="172">
        <f>'将来負担比率（分子）の構造'!I$41</f>
        <v>35393</v>
      </c>
      <c r="C66" s="172"/>
      <c r="D66" s="172"/>
      <c r="E66" s="172">
        <f>'将来負担比率（分子）の構造'!J$41</f>
        <v>44869</v>
      </c>
      <c r="F66" s="172"/>
      <c r="G66" s="172"/>
      <c r="H66" s="172">
        <f>'将来負担比率（分子）の構造'!K$41</f>
        <v>48752</v>
      </c>
      <c r="I66" s="172"/>
      <c r="J66" s="172"/>
      <c r="K66" s="172">
        <f>'将来負担比率（分子）の構造'!L$41</f>
        <v>57011</v>
      </c>
      <c r="L66" s="172"/>
      <c r="M66" s="172"/>
      <c r="N66" s="172">
        <f>'将来負担比率（分子）の構造'!M$41</f>
        <v>57889</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1228</v>
      </c>
      <c r="M67" s="172" t="e">
        <f>NA()</f>
        <v>#N/A</v>
      </c>
      <c r="N67" s="172" t="e">
        <f>NA()</f>
        <v>#N/A</v>
      </c>
      <c r="O67" s="172">
        <f>IF(ISNUMBER('将来負担比率（分子）の構造'!M$53), IF('将来負担比率（分子）の構造'!M$53 &lt; 0, 0, '将来負担比率（分子）の構造'!M$53), NA())</f>
        <v>3649</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5006</v>
      </c>
      <c r="C72" s="176">
        <f>基金残高に係る経年分析!G55</f>
        <v>4184</v>
      </c>
      <c r="D72" s="176">
        <f>基金残高に係る経年分析!H55</f>
        <v>5220</v>
      </c>
    </row>
    <row r="73" spans="1:16" x14ac:dyDescent="0.15">
      <c r="A73" s="175" t="s">
        <v>78</v>
      </c>
      <c r="B73" s="176">
        <f>基金残高に係る経年分析!F56</f>
        <v>1914</v>
      </c>
      <c r="C73" s="176">
        <f>基金残高に係る経年分析!G56</f>
        <v>2564</v>
      </c>
      <c r="D73" s="176">
        <f>基金残高に係る経年分析!H56</f>
        <v>5606</v>
      </c>
    </row>
    <row r="74" spans="1:16" x14ac:dyDescent="0.15">
      <c r="A74" s="175" t="s">
        <v>79</v>
      </c>
      <c r="B74" s="176">
        <f>基金残高に係る経年分析!F57</f>
        <v>17369</v>
      </c>
      <c r="C74" s="176">
        <f>基金残高に係る経年分析!G57</f>
        <v>15414</v>
      </c>
      <c r="D74" s="176">
        <f>基金残高に係る経年分析!H57</f>
        <v>12783</v>
      </c>
    </row>
  </sheetData>
  <sheetProtection algorithmName="SHA-512" hashValue="whPsLih76mTHaX0Kv38QO8PYoSE7v5KT2VSQAKaURLm+tIS60LP/8CIJNsrYJMGNfpJSGE9h0HDM5RTrd9/o/Q==" saltValue="+KGzGvVmFI+VS40xHsu46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213</v>
      </c>
      <c r="DI1" s="643"/>
      <c r="DJ1" s="643"/>
      <c r="DK1" s="643"/>
      <c r="DL1" s="643"/>
      <c r="DM1" s="643"/>
      <c r="DN1" s="644"/>
      <c r="DO1" s="212"/>
      <c r="DP1" s="642" t="s">
        <v>579</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215</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216</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580</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217</v>
      </c>
      <c r="S4" s="646"/>
      <c r="T4" s="646"/>
      <c r="U4" s="646"/>
      <c r="V4" s="646"/>
      <c r="W4" s="646"/>
      <c r="X4" s="646"/>
      <c r="Y4" s="647"/>
      <c r="Z4" s="645" t="s">
        <v>218</v>
      </c>
      <c r="AA4" s="646"/>
      <c r="AB4" s="646"/>
      <c r="AC4" s="647"/>
      <c r="AD4" s="645" t="s">
        <v>219</v>
      </c>
      <c r="AE4" s="646"/>
      <c r="AF4" s="646"/>
      <c r="AG4" s="646"/>
      <c r="AH4" s="646"/>
      <c r="AI4" s="646"/>
      <c r="AJ4" s="646"/>
      <c r="AK4" s="647"/>
      <c r="AL4" s="645" t="s">
        <v>218</v>
      </c>
      <c r="AM4" s="646"/>
      <c r="AN4" s="646"/>
      <c r="AO4" s="647"/>
      <c r="AP4" s="651" t="s">
        <v>220</v>
      </c>
      <c r="AQ4" s="651"/>
      <c r="AR4" s="651"/>
      <c r="AS4" s="651"/>
      <c r="AT4" s="651"/>
      <c r="AU4" s="651"/>
      <c r="AV4" s="651"/>
      <c r="AW4" s="651"/>
      <c r="AX4" s="651"/>
      <c r="AY4" s="651"/>
      <c r="AZ4" s="651"/>
      <c r="BA4" s="651"/>
      <c r="BB4" s="651"/>
      <c r="BC4" s="651"/>
      <c r="BD4" s="651"/>
      <c r="BE4" s="651"/>
      <c r="BF4" s="651"/>
      <c r="BG4" s="651" t="s">
        <v>221</v>
      </c>
      <c r="BH4" s="651"/>
      <c r="BI4" s="651"/>
      <c r="BJ4" s="651"/>
      <c r="BK4" s="651"/>
      <c r="BL4" s="651"/>
      <c r="BM4" s="651"/>
      <c r="BN4" s="651"/>
      <c r="BO4" s="651" t="s">
        <v>218</v>
      </c>
      <c r="BP4" s="651"/>
      <c r="BQ4" s="651"/>
      <c r="BR4" s="651"/>
      <c r="BS4" s="651" t="s">
        <v>222</v>
      </c>
      <c r="BT4" s="651"/>
      <c r="BU4" s="651"/>
      <c r="BV4" s="651"/>
      <c r="BW4" s="651"/>
      <c r="BX4" s="651"/>
      <c r="BY4" s="651"/>
      <c r="BZ4" s="651"/>
      <c r="CA4" s="651"/>
      <c r="CB4" s="651"/>
      <c r="CD4" s="648" t="s">
        <v>581</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2" customFormat="1" ht="11.25" customHeight="1" x14ac:dyDescent="0.15">
      <c r="B5" s="652" t="s">
        <v>223</v>
      </c>
      <c r="C5" s="653"/>
      <c r="D5" s="653"/>
      <c r="E5" s="653"/>
      <c r="F5" s="653"/>
      <c r="G5" s="653"/>
      <c r="H5" s="653"/>
      <c r="I5" s="653"/>
      <c r="J5" s="653"/>
      <c r="K5" s="653"/>
      <c r="L5" s="653"/>
      <c r="M5" s="653"/>
      <c r="N5" s="653"/>
      <c r="O5" s="653"/>
      <c r="P5" s="653"/>
      <c r="Q5" s="654"/>
      <c r="R5" s="655">
        <v>24045625</v>
      </c>
      <c r="S5" s="656"/>
      <c r="T5" s="656"/>
      <c r="U5" s="656"/>
      <c r="V5" s="656"/>
      <c r="W5" s="656"/>
      <c r="X5" s="656"/>
      <c r="Y5" s="657"/>
      <c r="Z5" s="658">
        <v>28.7</v>
      </c>
      <c r="AA5" s="658"/>
      <c r="AB5" s="658"/>
      <c r="AC5" s="658"/>
      <c r="AD5" s="659">
        <v>21798495</v>
      </c>
      <c r="AE5" s="659"/>
      <c r="AF5" s="659"/>
      <c r="AG5" s="659"/>
      <c r="AH5" s="659"/>
      <c r="AI5" s="659"/>
      <c r="AJ5" s="659"/>
      <c r="AK5" s="659"/>
      <c r="AL5" s="660">
        <v>75.3</v>
      </c>
      <c r="AM5" s="661"/>
      <c r="AN5" s="661"/>
      <c r="AO5" s="662"/>
      <c r="AP5" s="652" t="s">
        <v>224</v>
      </c>
      <c r="AQ5" s="653"/>
      <c r="AR5" s="653"/>
      <c r="AS5" s="653"/>
      <c r="AT5" s="653"/>
      <c r="AU5" s="653"/>
      <c r="AV5" s="653"/>
      <c r="AW5" s="653"/>
      <c r="AX5" s="653"/>
      <c r="AY5" s="653"/>
      <c r="AZ5" s="653"/>
      <c r="BA5" s="653"/>
      <c r="BB5" s="653"/>
      <c r="BC5" s="653"/>
      <c r="BD5" s="653"/>
      <c r="BE5" s="653"/>
      <c r="BF5" s="654"/>
      <c r="BG5" s="666">
        <v>21768012</v>
      </c>
      <c r="BH5" s="667"/>
      <c r="BI5" s="667"/>
      <c r="BJ5" s="667"/>
      <c r="BK5" s="667"/>
      <c r="BL5" s="667"/>
      <c r="BM5" s="667"/>
      <c r="BN5" s="668"/>
      <c r="BO5" s="669">
        <v>90.5</v>
      </c>
      <c r="BP5" s="669"/>
      <c r="BQ5" s="669"/>
      <c r="BR5" s="669"/>
      <c r="BS5" s="670">
        <v>197428</v>
      </c>
      <c r="BT5" s="670"/>
      <c r="BU5" s="670"/>
      <c r="BV5" s="670"/>
      <c r="BW5" s="670"/>
      <c r="BX5" s="670"/>
      <c r="BY5" s="670"/>
      <c r="BZ5" s="670"/>
      <c r="CA5" s="670"/>
      <c r="CB5" s="674"/>
      <c r="CD5" s="648" t="s">
        <v>220</v>
      </c>
      <c r="CE5" s="649"/>
      <c r="CF5" s="649"/>
      <c r="CG5" s="649"/>
      <c r="CH5" s="649"/>
      <c r="CI5" s="649"/>
      <c r="CJ5" s="649"/>
      <c r="CK5" s="649"/>
      <c r="CL5" s="649"/>
      <c r="CM5" s="649"/>
      <c r="CN5" s="649"/>
      <c r="CO5" s="649"/>
      <c r="CP5" s="649"/>
      <c r="CQ5" s="650"/>
      <c r="CR5" s="648" t="s">
        <v>225</v>
      </c>
      <c r="CS5" s="649"/>
      <c r="CT5" s="649"/>
      <c r="CU5" s="649"/>
      <c r="CV5" s="649"/>
      <c r="CW5" s="649"/>
      <c r="CX5" s="649"/>
      <c r="CY5" s="650"/>
      <c r="CZ5" s="648" t="s">
        <v>218</v>
      </c>
      <c r="DA5" s="649"/>
      <c r="DB5" s="649"/>
      <c r="DC5" s="650"/>
      <c r="DD5" s="648" t="s">
        <v>226</v>
      </c>
      <c r="DE5" s="649"/>
      <c r="DF5" s="649"/>
      <c r="DG5" s="649"/>
      <c r="DH5" s="649"/>
      <c r="DI5" s="649"/>
      <c r="DJ5" s="649"/>
      <c r="DK5" s="649"/>
      <c r="DL5" s="649"/>
      <c r="DM5" s="649"/>
      <c r="DN5" s="649"/>
      <c r="DO5" s="649"/>
      <c r="DP5" s="650"/>
      <c r="DQ5" s="648" t="s">
        <v>227</v>
      </c>
      <c r="DR5" s="649"/>
      <c r="DS5" s="649"/>
      <c r="DT5" s="649"/>
      <c r="DU5" s="649"/>
      <c r="DV5" s="649"/>
      <c r="DW5" s="649"/>
      <c r="DX5" s="649"/>
      <c r="DY5" s="649"/>
      <c r="DZ5" s="649"/>
      <c r="EA5" s="649"/>
      <c r="EB5" s="649"/>
      <c r="EC5" s="650"/>
    </row>
    <row r="6" spans="2:143" ht="11.25" customHeight="1" x14ac:dyDescent="0.15">
      <c r="B6" s="663" t="s">
        <v>228</v>
      </c>
      <c r="C6" s="664"/>
      <c r="D6" s="664"/>
      <c r="E6" s="664"/>
      <c r="F6" s="664"/>
      <c r="G6" s="664"/>
      <c r="H6" s="664"/>
      <c r="I6" s="664"/>
      <c r="J6" s="664"/>
      <c r="K6" s="664"/>
      <c r="L6" s="664"/>
      <c r="M6" s="664"/>
      <c r="N6" s="664"/>
      <c r="O6" s="664"/>
      <c r="P6" s="664"/>
      <c r="Q6" s="665"/>
      <c r="R6" s="666">
        <v>274976</v>
      </c>
      <c r="S6" s="667"/>
      <c r="T6" s="667"/>
      <c r="U6" s="667"/>
      <c r="V6" s="667"/>
      <c r="W6" s="667"/>
      <c r="X6" s="667"/>
      <c r="Y6" s="668"/>
      <c r="Z6" s="669">
        <v>0.3</v>
      </c>
      <c r="AA6" s="669"/>
      <c r="AB6" s="669"/>
      <c r="AC6" s="669"/>
      <c r="AD6" s="670">
        <v>274976</v>
      </c>
      <c r="AE6" s="670"/>
      <c r="AF6" s="670"/>
      <c r="AG6" s="670"/>
      <c r="AH6" s="670"/>
      <c r="AI6" s="670"/>
      <c r="AJ6" s="670"/>
      <c r="AK6" s="670"/>
      <c r="AL6" s="671">
        <v>0.9</v>
      </c>
      <c r="AM6" s="672"/>
      <c r="AN6" s="672"/>
      <c r="AO6" s="673"/>
      <c r="AP6" s="663" t="s">
        <v>582</v>
      </c>
      <c r="AQ6" s="664"/>
      <c r="AR6" s="664"/>
      <c r="AS6" s="664"/>
      <c r="AT6" s="664"/>
      <c r="AU6" s="664"/>
      <c r="AV6" s="664"/>
      <c r="AW6" s="664"/>
      <c r="AX6" s="664"/>
      <c r="AY6" s="664"/>
      <c r="AZ6" s="664"/>
      <c r="BA6" s="664"/>
      <c r="BB6" s="664"/>
      <c r="BC6" s="664"/>
      <c r="BD6" s="664"/>
      <c r="BE6" s="664"/>
      <c r="BF6" s="665"/>
      <c r="BG6" s="666">
        <v>21768012</v>
      </c>
      <c r="BH6" s="667"/>
      <c r="BI6" s="667"/>
      <c r="BJ6" s="667"/>
      <c r="BK6" s="667"/>
      <c r="BL6" s="667"/>
      <c r="BM6" s="667"/>
      <c r="BN6" s="668"/>
      <c r="BO6" s="669">
        <v>90.5</v>
      </c>
      <c r="BP6" s="669"/>
      <c r="BQ6" s="669"/>
      <c r="BR6" s="669"/>
      <c r="BS6" s="670">
        <v>197428</v>
      </c>
      <c r="BT6" s="670"/>
      <c r="BU6" s="670"/>
      <c r="BV6" s="670"/>
      <c r="BW6" s="670"/>
      <c r="BX6" s="670"/>
      <c r="BY6" s="670"/>
      <c r="BZ6" s="670"/>
      <c r="CA6" s="670"/>
      <c r="CB6" s="674"/>
      <c r="CD6" s="677" t="s">
        <v>229</v>
      </c>
      <c r="CE6" s="678"/>
      <c r="CF6" s="678"/>
      <c r="CG6" s="678"/>
      <c r="CH6" s="678"/>
      <c r="CI6" s="678"/>
      <c r="CJ6" s="678"/>
      <c r="CK6" s="678"/>
      <c r="CL6" s="678"/>
      <c r="CM6" s="678"/>
      <c r="CN6" s="678"/>
      <c r="CO6" s="678"/>
      <c r="CP6" s="678"/>
      <c r="CQ6" s="679"/>
      <c r="CR6" s="666">
        <v>419717</v>
      </c>
      <c r="CS6" s="667"/>
      <c r="CT6" s="667"/>
      <c r="CU6" s="667"/>
      <c r="CV6" s="667"/>
      <c r="CW6" s="667"/>
      <c r="CX6" s="667"/>
      <c r="CY6" s="668"/>
      <c r="CZ6" s="660">
        <v>0.5</v>
      </c>
      <c r="DA6" s="661"/>
      <c r="DB6" s="661"/>
      <c r="DC6" s="680"/>
      <c r="DD6" s="675" t="s">
        <v>583</v>
      </c>
      <c r="DE6" s="667"/>
      <c r="DF6" s="667"/>
      <c r="DG6" s="667"/>
      <c r="DH6" s="667"/>
      <c r="DI6" s="667"/>
      <c r="DJ6" s="667"/>
      <c r="DK6" s="667"/>
      <c r="DL6" s="667"/>
      <c r="DM6" s="667"/>
      <c r="DN6" s="667"/>
      <c r="DO6" s="667"/>
      <c r="DP6" s="668"/>
      <c r="DQ6" s="675">
        <v>419717</v>
      </c>
      <c r="DR6" s="667"/>
      <c r="DS6" s="667"/>
      <c r="DT6" s="667"/>
      <c r="DU6" s="667"/>
      <c r="DV6" s="667"/>
      <c r="DW6" s="667"/>
      <c r="DX6" s="667"/>
      <c r="DY6" s="667"/>
      <c r="DZ6" s="667"/>
      <c r="EA6" s="667"/>
      <c r="EB6" s="667"/>
      <c r="EC6" s="676"/>
    </row>
    <row r="7" spans="2:143" ht="11.25" customHeight="1" x14ac:dyDescent="0.15">
      <c r="B7" s="663" t="s">
        <v>230</v>
      </c>
      <c r="C7" s="664"/>
      <c r="D7" s="664"/>
      <c r="E7" s="664"/>
      <c r="F7" s="664"/>
      <c r="G7" s="664"/>
      <c r="H7" s="664"/>
      <c r="I7" s="664"/>
      <c r="J7" s="664"/>
      <c r="K7" s="664"/>
      <c r="L7" s="664"/>
      <c r="M7" s="664"/>
      <c r="N7" s="664"/>
      <c r="O7" s="664"/>
      <c r="P7" s="664"/>
      <c r="Q7" s="665"/>
      <c r="R7" s="666">
        <v>29806</v>
      </c>
      <c r="S7" s="667"/>
      <c r="T7" s="667"/>
      <c r="U7" s="667"/>
      <c r="V7" s="667"/>
      <c r="W7" s="667"/>
      <c r="X7" s="667"/>
      <c r="Y7" s="668"/>
      <c r="Z7" s="669">
        <v>0</v>
      </c>
      <c r="AA7" s="669"/>
      <c r="AB7" s="669"/>
      <c r="AC7" s="669"/>
      <c r="AD7" s="670">
        <v>29806</v>
      </c>
      <c r="AE7" s="670"/>
      <c r="AF7" s="670"/>
      <c r="AG7" s="670"/>
      <c r="AH7" s="670"/>
      <c r="AI7" s="670"/>
      <c r="AJ7" s="670"/>
      <c r="AK7" s="670"/>
      <c r="AL7" s="671">
        <v>0.1</v>
      </c>
      <c r="AM7" s="672"/>
      <c r="AN7" s="672"/>
      <c r="AO7" s="673"/>
      <c r="AP7" s="663" t="s">
        <v>231</v>
      </c>
      <c r="AQ7" s="664"/>
      <c r="AR7" s="664"/>
      <c r="AS7" s="664"/>
      <c r="AT7" s="664"/>
      <c r="AU7" s="664"/>
      <c r="AV7" s="664"/>
      <c r="AW7" s="664"/>
      <c r="AX7" s="664"/>
      <c r="AY7" s="664"/>
      <c r="AZ7" s="664"/>
      <c r="BA7" s="664"/>
      <c r="BB7" s="664"/>
      <c r="BC7" s="664"/>
      <c r="BD7" s="664"/>
      <c r="BE7" s="664"/>
      <c r="BF7" s="665"/>
      <c r="BG7" s="666">
        <v>11496322</v>
      </c>
      <c r="BH7" s="667"/>
      <c r="BI7" s="667"/>
      <c r="BJ7" s="667"/>
      <c r="BK7" s="667"/>
      <c r="BL7" s="667"/>
      <c r="BM7" s="667"/>
      <c r="BN7" s="668"/>
      <c r="BO7" s="669">
        <v>47.8</v>
      </c>
      <c r="BP7" s="669"/>
      <c r="BQ7" s="669"/>
      <c r="BR7" s="669"/>
      <c r="BS7" s="670">
        <v>197428</v>
      </c>
      <c r="BT7" s="670"/>
      <c r="BU7" s="670"/>
      <c r="BV7" s="670"/>
      <c r="BW7" s="670"/>
      <c r="BX7" s="670"/>
      <c r="BY7" s="670"/>
      <c r="BZ7" s="670"/>
      <c r="CA7" s="670"/>
      <c r="CB7" s="674"/>
      <c r="CD7" s="681" t="s">
        <v>232</v>
      </c>
      <c r="CE7" s="682"/>
      <c r="CF7" s="682"/>
      <c r="CG7" s="682"/>
      <c r="CH7" s="682"/>
      <c r="CI7" s="682"/>
      <c r="CJ7" s="682"/>
      <c r="CK7" s="682"/>
      <c r="CL7" s="682"/>
      <c r="CM7" s="682"/>
      <c r="CN7" s="682"/>
      <c r="CO7" s="682"/>
      <c r="CP7" s="682"/>
      <c r="CQ7" s="683"/>
      <c r="CR7" s="666">
        <v>7699806</v>
      </c>
      <c r="CS7" s="667"/>
      <c r="CT7" s="667"/>
      <c r="CU7" s="667"/>
      <c r="CV7" s="667"/>
      <c r="CW7" s="667"/>
      <c r="CX7" s="667"/>
      <c r="CY7" s="668"/>
      <c r="CZ7" s="669">
        <v>10</v>
      </c>
      <c r="DA7" s="669"/>
      <c r="DB7" s="669"/>
      <c r="DC7" s="669"/>
      <c r="DD7" s="675">
        <v>459741</v>
      </c>
      <c r="DE7" s="667"/>
      <c r="DF7" s="667"/>
      <c r="DG7" s="667"/>
      <c r="DH7" s="667"/>
      <c r="DI7" s="667"/>
      <c r="DJ7" s="667"/>
      <c r="DK7" s="667"/>
      <c r="DL7" s="667"/>
      <c r="DM7" s="667"/>
      <c r="DN7" s="667"/>
      <c r="DO7" s="667"/>
      <c r="DP7" s="668"/>
      <c r="DQ7" s="675">
        <v>6834745</v>
      </c>
      <c r="DR7" s="667"/>
      <c r="DS7" s="667"/>
      <c r="DT7" s="667"/>
      <c r="DU7" s="667"/>
      <c r="DV7" s="667"/>
      <c r="DW7" s="667"/>
      <c r="DX7" s="667"/>
      <c r="DY7" s="667"/>
      <c r="DZ7" s="667"/>
      <c r="EA7" s="667"/>
      <c r="EB7" s="667"/>
      <c r="EC7" s="676"/>
    </row>
    <row r="8" spans="2:143" ht="11.25" customHeight="1" x14ac:dyDescent="0.15">
      <c r="B8" s="663" t="s">
        <v>233</v>
      </c>
      <c r="C8" s="664"/>
      <c r="D8" s="664"/>
      <c r="E8" s="664"/>
      <c r="F8" s="664"/>
      <c r="G8" s="664"/>
      <c r="H8" s="664"/>
      <c r="I8" s="664"/>
      <c r="J8" s="664"/>
      <c r="K8" s="664"/>
      <c r="L8" s="664"/>
      <c r="M8" s="664"/>
      <c r="N8" s="664"/>
      <c r="O8" s="664"/>
      <c r="P8" s="664"/>
      <c r="Q8" s="665"/>
      <c r="R8" s="666">
        <v>235208</v>
      </c>
      <c r="S8" s="667"/>
      <c r="T8" s="667"/>
      <c r="U8" s="667"/>
      <c r="V8" s="667"/>
      <c r="W8" s="667"/>
      <c r="X8" s="667"/>
      <c r="Y8" s="668"/>
      <c r="Z8" s="669">
        <v>0.3</v>
      </c>
      <c r="AA8" s="669"/>
      <c r="AB8" s="669"/>
      <c r="AC8" s="669"/>
      <c r="AD8" s="670">
        <v>235208</v>
      </c>
      <c r="AE8" s="670"/>
      <c r="AF8" s="670"/>
      <c r="AG8" s="670"/>
      <c r="AH8" s="670"/>
      <c r="AI8" s="670"/>
      <c r="AJ8" s="670"/>
      <c r="AK8" s="670"/>
      <c r="AL8" s="671">
        <v>0.8</v>
      </c>
      <c r="AM8" s="672"/>
      <c r="AN8" s="672"/>
      <c r="AO8" s="673"/>
      <c r="AP8" s="663" t="s">
        <v>584</v>
      </c>
      <c r="AQ8" s="664"/>
      <c r="AR8" s="664"/>
      <c r="AS8" s="664"/>
      <c r="AT8" s="664"/>
      <c r="AU8" s="664"/>
      <c r="AV8" s="664"/>
      <c r="AW8" s="664"/>
      <c r="AX8" s="664"/>
      <c r="AY8" s="664"/>
      <c r="AZ8" s="664"/>
      <c r="BA8" s="664"/>
      <c r="BB8" s="664"/>
      <c r="BC8" s="664"/>
      <c r="BD8" s="664"/>
      <c r="BE8" s="664"/>
      <c r="BF8" s="665"/>
      <c r="BG8" s="666">
        <v>229753</v>
      </c>
      <c r="BH8" s="667"/>
      <c r="BI8" s="667"/>
      <c r="BJ8" s="667"/>
      <c r="BK8" s="667"/>
      <c r="BL8" s="667"/>
      <c r="BM8" s="667"/>
      <c r="BN8" s="668"/>
      <c r="BO8" s="669">
        <v>1</v>
      </c>
      <c r="BP8" s="669"/>
      <c r="BQ8" s="669"/>
      <c r="BR8" s="669"/>
      <c r="BS8" s="670" t="s">
        <v>127</v>
      </c>
      <c r="BT8" s="670"/>
      <c r="BU8" s="670"/>
      <c r="BV8" s="670"/>
      <c r="BW8" s="670"/>
      <c r="BX8" s="670"/>
      <c r="BY8" s="670"/>
      <c r="BZ8" s="670"/>
      <c r="CA8" s="670"/>
      <c r="CB8" s="674"/>
      <c r="CD8" s="681" t="s">
        <v>234</v>
      </c>
      <c r="CE8" s="682"/>
      <c r="CF8" s="682"/>
      <c r="CG8" s="682"/>
      <c r="CH8" s="682"/>
      <c r="CI8" s="682"/>
      <c r="CJ8" s="682"/>
      <c r="CK8" s="682"/>
      <c r="CL8" s="682"/>
      <c r="CM8" s="682"/>
      <c r="CN8" s="682"/>
      <c r="CO8" s="682"/>
      <c r="CP8" s="682"/>
      <c r="CQ8" s="683"/>
      <c r="CR8" s="666">
        <v>25879944</v>
      </c>
      <c r="CS8" s="667"/>
      <c r="CT8" s="667"/>
      <c r="CU8" s="667"/>
      <c r="CV8" s="667"/>
      <c r="CW8" s="667"/>
      <c r="CX8" s="667"/>
      <c r="CY8" s="668"/>
      <c r="CZ8" s="669">
        <v>33.5</v>
      </c>
      <c r="DA8" s="669"/>
      <c r="DB8" s="669"/>
      <c r="DC8" s="669"/>
      <c r="DD8" s="675">
        <v>51551</v>
      </c>
      <c r="DE8" s="667"/>
      <c r="DF8" s="667"/>
      <c r="DG8" s="667"/>
      <c r="DH8" s="667"/>
      <c r="DI8" s="667"/>
      <c r="DJ8" s="667"/>
      <c r="DK8" s="667"/>
      <c r="DL8" s="667"/>
      <c r="DM8" s="667"/>
      <c r="DN8" s="667"/>
      <c r="DO8" s="667"/>
      <c r="DP8" s="668"/>
      <c r="DQ8" s="675">
        <v>10628234</v>
      </c>
      <c r="DR8" s="667"/>
      <c r="DS8" s="667"/>
      <c r="DT8" s="667"/>
      <c r="DU8" s="667"/>
      <c r="DV8" s="667"/>
      <c r="DW8" s="667"/>
      <c r="DX8" s="667"/>
      <c r="DY8" s="667"/>
      <c r="DZ8" s="667"/>
      <c r="EA8" s="667"/>
      <c r="EB8" s="667"/>
      <c r="EC8" s="676"/>
    </row>
    <row r="9" spans="2:143" ht="11.25" customHeight="1" x14ac:dyDescent="0.15">
      <c r="B9" s="663" t="s">
        <v>235</v>
      </c>
      <c r="C9" s="664"/>
      <c r="D9" s="664"/>
      <c r="E9" s="664"/>
      <c r="F9" s="664"/>
      <c r="G9" s="664"/>
      <c r="H9" s="664"/>
      <c r="I9" s="664"/>
      <c r="J9" s="664"/>
      <c r="K9" s="664"/>
      <c r="L9" s="664"/>
      <c r="M9" s="664"/>
      <c r="N9" s="664"/>
      <c r="O9" s="664"/>
      <c r="P9" s="664"/>
      <c r="Q9" s="665"/>
      <c r="R9" s="666">
        <v>264013</v>
      </c>
      <c r="S9" s="667"/>
      <c r="T9" s="667"/>
      <c r="U9" s="667"/>
      <c r="V9" s="667"/>
      <c r="W9" s="667"/>
      <c r="X9" s="667"/>
      <c r="Y9" s="668"/>
      <c r="Z9" s="669">
        <v>0.3</v>
      </c>
      <c r="AA9" s="669"/>
      <c r="AB9" s="669"/>
      <c r="AC9" s="669"/>
      <c r="AD9" s="670">
        <v>264013</v>
      </c>
      <c r="AE9" s="670"/>
      <c r="AF9" s="670"/>
      <c r="AG9" s="670"/>
      <c r="AH9" s="670"/>
      <c r="AI9" s="670"/>
      <c r="AJ9" s="670"/>
      <c r="AK9" s="670"/>
      <c r="AL9" s="671">
        <v>0.9</v>
      </c>
      <c r="AM9" s="672"/>
      <c r="AN9" s="672"/>
      <c r="AO9" s="673"/>
      <c r="AP9" s="663" t="s">
        <v>236</v>
      </c>
      <c r="AQ9" s="664"/>
      <c r="AR9" s="664"/>
      <c r="AS9" s="664"/>
      <c r="AT9" s="664"/>
      <c r="AU9" s="664"/>
      <c r="AV9" s="664"/>
      <c r="AW9" s="664"/>
      <c r="AX9" s="664"/>
      <c r="AY9" s="664"/>
      <c r="AZ9" s="664"/>
      <c r="BA9" s="664"/>
      <c r="BB9" s="664"/>
      <c r="BC9" s="664"/>
      <c r="BD9" s="664"/>
      <c r="BE9" s="664"/>
      <c r="BF9" s="665"/>
      <c r="BG9" s="666">
        <v>10184004</v>
      </c>
      <c r="BH9" s="667"/>
      <c r="BI9" s="667"/>
      <c r="BJ9" s="667"/>
      <c r="BK9" s="667"/>
      <c r="BL9" s="667"/>
      <c r="BM9" s="667"/>
      <c r="BN9" s="668"/>
      <c r="BO9" s="669">
        <v>42.4</v>
      </c>
      <c r="BP9" s="669"/>
      <c r="BQ9" s="669"/>
      <c r="BR9" s="669"/>
      <c r="BS9" s="670" t="s">
        <v>583</v>
      </c>
      <c r="BT9" s="670"/>
      <c r="BU9" s="670"/>
      <c r="BV9" s="670"/>
      <c r="BW9" s="670"/>
      <c r="BX9" s="670"/>
      <c r="BY9" s="670"/>
      <c r="BZ9" s="670"/>
      <c r="CA9" s="670"/>
      <c r="CB9" s="674"/>
      <c r="CD9" s="681" t="s">
        <v>237</v>
      </c>
      <c r="CE9" s="682"/>
      <c r="CF9" s="682"/>
      <c r="CG9" s="682"/>
      <c r="CH9" s="682"/>
      <c r="CI9" s="682"/>
      <c r="CJ9" s="682"/>
      <c r="CK9" s="682"/>
      <c r="CL9" s="682"/>
      <c r="CM9" s="682"/>
      <c r="CN9" s="682"/>
      <c r="CO9" s="682"/>
      <c r="CP9" s="682"/>
      <c r="CQ9" s="683"/>
      <c r="CR9" s="666">
        <v>4722751</v>
      </c>
      <c r="CS9" s="667"/>
      <c r="CT9" s="667"/>
      <c r="CU9" s="667"/>
      <c r="CV9" s="667"/>
      <c r="CW9" s="667"/>
      <c r="CX9" s="667"/>
      <c r="CY9" s="668"/>
      <c r="CZ9" s="669">
        <v>6.1</v>
      </c>
      <c r="DA9" s="669"/>
      <c r="DB9" s="669"/>
      <c r="DC9" s="669"/>
      <c r="DD9" s="675">
        <v>8740</v>
      </c>
      <c r="DE9" s="667"/>
      <c r="DF9" s="667"/>
      <c r="DG9" s="667"/>
      <c r="DH9" s="667"/>
      <c r="DI9" s="667"/>
      <c r="DJ9" s="667"/>
      <c r="DK9" s="667"/>
      <c r="DL9" s="667"/>
      <c r="DM9" s="667"/>
      <c r="DN9" s="667"/>
      <c r="DO9" s="667"/>
      <c r="DP9" s="668"/>
      <c r="DQ9" s="675">
        <v>2959704</v>
      </c>
      <c r="DR9" s="667"/>
      <c r="DS9" s="667"/>
      <c r="DT9" s="667"/>
      <c r="DU9" s="667"/>
      <c r="DV9" s="667"/>
      <c r="DW9" s="667"/>
      <c r="DX9" s="667"/>
      <c r="DY9" s="667"/>
      <c r="DZ9" s="667"/>
      <c r="EA9" s="667"/>
      <c r="EB9" s="667"/>
      <c r="EC9" s="676"/>
    </row>
    <row r="10" spans="2:143" ht="11.25" customHeight="1" x14ac:dyDescent="0.15">
      <c r="B10" s="663" t="s">
        <v>238</v>
      </c>
      <c r="C10" s="664"/>
      <c r="D10" s="664"/>
      <c r="E10" s="664"/>
      <c r="F10" s="664"/>
      <c r="G10" s="664"/>
      <c r="H10" s="664"/>
      <c r="I10" s="664"/>
      <c r="J10" s="664"/>
      <c r="K10" s="664"/>
      <c r="L10" s="664"/>
      <c r="M10" s="664"/>
      <c r="N10" s="664"/>
      <c r="O10" s="664"/>
      <c r="P10" s="664"/>
      <c r="Q10" s="665"/>
      <c r="R10" s="666" t="s">
        <v>127</v>
      </c>
      <c r="S10" s="667"/>
      <c r="T10" s="667"/>
      <c r="U10" s="667"/>
      <c r="V10" s="667"/>
      <c r="W10" s="667"/>
      <c r="X10" s="667"/>
      <c r="Y10" s="668"/>
      <c r="Z10" s="669" t="s">
        <v>583</v>
      </c>
      <c r="AA10" s="669"/>
      <c r="AB10" s="669"/>
      <c r="AC10" s="669"/>
      <c r="AD10" s="670" t="s">
        <v>583</v>
      </c>
      <c r="AE10" s="670"/>
      <c r="AF10" s="670"/>
      <c r="AG10" s="670"/>
      <c r="AH10" s="670"/>
      <c r="AI10" s="670"/>
      <c r="AJ10" s="670"/>
      <c r="AK10" s="670"/>
      <c r="AL10" s="671" t="s">
        <v>127</v>
      </c>
      <c r="AM10" s="672"/>
      <c r="AN10" s="672"/>
      <c r="AO10" s="673"/>
      <c r="AP10" s="663" t="s">
        <v>585</v>
      </c>
      <c r="AQ10" s="664"/>
      <c r="AR10" s="664"/>
      <c r="AS10" s="664"/>
      <c r="AT10" s="664"/>
      <c r="AU10" s="664"/>
      <c r="AV10" s="664"/>
      <c r="AW10" s="664"/>
      <c r="AX10" s="664"/>
      <c r="AY10" s="664"/>
      <c r="AZ10" s="664"/>
      <c r="BA10" s="664"/>
      <c r="BB10" s="664"/>
      <c r="BC10" s="664"/>
      <c r="BD10" s="664"/>
      <c r="BE10" s="664"/>
      <c r="BF10" s="665"/>
      <c r="BG10" s="666">
        <v>387418</v>
      </c>
      <c r="BH10" s="667"/>
      <c r="BI10" s="667"/>
      <c r="BJ10" s="667"/>
      <c r="BK10" s="667"/>
      <c r="BL10" s="667"/>
      <c r="BM10" s="667"/>
      <c r="BN10" s="668"/>
      <c r="BO10" s="669">
        <v>1.6</v>
      </c>
      <c r="BP10" s="669"/>
      <c r="BQ10" s="669"/>
      <c r="BR10" s="669"/>
      <c r="BS10" s="670" t="s">
        <v>127</v>
      </c>
      <c r="BT10" s="670"/>
      <c r="BU10" s="670"/>
      <c r="BV10" s="670"/>
      <c r="BW10" s="670"/>
      <c r="BX10" s="670"/>
      <c r="BY10" s="670"/>
      <c r="BZ10" s="670"/>
      <c r="CA10" s="670"/>
      <c r="CB10" s="674"/>
      <c r="CD10" s="681" t="s">
        <v>239</v>
      </c>
      <c r="CE10" s="682"/>
      <c r="CF10" s="682"/>
      <c r="CG10" s="682"/>
      <c r="CH10" s="682"/>
      <c r="CI10" s="682"/>
      <c r="CJ10" s="682"/>
      <c r="CK10" s="682"/>
      <c r="CL10" s="682"/>
      <c r="CM10" s="682"/>
      <c r="CN10" s="682"/>
      <c r="CO10" s="682"/>
      <c r="CP10" s="682"/>
      <c r="CQ10" s="683"/>
      <c r="CR10" s="666">
        <v>60032</v>
      </c>
      <c r="CS10" s="667"/>
      <c r="CT10" s="667"/>
      <c r="CU10" s="667"/>
      <c r="CV10" s="667"/>
      <c r="CW10" s="667"/>
      <c r="CX10" s="667"/>
      <c r="CY10" s="668"/>
      <c r="CZ10" s="669">
        <v>0.1</v>
      </c>
      <c r="DA10" s="669"/>
      <c r="DB10" s="669"/>
      <c r="DC10" s="669"/>
      <c r="DD10" s="675" t="s">
        <v>583</v>
      </c>
      <c r="DE10" s="667"/>
      <c r="DF10" s="667"/>
      <c r="DG10" s="667"/>
      <c r="DH10" s="667"/>
      <c r="DI10" s="667"/>
      <c r="DJ10" s="667"/>
      <c r="DK10" s="667"/>
      <c r="DL10" s="667"/>
      <c r="DM10" s="667"/>
      <c r="DN10" s="667"/>
      <c r="DO10" s="667"/>
      <c r="DP10" s="668"/>
      <c r="DQ10" s="675">
        <v>59125</v>
      </c>
      <c r="DR10" s="667"/>
      <c r="DS10" s="667"/>
      <c r="DT10" s="667"/>
      <c r="DU10" s="667"/>
      <c r="DV10" s="667"/>
      <c r="DW10" s="667"/>
      <c r="DX10" s="667"/>
      <c r="DY10" s="667"/>
      <c r="DZ10" s="667"/>
      <c r="EA10" s="667"/>
      <c r="EB10" s="667"/>
      <c r="EC10" s="676"/>
    </row>
    <row r="11" spans="2:143" ht="11.25" customHeight="1" x14ac:dyDescent="0.15">
      <c r="B11" s="663" t="s">
        <v>240</v>
      </c>
      <c r="C11" s="664"/>
      <c r="D11" s="664"/>
      <c r="E11" s="664"/>
      <c r="F11" s="664"/>
      <c r="G11" s="664"/>
      <c r="H11" s="664"/>
      <c r="I11" s="664"/>
      <c r="J11" s="664"/>
      <c r="K11" s="664"/>
      <c r="L11" s="664"/>
      <c r="M11" s="664"/>
      <c r="N11" s="664"/>
      <c r="O11" s="664"/>
      <c r="P11" s="664"/>
      <c r="Q11" s="665"/>
      <c r="R11" s="666">
        <v>2893981</v>
      </c>
      <c r="S11" s="667"/>
      <c r="T11" s="667"/>
      <c r="U11" s="667"/>
      <c r="V11" s="667"/>
      <c r="W11" s="667"/>
      <c r="X11" s="667"/>
      <c r="Y11" s="668"/>
      <c r="Z11" s="671">
        <v>3.5</v>
      </c>
      <c r="AA11" s="672"/>
      <c r="AB11" s="672"/>
      <c r="AC11" s="684"/>
      <c r="AD11" s="675">
        <v>2893981</v>
      </c>
      <c r="AE11" s="667"/>
      <c r="AF11" s="667"/>
      <c r="AG11" s="667"/>
      <c r="AH11" s="667"/>
      <c r="AI11" s="667"/>
      <c r="AJ11" s="667"/>
      <c r="AK11" s="668"/>
      <c r="AL11" s="671">
        <v>10</v>
      </c>
      <c r="AM11" s="672"/>
      <c r="AN11" s="672"/>
      <c r="AO11" s="673"/>
      <c r="AP11" s="663" t="s">
        <v>586</v>
      </c>
      <c r="AQ11" s="664"/>
      <c r="AR11" s="664"/>
      <c r="AS11" s="664"/>
      <c r="AT11" s="664"/>
      <c r="AU11" s="664"/>
      <c r="AV11" s="664"/>
      <c r="AW11" s="664"/>
      <c r="AX11" s="664"/>
      <c r="AY11" s="664"/>
      <c r="AZ11" s="664"/>
      <c r="BA11" s="664"/>
      <c r="BB11" s="664"/>
      <c r="BC11" s="664"/>
      <c r="BD11" s="664"/>
      <c r="BE11" s="664"/>
      <c r="BF11" s="665"/>
      <c r="BG11" s="666">
        <v>695147</v>
      </c>
      <c r="BH11" s="667"/>
      <c r="BI11" s="667"/>
      <c r="BJ11" s="667"/>
      <c r="BK11" s="667"/>
      <c r="BL11" s="667"/>
      <c r="BM11" s="667"/>
      <c r="BN11" s="668"/>
      <c r="BO11" s="669">
        <v>2.9</v>
      </c>
      <c r="BP11" s="669"/>
      <c r="BQ11" s="669"/>
      <c r="BR11" s="669"/>
      <c r="BS11" s="670">
        <v>197428</v>
      </c>
      <c r="BT11" s="670"/>
      <c r="BU11" s="670"/>
      <c r="BV11" s="670"/>
      <c r="BW11" s="670"/>
      <c r="BX11" s="670"/>
      <c r="BY11" s="670"/>
      <c r="BZ11" s="670"/>
      <c r="CA11" s="670"/>
      <c r="CB11" s="674"/>
      <c r="CD11" s="681" t="s">
        <v>241</v>
      </c>
      <c r="CE11" s="682"/>
      <c r="CF11" s="682"/>
      <c r="CG11" s="682"/>
      <c r="CH11" s="682"/>
      <c r="CI11" s="682"/>
      <c r="CJ11" s="682"/>
      <c r="CK11" s="682"/>
      <c r="CL11" s="682"/>
      <c r="CM11" s="682"/>
      <c r="CN11" s="682"/>
      <c r="CO11" s="682"/>
      <c r="CP11" s="682"/>
      <c r="CQ11" s="683"/>
      <c r="CR11" s="666">
        <v>165823</v>
      </c>
      <c r="CS11" s="667"/>
      <c r="CT11" s="667"/>
      <c r="CU11" s="667"/>
      <c r="CV11" s="667"/>
      <c r="CW11" s="667"/>
      <c r="CX11" s="667"/>
      <c r="CY11" s="668"/>
      <c r="CZ11" s="669">
        <v>0.2</v>
      </c>
      <c r="DA11" s="669"/>
      <c r="DB11" s="669"/>
      <c r="DC11" s="669"/>
      <c r="DD11" s="675">
        <v>44512</v>
      </c>
      <c r="DE11" s="667"/>
      <c r="DF11" s="667"/>
      <c r="DG11" s="667"/>
      <c r="DH11" s="667"/>
      <c r="DI11" s="667"/>
      <c r="DJ11" s="667"/>
      <c r="DK11" s="667"/>
      <c r="DL11" s="667"/>
      <c r="DM11" s="667"/>
      <c r="DN11" s="667"/>
      <c r="DO11" s="667"/>
      <c r="DP11" s="668"/>
      <c r="DQ11" s="675">
        <v>107753</v>
      </c>
      <c r="DR11" s="667"/>
      <c r="DS11" s="667"/>
      <c r="DT11" s="667"/>
      <c r="DU11" s="667"/>
      <c r="DV11" s="667"/>
      <c r="DW11" s="667"/>
      <c r="DX11" s="667"/>
      <c r="DY11" s="667"/>
      <c r="DZ11" s="667"/>
      <c r="EA11" s="667"/>
      <c r="EB11" s="667"/>
      <c r="EC11" s="676"/>
    </row>
    <row r="12" spans="2:143" ht="11.25" customHeight="1" x14ac:dyDescent="0.15">
      <c r="B12" s="663" t="s">
        <v>242</v>
      </c>
      <c r="C12" s="664"/>
      <c r="D12" s="664"/>
      <c r="E12" s="664"/>
      <c r="F12" s="664"/>
      <c r="G12" s="664"/>
      <c r="H12" s="664"/>
      <c r="I12" s="664"/>
      <c r="J12" s="664"/>
      <c r="K12" s="664"/>
      <c r="L12" s="664"/>
      <c r="M12" s="664"/>
      <c r="N12" s="664"/>
      <c r="O12" s="664"/>
      <c r="P12" s="664"/>
      <c r="Q12" s="665"/>
      <c r="R12" s="666">
        <v>1781</v>
      </c>
      <c r="S12" s="667"/>
      <c r="T12" s="667"/>
      <c r="U12" s="667"/>
      <c r="V12" s="667"/>
      <c r="W12" s="667"/>
      <c r="X12" s="667"/>
      <c r="Y12" s="668"/>
      <c r="Z12" s="669">
        <v>0</v>
      </c>
      <c r="AA12" s="669"/>
      <c r="AB12" s="669"/>
      <c r="AC12" s="669"/>
      <c r="AD12" s="670">
        <v>1781</v>
      </c>
      <c r="AE12" s="670"/>
      <c r="AF12" s="670"/>
      <c r="AG12" s="670"/>
      <c r="AH12" s="670"/>
      <c r="AI12" s="670"/>
      <c r="AJ12" s="670"/>
      <c r="AK12" s="670"/>
      <c r="AL12" s="671">
        <v>0</v>
      </c>
      <c r="AM12" s="672"/>
      <c r="AN12" s="672"/>
      <c r="AO12" s="673"/>
      <c r="AP12" s="663" t="s">
        <v>587</v>
      </c>
      <c r="AQ12" s="664"/>
      <c r="AR12" s="664"/>
      <c r="AS12" s="664"/>
      <c r="AT12" s="664"/>
      <c r="AU12" s="664"/>
      <c r="AV12" s="664"/>
      <c r="AW12" s="664"/>
      <c r="AX12" s="664"/>
      <c r="AY12" s="664"/>
      <c r="AZ12" s="664"/>
      <c r="BA12" s="664"/>
      <c r="BB12" s="664"/>
      <c r="BC12" s="664"/>
      <c r="BD12" s="664"/>
      <c r="BE12" s="664"/>
      <c r="BF12" s="665"/>
      <c r="BG12" s="666">
        <v>9424552</v>
      </c>
      <c r="BH12" s="667"/>
      <c r="BI12" s="667"/>
      <c r="BJ12" s="667"/>
      <c r="BK12" s="667"/>
      <c r="BL12" s="667"/>
      <c r="BM12" s="667"/>
      <c r="BN12" s="668"/>
      <c r="BO12" s="669">
        <v>39.200000000000003</v>
      </c>
      <c r="BP12" s="669"/>
      <c r="BQ12" s="669"/>
      <c r="BR12" s="669"/>
      <c r="BS12" s="670" t="s">
        <v>127</v>
      </c>
      <c r="BT12" s="670"/>
      <c r="BU12" s="670"/>
      <c r="BV12" s="670"/>
      <c r="BW12" s="670"/>
      <c r="BX12" s="670"/>
      <c r="BY12" s="670"/>
      <c r="BZ12" s="670"/>
      <c r="CA12" s="670"/>
      <c r="CB12" s="674"/>
      <c r="CD12" s="681" t="s">
        <v>243</v>
      </c>
      <c r="CE12" s="682"/>
      <c r="CF12" s="682"/>
      <c r="CG12" s="682"/>
      <c r="CH12" s="682"/>
      <c r="CI12" s="682"/>
      <c r="CJ12" s="682"/>
      <c r="CK12" s="682"/>
      <c r="CL12" s="682"/>
      <c r="CM12" s="682"/>
      <c r="CN12" s="682"/>
      <c r="CO12" s="682"/>
      <c r="CP12" s="682"/>
      <c r="CQ12" s="683"/>
      <c r="CR12" s="666">
        <v>260222</v>
      </c>
      <c r="CS12" s="667"/>
      <c r="CT12" s="667"/>
      <c r="CU12" s="667"/>
      <c r="CV12" s="667"/>
      <c r="CW12" s="667"/>
      <c r="CX12" s="667"/>
      <c r="CY12" s="668"/>
      <c r="CZ12" s="669">
        <v>0.3</v>
      </c>
      <c r="DA12" s="669"/>
      <c r="DB12" s="669"/>
      <c r="DC12" s="669"/>
      <c r="DD12" s="675" t="s">
        <v>588</v>
      </c>
      <c r="DE12" s="667"/>
      <c r="DF12" s="667"/>
      <c r="DG12" s="667"/>
      <c r="DH12" s="667"/>
      <c r="DI12" s="667"/>
      <c r="DJ12" s="667"/>
      <c r="DK12" s="667"/>
      <c r="DL12" s="667"/>
      <c r="DM12" s="667"/>
      <c r="DN12" s="667"/>
      <c r="DO12" s="667"/>
      <c r="DP12" s="668"/>
      <c r="DQ12" s="675">
        <v>199653</v>
      </c>
      <c r="DR12" s="667"/>
      <c r="DS12" s="667"/>
      <c r="DT12" s="667"/>
      <c r="DU12" s="667"/>
      <c r="DV12" s="667"/>
      <c r="DW12" s="667"/>
      <c r="DX12" s="667"/>
      <c r="DY12" s="667"/>
      <c r="DZ12" s="667"/>
      <c r="EA12" s="667"/>
      <c r="EB12" s="667"/>
      <c r="EC12" s="676"/>
    </row>
    <row r="13" spans="2:143" ht="11.25" customHeight="1" x14ac:dyDescent="0.15">
      <c r="B13" s="663" t="s">
        <v>244</v>
      </c>
      <c r="C13" s="664"/>
      <c r="D13" s="664"/>
      <c r="E13" s="664"/>
      <c r="F13" s="664"/>
      <c r="G13" s="664"/>
      <c r="H13" s="664"/>
      <c r="I13" s="664"/>
      <c r="J13" s="664"/>
      <c r="K13" s="664"/>
      <c r="L13" s="664"/>
      <c r="M13" s="664"/>
      <c r="N13" s="664"/>
      <c r="O13" s="664"/>
      <c r="P13" s="664"/>
      <c r="Q13" s="665"/>
      <c r="R13" s="666" t="s">
        <v>583</v>
      </c>
      <c r="S13" s="667"/>
      <c r="T13" s="667"/>
      <c r="U13" s="667"/>
      <c r="V13" s="667"/>
      <c r="W13" s="667"/>
      <c r="X13" s="667"/>
      <c r="Y13" s="668"/>
      <c r="Z13" s="669" t="s">
        <v>583</v>
      </c>
      <c r="AA13" s="669"/>
      <c r="AB13" s="669"/>
      <c r="AC13" s="669"/>
      <c r="AD13" s="670" t="s">
        <v>127</v>
      </c>
      <c r="AE13" s="670"/>
      <c r="AF13" s="670"/>
      <c r="AG13" s="670"/>
      <c r="AH13" s="670"/>
      <c r="AI13" s="670"/>
      <c r="AJ13" s="670"/>
      <c r="AK13" s="670"/>
      <c r="AL13" s="671" t="s">
        <v>127</v>
      </c>
      <c r="AM13" s="672"/>
      <c r="AN13" s="672"/>
      <c r="AO13" s="673"/>
      <c r="AP13" s="663" t="s">
        <v>589</v>
      </c>
      <c r="AQ13" s="664"/>
      <c r="AR13" s="664"/>
      <c r="AS13" s="664"/>
      <c r="AT13" s="664"/>
      <c r="AU13" s="664"/>
      <c r="AV13" s="664"/>
      <c r="AW13" s="664"/>
      <c r="AX13" s="664"/>
      <c r="AY13" s="664"/>
      <c r="AZ13" s="664"/>
      <c r="BA13" s="664"/>
      <c r="BB13" s="664"/>
      <c r="BC13" s="664"/>
      <c r="BD13" s="664"/>
      <c r="BE13" s="664"/>
      <c r="BF13" s="665"/>
      <c r="BG13" s="666">
        <v>9409516</v>
      </c>
      <c r="BH13" s="667"/>
      <c r="BI13" s="667"/>
      <c r="BJ13" s="667"/>
      <c r="BK13" s="667"/>
      <c r="BL13" s="667"/>
      <c r="BM13" s="667"/>
      <c r="BN13" s="668"/>
      <c r="BO13" s="669">
        <v>39.1</v>
      </c>
      <c r="BP13" s="669"/>
      <c r="BQ13" s="669"/>
      <c r="BR13" s="669"/>
      <c r="BS13" s="670" t="s">
        <v>127</v>
      </c>
      <c r="BT13" s="670"/>
      <c r="BU13" s="670"/>
      <c r="BV13" s="670"/>
      <c r="BW13" s="670"/>
      <c r="BX13" s="670"/>
      <c r="BY13" s="670"/>
      <c r="BZ13" s="670"/>
      <c r="CA13" s="670"/>
      <c r="CB13" s="674"/>
      <c r="CD13" s="681" t="s">
        <v>245</v>
      </c>
      <c r="CE13" s="682"/>
      <c r="CF13" s="682"/>
      <c r="CG13" s="682"/>
      <c r="CH13" s="682"/>
      <c r="CI13" s="682"/>
      <c r="CJ13" s="682"/>
      <c r="CK13" s="682"/>
      <c r="CL13" s="682"/>
      <c r="CM13" s="682"/>
      <c r="CN13" s="682"/>
      <c r="CO13" s="682"/>
      <c r="CP13" s="682"/>
      <c r="CQ13" s="683"/>
      <c r="CR13" s="666">
        <v>24089401</v>
      </c>
      <c r="CS13" s="667"/>
      <c r="CT13" s="667"/>
      <c r="CU13" s="667"/>
      <c r="CV13" s="667"/>
      <c r="CW13" s="667"/>
      <c r="CX13" s="667"/>
      <c r="CY13" s="668"/>
      <c r="CZ13" s="669">
        <v>31.2</v>
      </c>
      <c r="DA13" s="669"/>
      <c r="DB13" s="669"/>
      <c r="DC13" s="669"/>
      <c r="DD13" s="675">
        <v>21521450</v>
      </c>
      <c r="DE13" s="667"/>
      <c r="DF13" s="667"/>
      <c r="DG13" s="667"/>
      <c r="DH13" s="667"/>
      <c r="DI13" s="667"/>
      <c r="DJ13" s="667"/>
      <c r="DK13" s="667"/>
      <c r="DL13" s="667"/>
      <c r="DM13" s="667"/>
      <c r="DN13" s="667"/>
      <c r="DO13" s="667"/>
      <c r="DP13" s="668"/>
      <c r="DQ13" s="675">
        <v>3948123</v>
      </c>
      <c r="DR13" s="667"/>
      <c r="DS13" s="667"/>
      <c r="DT13" s="667"/>
      <c r="DU13" s="667"/>
      <c r="DV13" s="667"/>
      <c r="DW13" s="667"/>
      <c r="DX13" s="667"/>
      <c r="DY13" s="667"/>
      <c r="DZ13" s="667"/>
      <c r="EA13" s="667"/>
      <c r="EB13" s="667"/>
      <c r="EC13" s="676"/>
    </row>
    <row r="14" spans="2:143" ht="11.25" customHeight="1" x14ac:dyDescent="0.15">
      <c r="B14" s="663" t="s">
        <v>246</v>
      </c>
      <c r="C14" s="664"/>
      <c r="D14" s="664"/>
      <c r="E14" s="664"/>
      <c r="F14" s="664"/>
      <c r="G14" s="664"/>
      <c r="H14" s="664"/>
      <c r="I14" s="664"/>
      <c r="J14" s="664"/>
      <c r="K14" s="664"/>
      <c r="L14" s="664"/>
      <c r="M14" s="664"/>
      <c r="N14" s="664"/>
      <c r="O14" s="664"/>
      <c r="P14" s="664"/>
      <c r="Q14" s="665"/>
      <c r="R14" s="666" t="s">
        <v>127</v>
      </c>
      <c r="S14" s="667"/>
      <c r="T14" s="667"/>
      <c r="U14" s="667"/>
      <c r="V14" s="667"/>
      <c r="W14" s="667"/>
      <c r="X14" s="667"/>
      <c r="Y14" s="668"/>
      <c r="Z14" s="669" t="s">
        <v>127</v>
      </c>
      <c r="AA14" s="669"/>
      <c r="AB14" s="669"/>
      <c r="AC14" s="669"/>
      <c r="AD14" s="670" t="s">
        <v>127</v>
      </c>
      <c r="AE14" s="670"/>
      <c r="AF14" s="670"/>
      <c r="AG14" s="670"/>
      <c r="AH14" s="670"/>
      <c r="AI14" s="670"/>
      <c r="AJ14" s="670"/>
      <c r="AK14" s="670"/>
      <c r="AL14" s="671" t="s">
        <v>127</v>
      </c>
      <c r="AM14" s="672"/>
      <c r="AN14" s="672"/>
      <c r="AO14" s="673"/>
      <c r="AP14" s="663" t="s">
        <v>590</v>
      </c>
      <c r="AQ14" s="664"/>
      <c r="AR14" s="664"/>
      <c r="AS14" s="664"/>
      <c r="AT14" s="664"/>
      <c r="AU14" s="664"/>
      <c r="AV14" s="664"/>
      <c r="AW14" s="664"/>
      <c r="AX14" s="664"/>
      <c r="AY14" s="664"/>
      <c r="AZ14" s="664"/>
      <c r="BA14" s="664"/>
      <c r="BB14" s="664"/>
      <c r="BC14" s="664"/>
      <c r="BD14" s="664"/>
      <c r="BE14" s="664"/>
      <c r="BF14" s="665"/>
      <c r="BG14" s="666">
        <v>167818</v>
      </c>
      <c r="BH14" s="667"/>
      <c r="BI14" s="667"/>
      <c r="BJ14" s="667"/>
      <c r="BK14" s="667"/>
      <c r="BL14" s="667"/>
      <c r="BM14" s="667"/>
      <c r="BN14" s="668"/>
      <c r="BO14" s="669">
        <v>0.7</v>
      </c>
      <c r="BP14" s="669"/>
      <c r="BQ14" s="669"/>
      <c r="BR14" s="669"/>
      <c r="BS14" s="670" t="s">
        <v>583</v>
      </c>
      <c r="BT14" s="670"/>
      <c r="BU14" s="670"/>
      <c r="BV14" s="670"/>
      <c r="BW14" s="670"/>
      <c r="BX14" s="670"/>
      <c r="BY14" s="670"/>
      <c r="BZ14" s="670"/>
      <c r="CA14" s="670"/>
      <c r="CB14" s="674"/>
      <c r="CD14" s="681" t="s">
        <v>247</v>
      </c>
      <c r="CE14" s="682"/>
      <c r="CF14" s="682"/>
      <c r="CG14" s="682"/>
      <c r="CH14" s="682"/>
      <c r="CI14" s="682"/>
      <c r="CJ14" s="682"/>
      <c r="CK14" s="682"/>
      <c r="CL14" s="682"/>
      <c r="CM14" s="682"/>
      <c r="CN14" s="682"/>
      <c r="CO14" s="682"/>
      <c r="CP14" s="682"/>
      <c r="CQ14" s="683"/>
      <c r="CR14" s="666">
        <v>1708637</v>
      </c>
      <c r="CS14" s="667"/>
      <c r="CT14" s="667"/>
      <c r="CU14" s="667"/>
      <c r="CV14" s="667"/>
      <c r="CW14" s="667"/>
      <c r="CX14" s="667"/>
      <c r="CY14" s="668"/>
      <c r="CZ14" s="669">
        <v>2.2000000000000002</v>
      </c>
      <c r="DA14" s="669"/>
      <c r="DB14" s="669"/>
      <c r="DC14" s="669"/>
      <c r="DD14" s="675">
        <v>143130</v>
      </c>
      <c r="DE14" s="667"/>
      <c r="DF14" s="667"/>
      <c r="DG14" s="667"/>
      <c r="DH14" s="667"/>
      <c r="DI14" s="667"/>
      <c r="DJ14" s="667"/>
      <c r="DK14" s="667"/>
      <c r="DL14" s="667"/>
      <c r="DM14" s="667"/>
      <c r="DN14" s="667"/>
      <c r="DO14" s="667"/>
      <c r="DP14" s="668"/>
      <c r="DQ14" s="675">
        <v>1247779</v>
      </c>
      <c r="DR14" s="667"/>
      <c r="DS14" s="667"/>
      <c r="DT14" s="667"/>
      <c r="DU14" s="667"/>
      <c r="DV14" s="667"/>
      <c r="DW14" s="667"/>
      <c r="DX14" s="667"/>
      <c r="DY14" s="667"/>
      <c r="DZ14" s="667"/>
      <c r="EA14" s="667"/>
      <c r="EB14" s="667"/>
      <c r="EC14" s="676"/>
    </row>
    <row r="15" spans="2:143" ht="11.25" customHeight="1" x14ac:dyDescent="0.15">
      <c r="B15" s="663" t="s">
        <v>248</v>
      </c>
      <c r="C15" s="664"/>
      <c r="D15" s="664"/>
      <c r="E15" s="664"/>
      <c r="F15" s="664"/>
      <c r="G15" s="664"/>
      <c r="H15" s="664"/>
      <c r="I15" s="664"/>
      <c r="J15" s="664"/>
      <c r="K15" s="664"/>
      <c r="L15" s="664"/>
      <c r="M15" s="664"/>
      <c r="N15" s="664"/>
      <c r="O15" s="664"/>
      <c r="P15" s="664"/>
      <c r="Q15" s="665"/>
      <c r="R15" s="666" t="s">
        <v>583</v>
      </c>
      <c r="S15" s="667"/>
      <c r="T15" s="667"/>
      <c r="U15" s="667"/>
      <c r="V15" s="667"/>
      <c r="W15" s="667"/>
      <c r="X15" s="667"/>
      <c r="Y15" s="668"/>
      <c r="Z15" s="669" t="s">
        <v>127</v>
      </c>
      <c r="AA15" s="669"/>
      <c r="AB15" s="669"/>
      <c r="AC15" s="669"/>
      <c r="AD15" s="670" t="s">
        <v>127</v>
      </c>
      <c r="AE15" s="670"/>
      <c r="AF15" s="670"/>
      <c r="AG15" s="670"/>
      <c r="AH15" s="670"/>
      <c r="AI15" s="670"/>
      <c r="AJ15" s="670"/>
      <c r="AK15" s="670"/>
      <c r="AL15" s="671" t="s">
        <v>127</v>
      </c>
      <c r="AM15" s="672"/>
      <c r="AN15" s="672"/>
      <c r="AO15" s="673"/>
      <c r="AP15" s="663" t="s">
        <v>249</v>
      </c>
      <c r="AQ15" s="664"/>
      <c r="AR15" s="664"/>
      <c r="AS15" s="664"/>
      <c r="AT15" s="664"/>
      <c r="AU15" s="664"/>
      <c r="AV15" s="664"/>
      <c r="AW15" s="664"/>
      <c r="AX15" s="664"/>
      <c r="AY15" s="664"/>
      <c r="AZ15" s="664"/>
      <c r="BA15" s="664"/>
      <c r="BB15" s="664"/>
      <c r="BC15" s="664"/>
      <c r="BD15" s="664"/>
      <c r="BE15" s="664"/>
      <c r="BF15" s="665"/>
      <c r="BG15" s="666">
        <v>679320</v>
      </c>
      <c r="BH15" s="667"/>
      <c r="BI15" s="667"/>
      <c r="BJ15" s="667"/>
      <c r="BK15" s="667"/>
      <c r="BL15" s="667"/>
      <c r="BM15" s="667"/>
      <c r="BN15" s="668"/>
      <c r="BO15" s="669">
        <v>2.8</v>
      </c>
      <c r="BP15" s="669"/>
      <c r="BQ15" s="669"/>
      <c r="BR15" s="669"/>
      <c r="BS15" s="670" t="s">
        <v>127</v>
      </c>
      <c r="BT15" s="670"/>
      <c r="BU15" s="670"/>
      <c r="BV15" s="670"/>
      <c r="BW15" s="670"/>
      <c r="BX15" s="670"/>
      <c r="BY15" s="670"/>
      <c r="BZ15" s="670"/>
      <c r="CA15" s="670"/>
      <c r="CB15" s="674"/>
      <c r="CD15" s="681" t="s">
        <v>250</v>
      </c>
      <c r="CE15" s="682"/>
      <c r="CF15" s="682"/>
      <c r="CG15" s="682"/>
      <c r="CH15" s="682"/>
      <c r="CI15" s="682"/>
      <c r="CJ15" s="682"/>
      <c r="CK15" s="682"/>
      <c r="CL15" s="682"/>
      <c r="CM15" s="682"/>
      <c r="CN15" s="682"/>
      <c r="CO15" s="682"/>
      <c r="CP15" s="682"/>
      <c r="CQ15" s="683"/>
      <c r="CR15" s="666">
        <v>9302330</v>
      </c>
      <c r="CS15" s="667"/>
      <c r="CT15" s="667"/>
      <c r="CU15" s="667"/>
      <c r="CV15" s="667"/>
      <c r="CW15" s="667"/>
      <c r="CX15" s="667"/>
      <c r="CY15" s="668"/>
      <c r="CZ15" s="669">
        <v>12</v>
      </c>
      <c r="DA15" s="669"/>
      <c r="DB15" s="669"/>
      <c r="DC15" s="669"/>
      <c r="DD15" s="675">
        <v>2904366</v>
      </c>
      <c r="DE15" s="667"/>
      <c r="DF15" s="667"/>
      <c r="DG15" s="667"/>
      <c r="DH15" s="667"/>
      <c r="DI15" s="667"/>
      <c r="DJ15" s="667"/>
      <c r="DK15" s="667"/>
      <c r="DL15" s="667"/>
      <c r="DM15" s="667"/>
      <c r="DN15" s="667"/>
      <c r="DO15" s="667"/>
      <c r="DP15" s="668"/>
      <c r="DQ15" s="675">
        <v>5366559</v>
      </c>
      <c r="DR15" s="667"/>
      <c r="DS15" s="667"/>
      <c r="DT15" s="667"/>
      <c r="DU15" s="667"/>
      <c r="DV15" s="667"/>
      <c r="DW15" s="667"/>
      <c r="DX15" s="667"/>
      <c r="DY15" s="667"/>
      <c r="DZ15" s="667"/>
      <c r="EA15" s="667"/>
      <c r="EB15" s="667"/>
      <c r="EC15" s="676"/>
    </row>
    <row r="16" spans="2:143" ht="11.25" customHeight="1" x14ac:dyDescent="0.15">
      <c r="B16" s="663" t="s">
        <v>251</v>
      </c>
      <c r="C16" s="664"/>
      <c r="D16" s="664"/>
      <c r="E16" s="664"/>
      <c r="F16" s="664"/>
      <c r="G16" s="664"/>
      <c r="H16" s="664"/>
      <c r="I16" s="664"/>
      <c r="J16" s="664"/>
      <c r="K16" s="664"/>
      <c r="L16" s="664"/>
      <c r="M16" s="664"/>
      <c r="N16" s="664"/>
      <c r="O16" s="664"/>
      <c r="P16" s="664"/>
      <c r="Q16" s="665"/>
      <c r="R16" s="666">
        <v>54006</v>
      </c>
      <c r="S16" s="667"/>
      <c r="T16" s="667"/>
      <c r="U16" s="667"/>
      <c r="V16" s="667"/>
      <c r="W16" s="667"/>
      <c r="X16" s="667"/>
      <c r="Y16" s="668"/>
      <c r="Z16" s="669">
        <v>0.1</v>
      </c>
      <c r="AA16" s="669"/>
      <c r="AB16" s="669"/>
      <c r="AC16" s="669"/>
      <c r="AD16" s="670">
        <v>54006</v>
      </c>
      <c r="AE16" s="670"/>
      <c r="AF16" s="670"/>
      <c r="AG16" s="670"/>
      <c r="AH16" s="670"/>
      <c r="AI16" s="670"/>
      <c r="AJ16" s="670"/>
      <c r="AK16" s="670"/>
      <c r="AL16" s="671">
        <v>0.2</v>
      </c>
      <c r="AM16" s="672"/>
      <c r="AN16" s="672"/>
      <c r="AO16" s="673"/>
      <c r="AP16" s="663" t="s">
        <v>591</v>
      </c>
      <c r="AQ16" s="664"/>
      <c r="AR16" s="664"/>
      <c r="AS16" s="664"/>
      <c r="AT16" s="664"/>
      <c r="AU16" s="664"/>
      <c r="AV16" s="664"/>
      <c r="AW16" s="664"/>
      <c r="AX16" s="664"/>
      <c r="AY16" s="664"/>
      <c r="AZ16" s="664"/>
      <c r="BA16" s="664"/>
      <c r="BB16" s="664"/>
      <c r="BC16" s="664"/>
      <c r="BD16" s="664"/>
      <c r="BE16" s="664"/>
      <c r="BF16" s="665"/>
      <c r="BG16" s="666" t="s">
        <v>127</v>
      </c>
      <c r="BH16" s="667"/>
      <c r="BI16" s="667"/>
      <c r="BJ16" s="667"/>
      <c r="BK16" s="667"/>
      <c r="BL16" s="667"/>
      <c r="BM16" s="667"/>
      <c r="BN16" s="668"/>
      <c r="BO16" s="669" t="s">
        <v>127</v>
      </c>
      <c r="BP16" s="669"/>
      <c r="BQ16" s="669"/>
      <c r="BR16" s="669"/>
      <c r="BS16" s="670" t="s">
        <v>127</v>
      </c>
      <c r="BT16" s="670"/>
      <c r="BU16" s="670"/>
      <c r="BV16" s="670"/>
      <c r="BW16" s="670"/>
      <c r="BX16" s="670"/>
      <c r="BY16" s="670"/>
      <c r="BZ16" s="670"/>
      <c r="CA16" s="670"/>
      <c r="CB16" s="674"/>
      <c r="CD16" s="681" t="s">
        <v>252</v>
      </c>
      <c r="CE16" s="682"/>
      <c r="CF16" s="682"/>
      <c r="CG16" s="682"/>
      <c r="CH16" s="682"/>
      <c r="CI16" s="682"/>
      <c r="CJ16" s="682"/>
      <c r="CK16" s="682"/>
      <c r="CL16" s="682"/>
      <c r="CM16" s="682"/>
      <c r="CN16" s="682"/>
      <c r="CO16" s="682"/>
      <c r="CP16" s="682"/>
      <c r="CQ16" s="683"/>
      <c r="CR16" s="666">
        <v>12539</v>
      </c>
      <c r="CS16" s="667"/>
      <c r="CT16" s="667"/>
      <c r="CU16" s="667"/>
      <c r="CV16" s="667"/>
      <c r="CW16" s="667"/>
      <c r="CX16" s="667"/>
      <c r="CY16" s="668"/>
      <c r="CZ16" s="669">
        <v>0</v>
      </c>
      <c r="DA16" s="669"/>
      <c r="DB16" s="669"/>
      <c r="DC16" s="669"/>
      <c r="DD16" s="675" t="s">
        <v>127</v>
      </c>
      <c r="DE16" s="667"/>
      <c r="DF16" s="667"/>
      <c r="DG16" s="667"/>
      <c r="DH16" s="667"/>
      <c r="DI16" s="667"/>
      <c r="DJ16" s="667"/>
      <c r="DK16" s="667"/>
      <c r="DL16" s="667"/>
      <c r="DM16" s="667"/>
      <c r="DN16" s="667"/>
      <c r="DO16" s="667"/>
      <c r="DP16" s="668"/>
      <c r="DQ16" s="675">
        <v>12539</v>
      </c>
      <c r="DR16" s="667"/>
      <c r="DS16" s="667"/>
      <c r="DT16" s="667"/>
      <c r="DU16" s="667"/>
      <c r="DV16" s="667"/>
      <c r="DW16" s="667"/>
      <c r="DX16" s="667"/>
      <c r="DY16" s="667"/>
      <c r="DZ16" s="667"/>
      <c r="EA16" s="667"/>
      <c r="EB16" s="667"/>
      <c r="EC16" s="676"/>
    </row>
    <row r="17" spans="2:133" ht="11.25" customHeight="1" x14ac:dyDescent="0.15">
      <c r="B17" s="663" t="s">
        <v>592</v>
      </c>
      <c r="C17" s="664"/>
      <c r="D17" s="664"/>
      <c r="E17" s="664"/>
      <c r="F17" s="664"/>
      <c r="G17" s="664"/>
      <c r="H17" s="664"/>
      <c r="I17" s="664"/>
      <c r="J17" s="664"/>
      <c r="K17" s="664"/>
      <c r="L17" s="664"/>
      <c r="M17" s="664"/>
      <c r="N17" s="664"/>
      <c r="O17" s="664"/>
      <c r="P17" s="664"/>
      <c r="Q17" s="665"/>
      <c r="R17" s="666">
        <v>174730</v>
      </c>
      <c r="S17" s="667"/>
      <c r="T17" s="667"/>
      <c r="U17" s="667"/>
      <c r="V17" s="667"/>
      <c r="W17" s="667"/>
      <c r="X17" s="667"/>
      <c r="Y17" s="668"/>
      <c r="Z17" s="669">
        <v>0.2</v>
      </c>
      <c r="AA17" s="669"/>
      <c r="AB17" s="669"/>
      <c r="AC17" s="669"/>
      <c r="AD17" s="670">
        <v>174730</v>
      </c>
      <c r="AE17" s="670"/>
      <c r="AF17" s="670"/>
      <c r="AG17" s="670"/>
      <c r="AH17" s="670"/>
      <c r="AI17" s="670"/>
      <c r="AJ17" s="670"/>
      <c r="AK17" s="670"/>
      <c r="AL17" s="671">
        <v>0.6</v>
      </c>
      <c r="AM17" s="672"/>
      <c r="AN17" s="672"/>
      <c r="AO17" s="673"/>
      <c r="AP17" s="663" t="s">
        <v>253</v>
      </c>
      <c r="AQ17" s="664"/>
      <c r="AR17" s="664"/>
      <c r="AS17" s="664"/>
      <c r="AT17" s="664"/>
      <c r="AU17" s="664"/>
      <c r="AV17" s="664"/>
      <c r="AW17" s="664"/>
      <c r="AX17" s="664"/>
      <c r="AY17" s="664"/>
      <c r="AZ17" s="664"/>
      <c r="BA17" s="664"/>
      <c r="BB17" s="664"/>
      <c r="BC17" s="664"/>
      <c r="BD17" s="664"/>
      <c r="BE17" s="664"/>
      <c r="BF17" s="665"/>
      <c r="BG17" s="666" t="s">
        <v>583</v>
      </c>
      <c r="BH17" s="667"/>
      <c r="BI17" s="667"/>
      <c r="BJ17" s="667"/>
      <c r="BK17" s="667"/>
      <c r="BL17" s="667"/>
      <c r="BM17" s="667"/>
      <c r="BN17" s="668"/>
      <c r="BO17" s="669" t="s">
        <v>588</v>
      </c>
      <c r="BP17" s="669"/>
      <c r="BQ17" s="669"/>
      <c r="BR17" s="669"/>
      <c r="BS17" s="670" t="s">
        <v>127</v>
      </c>
      <c r="BT17" s="670"/>
      <c r="BU17" s="670"/>
      <c r="BV17" s="670"/>
      <c r="BW17" s="670"/>
      <c r="BX17" s="670"/>
      <c r="BY17" s="670"/>
      <c r="BZ17" s="670"/>
      <c r="CA17" s="670"/>
      <c r="CB17" s="674"/>
      <c r="CD17" s="681" t="s">
        <v>254</v>
      </c>
      <c r="CE17" s="682"/>
      <c r="CF17" s="682"/>
      <c r="CG17" s="682"/>
      <c r="CH17" s="682"/>
      <c r="CI17" s="682"/>
      <c r="CJ17" s="682"/>
      <c r="CK17" s="682"/>
      <c r="CL17" s="682"/>
      <c r="CM17" s="682"/>
      <c r="CN17" s="682"/>
      <c r="CO17" s="682"/>
      <c r="CP17" s="682"/>
      <c r="CQ17" s="683"/>
      <c r="CR17" s="666">
        <v>2887549</v>
      </c>
      <c r="CS17" s="667"/>
      <c r="CT17" s="667"/>
      <c r="CU17" s="667"/>
      <c r="CV17" s="667"/>
      <c r="CW17" s="667"/>
      <c r="CX17" s="667"/>
      <c r="CY17" s="668"/>
      <c r="CZ17" s="669">
        <v>3.7</v>
      </c>
      <c r="DA17" s="669"/>
      <c r="DB17" s="669"/>
      <c r="DC17" s="669"/>
      <c r="DD17" s="675" t="s">
        <v>583</v>
      </c>
      <c r="DE17" s="667"/>
      <c r="DF17" s="667"/>
      <c r="DG17" s="667"/>
      <c r="DH17" s="667"/>
      <c r="DI17" s="667"/>
      <c r="DJ17" s="667"/>
      <c r="DK17" s="667"/>
      <c r="DL17" s="667"/>
      <c r="DM17" s="667"/>
      <c r="DN17" s="667"/>
      <c r="DO17" s="667"/>
      <c r="DP17" s="668"/>
      <c r="DQ17" s="675">
        <v>2887549</v>
      </c>
      <c r="DR17" s="667"/>
      <c r="DS17" s="667"/>
      <c r="DT17" s="667"/>
      <c r="DU17" s="667"/>
      <c r="DV17" s="667"/>
      <c r="DW17" s="667"/>
      <c r="DX17" s="667"/>
      <c r="DY17" s="667"/>
      <c r="DZ17" s="667"/>
      <c r="EA17" s="667"/>
      <c r="EB17" s="667"/>
      <c r="EC17" s="676"/>
    </row>
    <row r="18" spans="2:133" ht="11.25" customHeight="1" x14ac:dyDescent="0.15">
      <c r="B18" s="663" t="s">
        <v>255</v>
      </c>
      <c r="C18" s="664"/>
      <c r="D18" s="664"/>
      <c r="E18" s="664"/>
      <c r="F18" s="664"/>
      <c r="G18" s="664"/>
      <c r="H18" s="664"/>
      <c r="I18" s="664"/>
      <c r="J18" s="664"/>
      <c r="K18" s="664"/>
      <c r="L18" s="664"/>
      <c r="M18" s="664"/>
      <c r="N18" s="664"/>
      <c r="O18" s="664"/>
      <c r="P18" s="664"/>
      <c r="Q18" s="665"/>
      <c r="R18" s="666">
        <v>399491</v>
      </c>
      <c r="S18" s="667"/>
      <c r="T18" s="667"/>
      <c r="U18" s="667"/>
      <c r="V18" s="667"/>
      <c r="W18" s="667"/>
      <c r="X18" s="667"/>
      <c r="Y18" s="668"/>
      <c r="Z18" s="669">
        <v>0.5</v>
      </c>
      <c r="AA18" s="669"/>
      <c r="AB18" s="669"/>
      <c r="AC18" s="669"/>
      <c r="AD18" s="670">
        <v>367082</v>
      </c>
      <c r="AE18" s="670"/>
      <c r="AF18" s="670"/>
      <c r="AG18" s="670"/>
      <c r="AH18" s="670"/>
      <c r="AI18" s="670"/>
      <c r="AJ18" s="670"/>
      <c r="AK18" s="670"/>
      <c r="AL18" s="671">
        <v>1.2999999523162842</v>
      </c>
      <c r="AM18" s="672"/>
      <c r="AN18" s="672"/>
      <c r="AO18" s="673"/>
      <c r="AP18" s="663" t="s">
        <v>593</v>
      </c>
      <c r="AQ18" s="664"/>
      <c r="AR18" s="664"/>
      <c r="AS18" s="664"/>
      <c r="AT18" s="664"/>
      <c r="AU18" s="664"/>
      <c r="AV18" s="664"/>
      <c r="AW18" s="664"/>
      <c r="AX18" s="664"/>
      <c r="AY18" s="664"/>
      <c r="AZ18" s="664"/>
      <c r="BA18" s="664"/>
      <c r="BB18" s="664"/>
      <c r="BC18" s="664"/>
      <c r="BD18" s="664"/>
      <c r="BE18" s="664"/>
      <c r="BF18" s="665"/>
      <c r="BG18" s="666" t="s">
        <v>588</v>
      </c>
      <c r="BH18" s="667"/>
      <c r="BI18" s="667"/>
      <c r="BJ18" s="667"/>
      <c r="BK18" s="667"/>
      <c r="BL18" s="667"/>
      <c r="BM18" s="667"/>
      <c r="BN18" s="668"/>
      <c r="BO18" s="669" t="s">
        <v>127</v>
      </c>
      <c r="BP18" s="669"/>
      <c r="BQ18" s="669"/>
      <c r="BR18" s="669"/>
      <c r="BS18" s="670" t="s">
        <v>127</v>
      </c>
      <c r="BT18" s="670"/>
      <c r="BU18" s="670"/>
      <c r="BV18" s="670"/>
      <c r="BW18" s="670"/>
      <c r="BX18" s="670"/>
      <c r="BY18" s="670"/>
      <c r="BZ18" s="670"/>
      <c r="CA18" s="670"/>
      <c r="CB18" s="674"/>
      <c r="CD18" s="681" t="s">
        <v>256</v>
      </c>
      <c r="CE18" s="682"/>
      <c r="CF18" s="682"/>
      <c r="CG18" s="682"/>
      <c r="CH18" s="682"/>
      <c r="CI18" s="682"/>
      <c r="CJ18" s="682"/>
      <c r="CK18" s="682"/>
      <c r="CL18" s="682"/>
      <c r="CM18" s="682"/>
      <c r="CN18" s="682"/>
      <c r="CO18" s="682"/>
      <c r="CP18" s="682"/>
      <c r="CQ18" s="683"/>
      <c r="CR18" s="666">
        <v>584</v>
      </c>
      <c r="CS18" s="667"/>
      <c r="CT18" s="667"/>
      <c r="CU18" s="667"/>
      <c r="CV18" s="667"/>
      <c r="CW18" s="667"/>
      <c r="CX18" s="667"/>
      <c r="CY18" s="668"/>
      <c r="CZ18" s="669">
        <v>0</v>
      </c>
      <c r="DA18" s="669"/>
      <c r="DB18" s="669"/>
      <c r="DC18" s="669"/>
      <c r="DD18" s="675" t="s">
        <v>588</v>
      </c>
      <c r="DE18" s="667"/>
      <c r="DF18" s="667"/>
      <c r="DG18" s="667"/>
      <c r="DH18" s="667"/>
      <c r="DI18" s="667"/>
      <c r="DJ18" s="667"/>
      <c r="DK18" s="667"/>
      <c r="DL18" s="667"/>
      <c r="DM18" s="667"/>
      <c r="DN18" s="667"/>
      <c r="DO18" s="667"/>
      <c r="DP18" s="668"/>
      <c r="DQ18" s="675">
        <v>584</v>
      </c>
      <c r="DR18" s="667"/>
      <c r="DS18" s="667"/>
      <c r="DT18" s="667"/>
      <c r="DU18" s="667"/>
      <c r="DV18" s="667"/>
      <c r="DW18" s="667"/>
      <c r="DX18" s="667"/>
      <c r="DY18" s="667"/>
      <c r="DZ18" s="667"/>
      <c r="EA18" s="667"/>
      <c r="EB18" s="667"/>
      <c r="EC18" s="676"/>
    </row>
    <row r="19" spans="2:133" ht="11.25" customHeight="1" x14ac:dyDescent="0.15">
      <c r="B19" s="663" t="s">
        <v>257</v>
      </c>
      <c r="C19" s="664"/>
      <c r="D19" s="664"/>
      <c r="E19" s="664"/>
      <c r="F19" s="664"/>
      <c r="G19" s="664"/>
      <c r="H19" s="664"/>
      <c r="I19" s="664"/>
      <c r="J19" s="664"/>
      <c r="K19" s="664"/>
      <c r="L19" s="664"/>
      <c r="M19" s="664"/>
      <c r="N19" s="664"/>
      <c r="O19" s="664"/>
      <c r="P19" s="664"/>
      <c r="Q19" s="665"/>
      <c r="R19" s="666">
        <v>156353</v>
      </c>
      <c r="S19" s="667"/>
      <c r="T19" s="667"/>
      <c r="U19" s="667"/>
      <c r="V19" s="667"/>
      <c r="W19" s="667"/>
      <c r="X19" s="667"/>
      <c r="Y19" s="668"/>
      <c r="Z19" s="669">
        <v>0.2</v>
      </c>
      <c r="AA19" s="669"/>
      <c r="AB19" s="669"/>
      <c r="AC19" s="669"/>
      <c r="AD19" s="670">
        <v>156353</v>
      </c>
      <c r="AE19" s="670"/>
      <c r="AF19" s="670"/>
      <c r="AG19" s="670"/>
      <c r="AH19" s="670"/>
      <c r="AI19" s="670"/>
      <c r="AJ19" s="670"/>
      <c r="AK19" s="670"/>
      <c r="AL19" s="671">
        <v>0.5</v>
      </c>
      <c r="AM19" s="672"/>
      <c r="AN19" s="672"/>
      <c r="AO19" s="673"/>
      <c r="AP19" s="663" t="s">
        <v>258</v>
      </c>
      <c r="AQ19" s="664"/>
      <c r="AR19" s="664"/>
      <c r="AS19" s="664"/>
      <c r="AT19" s="664"/>
      <c r="AU19" s="664"/>
      <c r="AV19" s="664"/>
      <c r="AW19" s="664"/>
      <c r="AX19" s="664"/>
      <c r="AY19" s="664"/>
      <c r="AZ19" s="664"/>
      <c r="BA19" s="664"/>
      <c r="BB19" s="664"/>
      <c r="BC19" s="664"/>
      <c r="BD19" s="664"/>
      <c r="BE19" s="664"/>
      <c r="BF19" s="665"/>
      <c r="BG19" s="666">
        <v>2277613</v>
      </c>
      <c r="BH19" s="667"/>
      <c r="BI19" s="667"/>
      <c r="BJ19" s="667"/>
      <c r="BK19" s="667"/>
      <c r="BL19" s="667"/>
      <c r="BM19" s="667"/>
      <c r="BN19" s="668"/>
      <c r="BO19" s="669">
        <v>9.5</v>
      </c>
      <c r="BP19" s="669"/>
      <c r="BQ19" s="669"/>
      <c r="BR19" s="669"/>
      <c r="BS19" s="670">
        <v>4488</v>
      </c>
      <c r="BT19" s="670"/>
      <c r="BU19" s="670"/>
      <c r="BV19" s="670"/>
      <c r="BW19" s="670"/>
      <c r="BX19" s="670"/>
      <c r="BY19" s="670"/>
      <c r="BZ19" s="670"/>
      <c r="CA19" s="670"/>
      <c r="CB19" s="674"/>
      <c r="CD19" s="681" t="s">
        <v>594</v>
      </c>
      <c r="CE19" s="682"/>
      <c r="CF19" s="682"/>
      <c r="CG19" s="682"/>
      <c r="CH19" s="682"/>
      <c r="CI19" s="682"/>
      <c r="CJ19" s="682"/>
      <c r="CK19" s="682"/>
      <c r="CL19" s="682"/>
      <c r="CM19" s="682"/>
      <c r="CN19" s="682"/>
      <c r="CO19" s="682"/>
      <c r="CP19" s="682"/>
      <c r="CQ19" s="683"/>
      <c r="CR19" s="666" t="s">
        <v>583</v>
      </c>
      <c r="CS19" s="667"/>
      <c r="CT19" s="667"/>
      <c r="CU19" s="667"/>
      <c r="CV19" s="667"/>
      <c r="CW19" s="667"/>
      <c r="CX19" s="667"/>
      <c r="CY19" s="668"/>
      <c r="CZ19" s="669" t="s">
        <v>583</v>
      </c>
      <c r="DA19" s="669"/>
      <c r="DB19" s="669"/>
      <c r="DC19" s="669"/>
      <c r="DD19" s="675" t="s">
        <v>127</v>
      </c>
      <c r="DE19" s="667"/>
      <c r="DF19" s="667"/>
      <c r="DG19" s="667"/>
      <c r="DH19" s="667"/>
      <c r="DI19" s="667"/>
      <c r="DJ19" s="667"/>
      <c r="DK19" s="667"/>
      <c r="DL19" s="667"/>
      <c r="DM19" s="667"/>
      <c r="DN19" s="667"/>
      <c r="DO19" s="667"/>
      <c r="DP19" s="668"/>
      <c r="DQ19" s="675" t="s">
        <v>588</v>
      </c>
      <c r="DR19" s="667"/>
      <c r="DS19" s="667"/>
      <c r="DT19" s="667"/>
      <c r="DU19" s="667"/>
      <c r="DV19" s="667"/>
      <c r="DW19" s="667"/>
      <c r="DX19" s="667"/>
      <c r="DY19" s="667"/>
      <c r="DZ19" s="667"/>
      <c r="EA19" s="667"/>
      <c r="EB19" s="667"/>
      <c r="EC19" s="676"/>
    </row>
    <row r="20" spans="2:133" ht="11.25" customHeight="1" x14ac:dyDescent="0.15">
      <c r="B20" s="663" t="s">
        <v>259</v>
      </c>
      <c r="C20" s="664"/>
      <c r="D20" s="664"/>
      <c r="E20" s="664"/>
      <c r="F20" s="664"/>
      <c r="G20" s="664"/>
      <c r="H20" s="664"/>
      <c r="I20" s="664"/>
      <c r="J20" s="664"/>
      <c r="K20" s="664"/>
      <c r="L20" s="664"/>
      <c r="M20" s="664"/>
      <c r="N20" s="664"/>
      <c r="O20" s="664"/>
      <c r="P20" s="664"/>
      <c r="Q20" s="665"/>
      <c r="R20" s="666">
        <v>15948</v>
      </c>
      <c r="S20" s="667"/>
      <c r="T20" s="667"/>
      <c r="U20" s="667"/>
      <c r="V20" s="667"/>
      <c r="W20" s="667"/>
      <c r="X20" s="667"/>
      <c r="Y20" s="668"/>
      <c r="Z20" s="669">
        <v>0</v>
      </c>
      <c r="AA20" s="669"/>
      <c r="AB20" s="669"/>
      <c r="AC20" s="669"/>
      <c r="AD20" s="670">
        <v>15948</v>
      </c>
      <c r="AE20" s="670"/>
      <c r="AF20" s="670"/>
      <c r="AG20" s="670"/>
      <c r="AH20" s="670"/>
      <c r="AI20" s="670"/>
      <c r="AJ20" s="670"/>
      <c r="AK20" s="670"/>
      <c r="AL20" s="671">
        <v>0.1</v>
      </c>
      <c r="AM20" s="672"/>
      <c r="AN20" s="672"/>
      <c r="AO20" s="673"/>
      <c r="AP20" s="663" t="s">
        <v>595</v>
      </c>
      <c r="AQ20" s="664"/>
      <c r="AR20" s="664"/>
      <c r="AS20" s="664"/>
      <c r="AT20" s="664"/>
      <c r="AU20" s="664"/>
      <c r="AV20" s="664"/>
      <c r="AW20" s="664"/>
      <c r="AX20" s="664"/>
      <c r="AY20" s="664"/>
      <c r="AZ20" s="664"/>
      <c r="BA20" s="664"/>
      <c r="BB20" s="664"/>
      <c r="BC20" s="664"/>
      <c r="BD20" s="664"/>
      <c r="BE20" s="664"/>
      <c r="BF20" s="665"/>
      <c r="BG20" s="666">
        <v>2230671</v>
      </c>
      <c r="BH20" s="667"/>
      <c r="BI20" s="667"/>
      <c r="BJ20" s="667"/>
      <c r="BK20" s="667"/>
      <c r="BL20" s="667"/>
      <c r="BM20" s="667"/>
      <c r="BN20" s="668"/>
      <c r="BO20" s="669">
        <v>9.3000000000000007</v>
      </c>
      <c r="BP20" s="669"/>
      <c r="BQ20" s="669"/>
      <c r="BR20" s="669"/>
      <c r="BS20" s="670">
        <v>4488</v>
      </c>
      <c r="BT20" s="670"/>
      <c r="BU20" s="670"/>
      <c r="BV20" s="670"/>
      <c r="BW20" s="670"/>
      <c r="BX20" s="670"/>
      <c r="BY20" s="670"/>
      <c r="BZ20" s="670"/>
      <c r="CA20" s="670"/>
      <c r="CB20" s="674"/>
      <c r="CD20" s="681" t="s">
        <v>260</v>
      </c>
      <c r="CE20" s="682"/>
      <c r="CF20" s="682"/>
      <c r="CG20" s="682"/>
      <c r="CH20" s="682"/>
      <c r="CI20" s="682"/>
      <c r="CJ20" s="682"/>
      <c r="CK20" s="682"/>
      <c r="CL20" s="682"/>
      <c r="CM20" s="682"/>
      <c r="CN20" s="682"/>
      <c r="CO20" s="682"/>
      <c r="CP20" s="682"/>
      <c r="CQ20" s="683"/>
      <c r="CR20" s="666">
        <v>77209335</v>
      </c>
      <c r="CS20" s="667"/>
      <c r="CT20" s="667"/>
      <c r="CU20" s="667"/>
      <c r="CV20" s="667"/>
      <c r="CW20" s="667"/>
      <c r="CX20" s="667"/>
      <c r="CY20" s="668"/>
      <c r="CZ20" s="669">
        <v>100</v>
      </c>
      <c r="DA20" s="669"/>
      <c r="DB20" s="669"/>
      <c r="DC20" s="669"/>
      <c r="DD20" s="675">
        <v>25133490</v>
      </c>
      <c r="DE20" s="667"/>
      <c r="DF20" s="667"/>
      <c r="DG20" s="667"/>
      <c r="DH20" s="667"/>
      <c r="DI20" s="667"/>
      <c r="DJ20" s="667"/>
      <c r="DK20" s="667"/>
      <c r="DL20" s="667"/>
      <c r="DM20" s="667"/>
      <c r="DN20" s="667"/>
      <c r="DO20" s="667"/>
      <c r="DP20" s="668"/>
      <c r="DQ20" s="675">
        <v>34672064</v>
      </c>
      <c r="DR20" s="667"/>
      <c r="DS20" s="667"/>
      <c r="DT20" s="667"/>
      <c r="DU20" s="667"/>
      <c r="DV20" s="667"/>
      <c r="DW20" s="667"/>
      <c r="DX20" s="667"/>
      <c r="DY20" s="667"/>
      <c r="DZ20" s="667"/>
      <c r="EA20" s="667"/>
      <c r="EB20" s="667"/>
      <c r="EC20" s="676"/>
    </row>
    <row r="21" spans="2:133" ht="11.25" customHeight="1" x14ac:dyDescent="0.15">
      <c r="B21" s="663" t="s">
        <v>261</v>
      </c>
      <c r="C21" s="664"/>
      <c r="D21" s="664"/>
      <c r="E21" s="664"/>
      <c r="F21" s="664"/>
      <c r="G21" s="664"/>
      <c r="H21" s="664"/>
      <c r="I21" s="664"/>
      <c r="J21" s="664"/>
      <c r="K21" s="664"/>
      <c r="L21" s="664"/>
      <c r="M21" s="664"/>
      <c r="N21" s="664"/>
      <c r="O21" s="664"/>
      <c r="P21" s="664"/>
      <c r="Q21" s="665"/>
      <c r="R21" s="666">
        <v>3156</v>
      </c>
      <c r="S21" s="667"/>
      <c r="T21" s="667"/>
      <c r="U21" s="667"/>
      <c r="V21" s="667"/>
      <c r="W21" s="667"/>
      <c r="X21" s="667"/>
      <c r="Y21" s="668"/>
      <c r="Z21" s="669">
        <v>0</v>
      </c>
      <c r="AA21" s="669"/>
      <c r="AB21" s="669"/>
      <c r="AC21" s="669"/>
      <c r="AD21" s="670">
        <v>3156</v>
      </c>
      <c r="AE21" s="670"/>
      <c r="AF21" s="670"/>
      <c r="AG21" s="670"/>
      <c r="AH21" s="670"/>
      <c r="AI21" s="670"/>
      <c r="AJ21" s="670"/>
      <c r="AK21" s="670"/>
      <c r="AL21" s="671">
        <v>0</v>
      </c>
      <c r="AM21" s="672"/>
      <c r="AN21" s="672"/>
      <c r="AO21" s="673"/>
      <c r="AP21" s="685" t="s">
        <v>262</v>
      </c>
      <c r="AQ21" s="686"/>
      <c r="AR21" s="686"/>
      <c r="AS21" s="686"/>
      <c r="AT21" s="686"/>
      <c r="AU21" s="686"/>
      <c r="AV21" s="686"/>
      <c r="AW21" s="686"/>
      <c r="AX21" s="686"/>
      <c r="AY21" s="686"/>
      <c r="AZ21" s="686"/>
      <c r="BA21" s="686"/>
      <c r="BB21" s="686"/>
      <c r="BC21" s="686"/>
      <c r="BD21" s="686"/>
      <c r="BE21" s="686"/>
      <c r="BF21" s="687"/>
      <c r="BG21" s="666">
        <v>30483</v>
      </c>
      <c r="BH21" s="667"/>
      <c r="BI21" s="667"/>
      <c r="BJ21" s="667"/>
      <c r="BK21" s="667"/>
      <c r="BL21" s="667"/>
      <c r="BM21" s="667"/>
      <c r="BN21" s="668"/>
      <c r="BO21" s="669">
        <v>0.1</v>
      </c>
      <c r="BP21" s="669"/>
      <c r="BQ21" s="669"/>
      <c r="BR21" s="669"/>
      <c r="BS21" s="670">
        <v>4488</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15">
      <c r="B22" s="704" t="s">
        <v>263</v>
      </c>
      <c r="C22" s="705"/>
      <c r="D22" s="705"/>
      <c r="E22" s="705"/>
      <c r="F22" s="705"/>
      <c r="G22" s="705"/>
      <c r="H22" s="705"/>
      <c r="I22" s="705"/>
      <c r="J22" s="705"/>
      <c r="K22" s="705"/>
      <c r="L22" s="705"/>
      <c r="M22" s="705"/>
      <c r="N22" s="705"/>
      <c r="O22" s="705"/>
      <c r="P22" s="705"/>
      <c r="Q22" s="706"/>
      <c r="R22" s="666">
        <v>224034</v>
      </c>
      <c r="S22" s="667"/>
      <c r="T22" s="667"/>
      <c r="U22" s="667"/>
      <c r="V22" s="667"/>
      <c r="W22" s="667"/>
      <c r="X22" s="667"/>
      <c r="Y22" s="668"/>
      <c r="Z22" s="669">
        <v>0.3</v>
      </c>
      <c r="AA22" s="669"/>
      <c r="AB22" s="669"/>
      <c r="AC22" s="669"/>
      <c r="AD22" s="670">
        <v>191625</v>
      </c>
      <c r="AE22" s="670"/>
      <c r="AF22" s="670"/>
      <c r="AG22" s="670"/>
      <c r="AH22" s="670"/>
      <c r="AI22" s="670"/>
      <c r="AJ22" s="670"/>
      <c r="AK22" s="670"/>
      <c r="AL22" s="671">
        <v>0.69999998807907104</v>
      </c>
      <c r="AM22" s="672"/>
      <c r="AN22" s="672"/>
      <c r="AO22" s="673"/>
      <c r="AP22" s="685" t="s">
        <v>596</v>
      </c>
      <c r="AQ22" s="686"/>
      <c r="AR22" s="686"/>
      <c r="AS22" s="686"/>
      <c r="AT22" s="686"/>
      <c r="AU22" s="686"/>
      <c r="AV22" s="686"/>
      <c r="AW22" s="686"/>
      <c r="AX22" s="686"/>
      <c r="AY22" s="686"/>
      <c r="AZ22" s="686"/>
      <c r="BA22" s="686"/>
      <c r="BB22" s="686"/>
      <c r="BC22" s="686"/>
      <c r="BD22" s="686"/>
      <c r="BE22" s="686"/>
      <c r="BF22" s="687"/>
      <c r="BG22" s="666" t="s">
        <v>127</v>
      </c>
      <c r="BH22" s="667"/>
      <c r="BI22" s="667"/>
      <c r="BJ22" s="667"/>
      <c r="BK22" s="667"/>
      <c r="BL22" s="667"/>
      <c r="BM22" s="667"/>
      <c r="BN22" s="668"/>
      <c r="BO22" s="669" t="s">
        <v>127</v>
      </c>
      <c r="BP22" s="669"/>
      <c r="BQ22" s="669"/>
      <c r="BR22" s="669"/>
      <c r="BS22" s="670" t="s">
        <v>127</v>
      </c>
      <c r="BT22" s="670"/>
      <c r="BU22" s="670"/>
      <c r="BV22" s="670"/>
      <c r="BW22" s="670"/>
      <c r="BX22" s="670"/>
      <c r="BY22" s="670"/>
      <c r="BZ22" s="670"/>
      <c r="CA22" s="670"/>
      <c r="CB22" s="674"/>
      <c r="CD22" s="648" t="s">
        <v>264</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265</v>
      </c>
      <c r="C23" s="664"/>
      <c r="D23" s="664"/>
      <c r="E23" s="664"/>
      <c r="F23" s="664"/>
      <c r="G23" s="664"/>
      <c r="H23" s="664"/>
      <c r="I23" s="664"/>
      <c r="J23" s="664"/>
      <c r="K23" s="664"/>
      <c r="L23" s="664"/>
      <c r="M23" s="664"/>
      <c r="N23" s="664"/>
      <c r="O23" s="664"/>
      <c r="P23" s="664"/>
      <c r="Q23" s="665"/>
      <c r="R23" s="666">
        <v>2521736</v>
      </c>
      <c r="S23" s="667"/>
      <c r="T23" s="667"/>
      <c r="U23" s="667"/>
      <c r="V23" s="667"/>
      <c r="W23" s="667"/>
      <c r="X23" s="667"/>
      <c r="Y23" s="668"/>
      <c r="Z23" s="669">
        <v>3</v>
      </c>
      <c r="AA23" s="669"/>
      <c r="AB23" s="669"/>
      <c r="AC23" s="669"/>
      <c r="AD23" s="670">
        <v>2438147</v>
      </c>
      <c r="AE23" s="670"/>
      <c r="AF23" s="670"/>
      <c r="AG23" s="670"/>
      <c r="AH23" s="670"/>
      <c r="AI23" s="670"/>
      <c r="AJ23" s="670"/>
      <c r="AK23" s="670"/>
      <c r="AL23" s="671">
        <v>8.4</v>
      </c>
      <c r="AM23" s="672"/>
      <c r="AN23" s="672"/>
      <c r="AO23" s="673"/>
      <c r="AP23" s="685" t="s">
        <v>597</v>
      </c>
      <c r="AQ23" s="686"/>
      <c r="AR23" s="686"/>
      <c r="AS23" s="686"/>
      <c r="AT23" s="686"/>
      <c r="AU23" s="686"/>
      <c r="AV23" s="686"/>
      <c r="AW23" s="686"/>
      <c r="AX23" s="686"/>
      <c r="AY23" s="686"/>
      <c r="AZ23" s="686"/>
      <c r="BA23" s="686"/>
      <c r="BB23" s="686"/>
      <c r="BC23" s="686"/>
      <c r="BD23" s="686"/>
      <c r="BE23" s="686"/>
      <c r="BF23" s="687"/>
      <c r="BG23" s="666">
        <v>2200188</v>
      </c>
      <c r="BH23" s="667"/>
      <c r="BI23" s="667"/>
      <c r="BJ23" s="667"/>
      <c r="BK23" s="667"/>
      <c r="BL23" s="667"/>
      <c r="BM23" s="667"/>
      <c r="BN23" s="668"/>
      <c r="BO23" s="669">
        <v>9.1999999999999993</v>
      </c>
      <c r="BP23" s="669"/>
      <c r="BQ23" s="669"/>
      <c r="BR23" s="669"/>
      <c r="BS23" s="670" t="s">
        <v>583</v>
      </c>
      <c r="BT23" s="670"/>
      <c r="BU23" s="670"/>
      <c r="BV23" s="670"/>
      <c r="BW23" s="670"/>
      <c r="BX23" s="670"/>
      <c r="BY23" s="670"/>
      <c r="BZ23" s="670"/>
      <c r="CA23" s="670"/>
      <c r="CB23" s="674"/>
      <c r="CD23" s="648" t="s">
        <v>220</v>
      </c>
      <c r="CE23" s="649"/>
      <c r="CF23" s="649"/>
      <c r="CG23" s="649"/>
      <c r="CH23" s="649"/>
      <c r="CI23" s="649"/>
      <c r="CJ23" s="649"/>
      <c r="CK23" s="649"/>
      <c r="CL23" s="649"/>
      <c r="CM23" s="649"/>
      <c r="CN23" s="649"/>
      <c r="CO23" s="649"/>
      <c r="CP23" s="649"/>
      <c r="CQ23" s="650"/>
      <c r="CR23" s="648" t="s">
        <v>266</v>
      </c>
      <c r="CS23" s="649"/>
      <c r="CT23" s="649"/>
      <c r="CU23" s="649"/>
      <c r="CV23" s="649"/>
      <c r="CW23" s="649"/>
      <c r="CX23" s="649"/>
      <c r="CY23" s="650"/>
      <c r="CZ23" s="648" t="s">
        <v>267</v>
      </c>
      <c r="DA23" s="649"/>
      <c r="DB23" s="649"/>
      <c r="DC23" s="650"/>
      <c r="DD23" s="648" t="s">
        <v>598</v>
      </c>
      <c r="DE23" s="649"/>
      <c r="DF23" s="649"/>
      <c r="DG23" s="649"/>
      <c r="DH23" s="649"/>
      <c r="DI23" s="649"/>
      <c r="DJ23" s="649"/>
      <c r="DK23" s="650"/>
      <c r="DL23" s="697" t="s">
        <v>268</v>
      </c>
      <c r="DM23" s="698"/>
      <c r="DN23" s="698"/>
      <c r="DO23" s="698"/>
      <c r="DP23" s="698"/>
      <c r="DQ23" s="698"/>
      <c r="DR23" s="698"/>
      <c r="DS23" s="698"/>
      <c r="DT23" s="698"/>
      <c r="DU23" s="698"/>
      <c r="DV23" s="699"/>
      <c r="DW23" s="648" t="s">
        <v>269</v>
      </c>
      <c r="DX23" s="649"/>
      <c r="DY23" s="649"/>
      <c r="DZ23" s="649"/>
      <c r="EA23" s="649"/>
      <c r="EB23" s="649"/>
      <c r="EC23" s="650"/>
    </row>
    <row r="24" spans="2:133" ht="11.25" customHeight="1" x14ac:dyDescent="0.15">
      <c r="B24" s="663" t="s">
        <v>599</v>
      </c>
      <c r="C24" s="664"/>
      <c r="D24" s="664"/>
      <c r="E24" s="664"/>
      <c r="F24" s="664"/>
      <c r="G24" s="664"/>
      <c r="H24" s="664"/>
      <c r="I24" s="664"/>
      <c r="J24" s="664"/>
      <c r="K24" s="664"/>
      <c r="L24" s="664"/>
      <c r="M24" s="664"/>
      <c r="N24" s="664"/>
      <c r="O24" s="664"/>
      <c r="P24" s="664"/>
      <c r="Q24" s="665"/>
      <c r="R24" s="666">
        <v>2438147</v>
      </c>
      <c r="S24" s="667"/>
      <c r="T24" s="667"/>
      <c r="U24" s="667"/>
      <c r="V24" s="667"/>
      <c r="W24" s="667"/>
      <c r="X24" s="667"/>
      <c r="Y24" s="668"/>
      <c r="Z24" s="669">
        <v>2.9</v>
      </c>
      <c r="AA24" s="669"/>
      <c r="AB24" s="669"/>
      <c r="AC24" s="669"/>
      <c r="AD24" s="670">
        <v>2438147</v>
      </c>
      <c r="AE24" s="670"/>
      <c r="AF24" s="670"/>
      <c r="AG24" s="670"/>
      <c r="AH24" s="670"/>
      <c r="AI24" s="670"/>
      <c r="AJ24" s="670"/>
      <c r="AK24" s="670"/>
      <c r="AL24" s="671">
        <v>8.4</v>
      </c>
      <c r="AM24" s="672"/>
      <c r="AN24" s="672"/>
      <c r="AO24" s="673"/>
      <c r="AP24" s="685" t="s">
        <v>270</v>
      </c>
      <c r="AQ24" s="686"/>
      <c r="AR24" s="686"/>
      <c r="AS24" s="686"/>
      <c r="AT24" s="686"/>
      <c r="AU24" s="686"/>
      <c r="AV24" s="686"/>
      <c r="AW24" s="686"/>
      <c r="AX24" s="686"/>
      <c r="AY24" s="686"/>
      <c r="AZ24" s="686"/>
      <c r="BA24" s="686"/>
      <c r="BB24" s="686"/>
      <c r="BC24" s="686"/>
      <c r="BD24" s="686"/>
      <c r="BE24" s="686"/>
      <c r="BF24" s="687"/>
      <c r="BG24" s="666" t="s">
        <v>127</v>
      </c>
      <c r="BH24" s="667"/>
      <c r="BI24" s="667"/>
      <c r="BJ24" s="667"/>
      <c r="BK24" s="667"/>
      <c r="BL24" s="667"/>
      <c r="BM24" s="667"/>
      <c r="BN24" s="668"/>
      <c r="BO24" s="669" t="s">
        <v>583</v>
      </c>
      <c r="BP24" s="669"/>
      <c r="BQ24" s="669"/>
      <c r="BR24" s="669"/>
      <c r="BS24" s="670" t="s">
        <v>127</v>
      </c>
      <c r="BT24" s="670"/>
      <c r="BU24" s="670"/>
      <c r="BV24" s="670"/>
      <c r="BW24" s="670"/>
      <c r="BX24" s="670"/>
      <c r="BY24" s="670"/>
      <c r="BZ24" s="670"/>
      <c r="CA24" s="670"/>
      <c r="CB24" s="674"/>
      <c r="CD24" s="677" t="s">
        <v>271</v>
      </c>
      <c r="CE24" s="678"/>
      <c r="CF24" s="678"/>
      <c r="CG24" s="678"/>
      <c r="CH24" s="678"/>
      <c r="CI24" s="678"/>
      <c r="CJ24" s="678"/>
      <c r="CK24" s="678"/>
      <c r="CL24" s="678"/>
      <c r="CM24" s="678"/>
      <c r="CN24" s="678"/>
      <c r="CO24" s="678"/>
      <c r="CP24" s="678"/>
      <c r="CQ24" s="679"/>
      <c r="CR24" s="655">
        <v>30885218</v>
      </c>
      <c r="CS24" s="656"/>
      <c r="CT24" s="656"/>
      <c r="CU24" s="656"/>
      <c r="CV24" s="656"/>
      <c r="CW24" s="656"/>
      <c r="CX24" s="656"/>
      <c r="CY24" s="657"/>
      <c r="CZ24" s="660">
        <v>40</v>
      </c>
      <c r="DA24" s="661"/>
      <c r="DB24" s="661"/>
      <c r="DC24" s="680"/>
      <c r="DD24" s="707">
        <v>16274904</v>
      </c>
      <c r="DE24" s="656"/>
      <c r="DF24" s="656"/>
      <c r="DG24" s="656"/>
      <c r="DH24" s="656"/>
      <c r="DI24" s="656"/>
      <c r="DJ24" s="656"/>
      <c r="DK24" s="657"/>
      <c r="DL24" s="707">
        <v>16261416</v>
      </c>
      <c r="DM24" s="656"/>
      <c r="DN24" s="656"/>
      <c r="DO24" s="656"/>
      <c r="DP24" s="656"/>
      <c r="DQ24" s="656"/>
      <c r="DR24" s="656"/>
      <c r="DS24" s="656"/>
      <c r="DT24" s="656"/>
      <c r="DU24" s="656"/>
      <c r="DV24" s="657"/>
      <c r="DW24" s="660">
        <v>54.7</v>
      </c>
      <c r="DX24" s="661"/>
      <c r="DY24" s="661"/>
      <c r="DZ24" s="661"/>
      <c r="EA24" s="661"/>
      <c r="EB24" s="661"/>
      <c r="EC24" s="662"/>
    </row>
    <row r="25" spans="2:133" ht="11.25" customHeight="1" x14ac:dyDescent="0.15">
      <c r="B25" s="663" t="s">
        <v>600</v>
      </c>
      <c r="C25" s="664"/>
      <c r="D25" s="664"/>
      <c r="E25" s="664"/>
      <c r="F25" s="664"/>
      <c r="G25" s="664"/>
      <c r="H25" s="664"/>
      <c r="I25" s="664"/>
      <c r="J25" s="664"/>
      <c r="K25" s="664"/>
      <c r="L25" s="664"/>
      <c r="M25" s="664"/>
      <c r="N25" s="664"/>
      <c r="O25" s="664"/>
      <c r="P25" s="664"/>
      <c r="Q25" s="665"/>
      <c r="R25" s="666">
        <v>83589</v>
      </c>
      <c r="S25" s="667"/>
      <c r="T25" s="667"/>
      <c r="U25" s="667"/>
      <c r="V25" s="667"/>
      <c r="W25" s="667"/>
      <c r="X25" s="667"/>
      <c r="Y25" s="668"/>
      <c r="Z25" s="669">
        <v>0.1</v>
      </c>
      <c r="AA25" s="669"/>
      <c r="AB25" s="669"/>
      <c r="AC25" s="669"/>
      <c r="AD25" s="670" t="s">
        <v>583</v>
      </c>
      <c r="AE25" s="670"/>
      <c r="AF25" s="670"/>
      <c r="AG25" s="670"/>
      <c r="AH25" s="670"/>
      <c r="AI25" s="670"/>
      <c r="AJ25" s="670"/>
      <c r="AK25" s="670"/>
      <c r="AL25" s="671" t="s">
        <v>588</v>
      </c>
      <c r="AM25" s="672"/>
      <c r="AN25" s="672"/>
      <c r="AO25" s="673"/>
      <c r="AP25" s="685" t="s">
        <v>601</v>
      </c>
      <c r="AQ25" s="686"/>
      <c r="AR25" s="686"/>
      <c r="AS25" s="686"/>
      <c r="AT25" s="686"/>
      <c r="AU25" s="686"/>
      <c r="AV25" s="686"/>
      <c r="AW25" s="686"/>
      <c r="AX25" s="686"/>
      <c r="AY25" s="686"/>
      <c r="AZ25" s="686"/>
      <c r="BA25" s="686"/>
      <c r="BB25" s="686"/>
      <c r="BC25" s="686"/>
      <c r="BD25" s="686"/>
      <c r="BE25" s="686"/>
      <c r="BF25" s="687"/>
      <c r="BG25" s="666">
        <v>46942</v>
      </c>
      <c r="BH25" s="667"/>
      <c r="BI25" s="667"/>
      <c r="BJ25" s="667"/>
      <c r="BK25" s="667"/>
      <c r="BL25" s="667"/>
      <c r="BM25" s="667"/>
      <c r="BN25" s="668"/>
      <c r="BO25" s="669">
        <v>0.2</v>
      </c>
      <c r="BP25" s="669"/>
      <c r="BQ25" s="669"/>
      <c r="BR25" s="669"/>
      <c r="BS25" s="670" t="s">
        <v>583</v>
      </c>
      <c r="BT25" s="670"/>
      <c r="BU25" s="670"/>
      <c r="BV25" s="670"/>
      <c r="BW25" s="670"/>
      <c r="BX25" s="670"/>
      <c r="BY25" s="670"/>
      <c r="BZ25" s="670"/>
      <c r="CA25" s="670"/>
      <c r="CB25" s="674"/>
      <c r="CD25" s="681" t="s">
        <v>272</v>
      </c>
      <c r="CE25" s="682"/>
      <c r="CF25" s="682"/>
      <c r="CG25" s="682"/>
      <c r="CH25" s="682"/>
      <c r="CI25" s="682"/>
      <c r="CJ25" s="682"/>
      <c r="CK25" s="682"/>
      <c r="CL25" s="682"/>
      <c r="CM25" s="682"/>
      <c r="CN25" s="682"/>
      <c r="CO25" s="682"/>
      <c r="CP25" s="682"/>
      <c r="CQ25" s="683"/>
      <c r="CR25" s="666">
        <v>10112325</v>
      </c>
      <c r="CS25" s="700"/>
      <c r="CT25" s="700"/>
      <c r="CU25" s="700"/>
      <c r="CV25" s="700"/>
      <c r="CW25" s="700"/>
      <c r="CX25" s="700"/>
      <c r="CY25" s="701"/>
      <c r="CZ25" s="671">
        <v>13.1</v>
      </c>
      <c r="DA25" s="702"/>
      <c r="DB25" s="702"/>
      <c r="DC25" s="708"/>
      <c r="DD25" s="675">
        <v>9156458</v>
      </c>
      <c r="DE25" s="700"/>
      <c r="DF25" s="700"/>
      <c r="DG25" s="700"/>
      <c r="DH25" s="700"/>
      <c r="DI25" s="700"/>
      <c r="DJ25" s="700"/>
      <c r="DK25" s="701"/>
      <c r="DL25" s="675">
        <v>9148676</v>
      </c>
      <c r="DM25" s="700"/>
      <c r="DN25" s="700"/>
      <c r="DO25" s="700"/>
      <c r="DP25" s="700"/>
      <c r="DQ25" s="700"/>
      <c r="DR25" s="700"/>
      <c r="DS25" s="700"/>
      <c r="DT25" s="700"/>
      <c r="DU25" s="700"/>
      <c r="DV25" s="701"/>
      <c r="DW25" s="671">
        <v>30.8</v>
      </c>
      <c r="DX25" s="702"/>
      <c r="DY25" s="702"/>
      <c r="DZ25" s="702"/>
      <c r="EA25" s="702"/>
      <c r="EB25" s="702"/>
      <c r="EC25" s="703"/>
    </row>
    <row r="26" spans="2:133" ht="11.25" customHeight="1" x14ac:dyDescent="0.15">
      <c r="B26" s="663" t="s">
        <v>602</v>
      </c>
      <c r="C26" s="664"/>
      <c r="D26" s="664"/>
      <c r="E26" s="664"/>
      <c r="F26" s="664"/>
      <c r="G26" s="664"/>
      <c r="H26" s="664"/>
      <c r="I26" s="664"/>
      <c r="J26" s="664"/>
      <c r="K26" s="664"/>
      <c r="L26" s="664"/>
      <c r="M26" s="664"/>
      <c r="N26" s="664"/>
      <c r="O26" s="664"/>
      <c r="P26" s="664"/>
      <c r="Q26" s="665"/>
      <c r="R26" s="666" t="s">
        <v>583</v>
      </c>
      <c r="S26" s="667"/>
      <c r="T26" s="667"/>
      <c r="U26" s="667"/>
      <c r="V26" s="667"/>
      <c r="W26" s="667"/>
      <c r="X26" s="667"/>
      <c r="Y26" s="668"/>
      <c r="Z26" s="669" t="s">
        <v>127</v>
      </c>
      <c r="AA26" s="669"/>
      <c r="AB26" s="669"/>
      <c r="AC26" s="669"/>
      <c r="AD26" s="670" t="s">
        <v>127</v>
      </c>
      <c r="AE26" s="670"/>
      <c r="AF26" s="670"/>
      <c r="AG26" s="670"/>
      <c r="AH26" s="670"/>
      <c r="AI26" s="670"/>
      <c r="AJ26" s="670"/>
      <c r="AK26" s="670"/>
      <c r="AL26" s="671" t="s">
        <v>583</v>
      </c>
      <c r="AM26" s="672"/>
      <c r="AN26" s="672"/>
      <c r="AO26" s="673"/>
      <c r="AP26" s="685" t="s">
        <v>273</v>
      </c>
      <c r="AQ26" s="709"/>
      <c r="AR26" s="709"/>
      <c r="AS26" s="709"/>
      <c r="AT26" s="709"/>
      <c r="AU26" s="709"/>
      <c r="AV26" s="709"/>
      <c r="AW26" s="709"/>
      <c r="AX26" s="709"/>
      <c r="AY26" s="709"/>
      <c r="AZ26" s="709"/>
      <c r="BA26" s="709"/>
      <c r="BB26" s="709"/>
      <c r="BC26" s="709"/>
      <c r="BD26" s="709"/>
      <c r="BE26" s="709"/>
      <c r="BF26" s="687"/>
      <c r="BG26" s="666" t="s">
        <v>583</v>
      </c>
      <c r="BH26" s="667"/>
      <c r="BI26" s="667"/>
      <c r="BJ26" s="667"/>
      <c r="BK26" s="667"/>
      <c r="BL26" s="667"/>
      <c r="BM26" s="667"/>
      <c r="BN26" s="668"/>
      <c r="BO26" s="669" t="s">
        <v>583</v>
      </c>
      <c r="BP26" s="669"/>
      <c r="BQ26" s="669"/>
      <c r="BR26" s="669"/>
      <c r="BS26" s="670" t="s">
        <v>127</v>
      </c>
      <c r="BT26" s="670"/>
      <c r="BU26" s="670"/>
      <c r="BV26" s="670"/>
      <c r="BW26" s="670"/>
      <c r="BX26" s="670"/>
      <c r="BY26" s="670"/>
      <c r="BZ26" s="670"/>
      <c r="CA26" s="670"/>
      <c r="CB26" s="674"/>
      <c r="CD26" s="681" t="s">
        <v>274</v>
      </c>
      <c r="CE26" s="682"/>
      <c r="CF26" s="682"/>
      <c r="CG26" s="682"/>
      <c r="CH26" s="682"/>
      <c r="CI26" s="682"/>
      <c r="CJ26" s="682"/>
      <c r="CK26" s="682"/>
      <c r="CL26" s="682"/>
      <c r="CM26" s="682"/>
      <c r="CN26" s="682"/>
      <c r="CO26" s="682"/>
      <c r="CP26" s="682"/>
      <c r="CQ26" s="683"/>
      <c r="CR26" s="666">
        <v>6675195</v>
      </c>
      <c r="CS26" s="667"/>
      <c r="CT26" s="667"/>
      <c r="CU26" s="667"/>
      <c r="CV26" s="667"/>
      <c r="CW26" s="667"/>
      <c r="CX26" s="667"/>
      <c r="CY26" s="668"/>
      <c r="CZ26" s="671">
        <v>8.6</v>
      </c>
      <c r="DA26" s="702"/>
      <c r="DB26" s="702"/>
      <c r="DC26" s="708"/>
      <c r="DD26" s="675">
        <v>5975349</v>
      </c>
      <c r="DE26" s="667"/>
      <c r="DF26" s="667"/>
      <c r="DG26" s="667"/>
      <c r="DH26" s="667"/>
      <c r="DI26" s="667"/>
      <c r="DJ26" s="667"/>
      <c r="DK26" s="668"/>
      <c r="DL26" s="675" t="s">
        <v>127</v>
      </c>
      <c r="DM26" s="667"/>
      <c r="DN26" s="667"/>
      <c r="DO26" s="667"/>
      <c r="DP26" s="667"/>
      <c r="DQ26" s="667"/>
      <c r="DR26" s="667"/>
      <c r="DS26" s="667"/>
      <c r="DT26" s="667"/>
      <c r="DU26" s="667"/>
      <c r="DV26" s="668"/>
      <c r="DW26" s="671" t="s">
        <v>127</v>
      </c>
      <c r="DX26" s="702"/>
      <c r="DY26" s="702"/>
      <c r="DZ26" s="702"/>
      <c r="EA26" s="702"/>
      <c r="EB26" s="702"/>
      <c r="EC26" s="703"/>
    </row>
    <row r="27" spans="2:133" ht="11.25" customHeight="1" x14ac:dyDescent="0.15">
      <c r="B27" s="663" t="s">
        <v>275</v>
      </c>
      <c r="C27" s="664"/>
      <c r="D27" s="664"/>
      <c r="E27" s="664"/>
      <c r="F27" s="664"/>
      <c r="G27" s="664"/>
      <c r="H27" s="664"/>
      <c r="I27" s="664"/>
      <c r="J27" s="664"/>
      <c r="K27" s="664"/>
      <c r="L27" s="664"/>
      <c r="M27" s="664"/>
      <c r="N27" s="664"/>
      <c r="O27" s="664"/>
      <c r="P27" s="664"/>
      <c r="Q27" s="665"/>
      <c r="R27" s="666">
        <v>30895353</v>
      </c>
      <c r="S27" s="667"/>
      <c r="T27" s="667"/>
      <c r="U27" s="667"/>
      <c r="V27" s="667"/>
      <c r="W27" s="667"/>
      <c r="X27" s="667"/>
      <c r="Y27" s="668"/>
      <c r="Z27" s="669">
        <v>36.9</v>
      </c>
      <c r="AA27" s="669"/>
      <c r="AB27" s="669"/>
      <c r="AC27" s="669"/>
      <c r="AD27" s="670">
        <v>28532225</v>
      </c>
      <c r="AE27" s="670"/>
      <c r="AF27" s="670"/>
      <c r="AG27" s="670"/>
      <c r="AH27" s="670"/>
      <c r="AI27" s="670"/>
      <c r="AJ27" s="670"/>
      <c r="AK27" s="670"/>
      <c r="AL27" s="671">
        <v>98.5</v>
      </c>
      <c r="AM27" s="672"/>
      <c r="AN27" s="672"/>
      <c r="AO27" s="673"/>
      <c r="AP27" s="663" t="s">
        <v>276</v>
      </c>
      <c r="AQ27" s="664"/>
      <c r="AR27" s="664"/>
      <c r="AS27" s="664"/>
      <c r="AT27" s="664"/>
      <c r="AU27" s="664"/>
      <c r="AV27" s="664"/>
      <c r="AW27" s="664"/>
      <c r="AX27" s="664"/>
      <c r="AY27" s="664"/>
      <c r="AZ27" s="664"/>
      <c r="BA27" s="664"/>
      <c r="BB27" s="664"/>
      <c r="BC27" s="664"/>
      <c r="BD27" s="664"/>
      <c r="BE27" s="664"/>
      <c r="BF27" s="665"/>
      <c r="BG27" s="666">
        <v>24045625</v>
      </c>
      <c r="BH27" s="667"/>
      <c r="BI27" s="667"/>
      <c r="BJ27" s="667"/>
      <c r="BK27" s="667"/>
      <c r="BL27" s="667"/>
      <c r="BM27" s="667"/>
      <c r="BN27" s="668"/>
      <c r="BO27" s="669">
        <v>100</v>
      </c>
      <c r="BP27" s="669"/>
      <c r="BQ27" s="669"/>
      <c r="BR27" s="669"/>
      <c r="BS27" s="670">
        <v>201916</v>
      </c>
      <c r="BT27" s="670"/>
      <c r="BU27" s="670"/>
      <c r="BV27" s="670"/>
      <c r="BW27" s="670"/>
      <c r="BX27" s="670"/>
      <c r="BY27" s="670"/>
      <c r="BZ27" s="670"/>
      <c r="CA27" s="670"/>
      <c r="CB27" s="674"/>
      <c r="CD27" s="681" t="s">
        <v>603</v>
      </c>
      <c r="CE27" s="682"/>
      <c r="CF27" s="682"/>
      <c r="CG27" s="682"/>
      <c r="CH27" s="682"/>
      <c r="CI27" s="682"/>
      <c r="CJ27" s="682"/>
      <c r="CK27" s="682"/>
      <c r="CL27" s="682"/>
      <c r="CM27" s="682"/>
      <c r="CN27" s="682"/>
      <c r="CO27" s="682"/>
      <c r="CP27" s="682"/>
      <c r="CQ27" s="683"/>
      <c r="CR27" s="666">
        <v>17885344</v>
      </c>
      <c r="CS27" s="700"/>
      <c r="CT27" s="700"/>
      <c r="CU27" s="700"/>
      <c r="CV27" s="700"/>
      <c r="CW27" s="700"/>
      <c r="CX27" s="700"/>
      <c r="CY27" s="701"/>
      <c r="CZ27" s="671">
        <v>23.2</v>
      </c>
      <c r="DA27" s="702"/>
      <c r="DB27" s="702"/>
      <c r="DC27" s="708"/>
      <c r="DD27" s="675">
        <v>4230897</v>
      </c>
      <c r="DE27" s="700"/>
      <c r="DF27" s="700"/>
      <c r="DG27" s="700"/>
      <c r="DH27" s="700"/>
      <c r="DI27" s="700"/>
      <c r="DJ27" s="700"/>
      <c r="DK27" s="701"/>
      <c r="DL27" s="675">
        <v>4225191</v>
      </c>
      <c r="DM27" s="700"/>
      <c r="DN27" s="700"/>
      <c r="DO27" s="700"/>
      <c r="DP27" s="700"/>
      <c r="DQ27" s="700"/>
      <c r="DR27" s="700"/>
      <c r="DS27" s="700"/>
      <c r="DT27" s="700"/>
      <c r="DU27" s="700"/>
      <c r="DV27" s="701"/>
      <c r="DW27" s="671">
        <v>14.2</v>
      </c>
      <c r="DX27" s="702"/>
      <c r="DY27" s="702"/>
      <c r="DZ27" s="702"/>
      <c r="EA27" s="702"/>
      <c r="EB27" s="702"/>
      <c r="EC27" s="703"/>
    </row>
    <row r="28" spans="2:133" ht="11.25" customHeight="1" x14ac:dyDescent="0.15">
      <c r="B28" s="663" t="s">
        <v>277</v>
      </c>
      <c r="C28" s="664"/>
      <c r="D28" s="664"/>
      <c r="E28" s="664"/>
      <c r="F28" s="664"/>
      <c r="G28" s="664"/>
      <c r="H28" s="664"/>
      <c r="I28" s="664"/>
      <c r="J28" s="664"/>
      <c r="K28" s="664"/>
      <c r="L28" s="664"/>
      <c r="M28" s="664"/>
      <c r="N28" s="664"/>
      <c r="O28" s="664"/>
      <c r="P28" s="664"/>
      <c r="Q28" s="665"/>
      <c r="R28" s="666">
        <v>17378</v>
      </c>
      <c r="S28" s="667"/>
      <c r="T28" s="667"/>
      <c r="U28" s="667"/>
      <c r="V28" s="667"/>
      <c r="W28" s="667"/>
      <c r="X28" s="667"/>
      <c r="Y28" s="668"/>
      <c r="Z28" s="669">
        <v>0</v>
      </c>
      <c r="AA28" s="669"/>
      <c r="AB28" s="669"/>
      <c r="AC28" s="669"/>
      <c r="AD28" s="670">
        <v>17378</v>
      </c>
      <c r="AE28" s="670"/>
      <c r="AF28" s="670"/>
      <c r="AG28" s="670"/>
      <c r="AH28" s="670"/>
      <c r="AI28" s="670"/>
      <c r="AJ28" s="670"/>
      <c r="AK28" s="670"/>
      <c r="AL28" s="671">
        <v>0.1</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278</v>
      </c>
      <c r="CE28" s="682"/>
      <c r="CF28" s="682"/>
      <c r="CG28" s="682"/>
      <c r="CH28" s="682"/>
      <c r="CI28" s="682"/>
      <c r="CJ28" s="682"/>
      <c r="CK28" s="682"/>
      <c r="CL28" s="682"/>
      <c r="CM28" s="682"/>
      <c r="CN28" s="682"/>
      <c r="CO28" s="682"/>
      <c r="CP28" s="682"/>
      <c r="CQ28" s="683"/>
      <c r="CR28" s="666">
        <v>2887549</v>
      </c>
      <c r="CS28" s="667"/>
      <c r="CT28" s="667"/>
      <c r="CU28" s="667"/>
      <c r="CV28" s="667"/>
      <c r="CW28" s="667"/>
      <c r="CX28" s="667"/>
      <c r="CY28" s="668"/>
      <c r="CZ28" s="671">
        <v>3.7</v>
      </c>
      <c r="DA28" s="702"/>
      <c r="DB28" s="702"/>
      <c r="DC28" s="708"/>
      <c r="DD28" s="675">
        <v>2887549</v>
      </c>
      <c r="DE28" s="667"/>
      <c r="DF28" s="667"/>
      <c r="DG28" s="667"/>
      <c r="DH28" s="667"/>
      <c r="DI28" s="667"/>
      <c r="DJ28" s="667"/>
      <c r="DK28" s="668"/>
      <c r="DL28" s="675">
        <v>2887549</v>
      </c>
      <c r="DM28" s="667"/>
      <c r="DN28" s="667"/>
      <c r="DO28" s="667"/>
      <c r="DP28" s="667"/>
      <c r="DQ28" s="667"/>
      <c r="DR28" s="667"/>
      <c r="DS28" s="667"/>
      <c r="DT28" s="667"/>
      <c r="DU28" s="667"/>
      <c r="DV28" s="668"/>
      <c r="DW28" s="671">
        <v>9.6999999999999993</v>
      </c>
      <c r="DX28" s="702"/>
      <c r="DY28" s="702"/>
      <c r="DZ28" s="702"/>
      <c r="EA28" s="702"/>
      <c r="EB28" s="702"/>
      <c r="EC28" s="703"/>
    </row>
    <row r="29" spans="2:133" ht="11.25" customHeight="1" x14ac:dyDescent="0.15">
      <c r="B29" s="663" t="s">
        <v>279</v>
      </c>
      <c r="C29" s="664"/>
      <c r="D29" s="664"/>
      <c r="E29" s="664"/>
      <c r="F29" s="664"/>
      <c r="G29" s="664"/>
      <c r="H29" s="664"/>
      <c r="I29" s="664"/>
      <c r="J29" s="664"/>
      <c r="K29" s="664"/>
      <c r="L29" s="664"/>
      <c r="M29" s="664"/>
      <c r="N29" s="664"/>
      <c r="O29" s="664"/>
      <c r="P29" s="664"/>
      <c r="Q29" s="665"/>
      <c r="R29" s="666">
        <v>807986</v>
      </c>
      <c r="S29" s="667"/>
      <c r="T29" s="667"/>
      <c r="U29" s="667"/>
      <c r="V29" s="667"/>
      <c r="W29" s="667"/>
      <c r="X29" s="667"/>
      <c r="Y29" s="668"/>
      <c r="Z29" s="669">
        <v>1</v>
      </c>
      <c r="AA29" s="669"/>
      <c r="AB29" s="669"/>
      <c r="AC29" s="669"/>
      <c r="AD29" s="670" t="s">
        <v>583</v>
      </c>
      <c r="AE29" s="670"/>
      <c r="AF29" s="670"/>
      <c r="AG29" s="670"/>
      <c r="AH29" s="670"/>
      <c r="AI29" s="670"/>
      <c r="AJ29" s="670"/>
      <c r="AK29" s="670"/>
      <c r="AL29" s="671" t="s">
        <v>583</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280</v>
      </c>
      <c r="CE29" s="716"/>
      <c r="CF29" s="681" t="s">
        <v>604</v>
      </c>
      <c r="CG29" s="682"/>
      <c r="CH29" s="682"/>
      <c r="CI29" s="682"/>
      <c r="CJ29" s="682"/>
      <c r="CK29" s="682"/>
      <c r="CL29" s="682"/>
      <c r="CM29" s="682"/>
      <c r="CN29" s="682"/>
      <c r="CO29" s="682"/>
      <c r="CP29" s="682"/>
      <c r="CQ29" s="683"/>
      <c r="CR29" s="666">
        <v>2887549</v>
      </c>
      <c r="CS29" s="700"/>
      <c r="CT29" s="700"/>
      <c r="CU29" s="700"/>
      <c r="CV29" s="700"/>
      <c r="CW29" s="700"/>
      <c r="CX29" s="700"/>
      <c r="CY29" s="701"/>
      <c r="CZ29" s="671">
        <v>3.7</v>
      </c>
      <c r="DA29" s="702"/>
      <c r="DB29" s="702"/>
      <c r="DC29" s="708"/>
      <c r="DD29" s="675">
        <v>2887549</v>
      </c>
      <c r="DE29" s="700"/>
      <c r="DF29" s="700"/>
      <c r="DG29" s="700"/>
      <c r="DH29" s="700"/>
      <c r="DI29" s="700"/>
      <c r="DJ29" s="700"/>
      <c r="DK29" s="701"/>
      <c r="DL29" s="675">
        <v>2887549</v>
      </c>
      <c r="DM29" s="700"/>
      <c r="DN29" s="700"/>
      <c r="DO29" s="700"/>
      <c r="DP29" s="700"/>
      <c r="DQ29" s="700"/>
      <c r="DR29" s="700"/>
      <c r="DS29" s="700"/>
      <c r="DT29" s="700"/>
      <c r="DU29" s="700"/>
      <c r="DV29" s="701"/>
      <c r="DW29" s="671">
        <v>9.6999999999999993</v>
      </c>
      <c r="DX29" s="702"/>
      <c r="DY29" s="702"/>
      <c r="DZ29" s="702"/>
      <c r="EA29" s="702"/>
      <c r="EB29" s="702"/>
      <c r="EC29" s="703"/>
    </row>
    <row r="30" spans="2:133" ht="11.25" customHeight="1" x14ac:dyDescent="0.15">
      <c r="B30" s="663" t="s">
        <v>281</v>
      </c>
      <c r="C30" s="664"/>
      <c r="D30" s="664"/>
      <c r="E30" s="664"/>
      <c r="F30" s="664"/>
      <c r="G30" s="664"/>
      <c r="H30" s="664"/>
      <c r="I30" s="664"/>
      <c r="J30" s="664"/>
      <c r="K30" s="664"/>
      <c r="L30" s="664"/>
      <c r="M30" s="664"/>
      <c r="N30" s="664"/>
      <c r="O30" s="664"/>
      <c r="P30" s="664"/>
      <c r="Q30" s="665"/>
      <c r="R30" s="666">
        <v>562807</v>
      </c>
      <c r="S30" s="667"/>
      <c r="T30" s="667"/>
      <c r="U30" s="667"/>
      <c r="V30" s="667"/>
      <c r="W30" s="667"/>
      <c r="X30" s="667"/>
      <c r="Y30" s="668"/>
      <c r="Z30" s="669">
        <v>0.7</v>
      </c>
      <c r="AA30" s="669"/>
      <c r="AB30" s="669"/>
      <c r="AC30" s="669"/>
      <c r="AD30" s="670">
        <v>210122</v>
      </c>
      <c r="AE30" s="670"/>
      <c r="AF30" s="670"/>
      <c r="AG30" s="670"/>
      <c r="AH30" s="670"/>
      <c r="AI30" s="670"/>
      <c r="AJ30" s="670"/>
      <c r="AK30" s="670"/>
      <c r="AL30" s="671">
        <v>0.7</v>
      </c>
      <c r="AM30" s="672"/>
      <c r="AN30" s="672"/>
      <c r="AO30" s="673"/>
      <c r="AP30" s="645" t="s">
        <v>220</v>
      </c>
      <c r="AQ30" s="646"/>
      <c r="AR30" s="646"/>
      <c r="AS30" s="646"/>
      <c r="AT30" s="646"/>
      <c r="AU30" s="646"/>
      <c r="AV30" s="646"/>
      <c r="AW30" s="646"/>
      <c r="AX30" s="646"/>
      <c r="AY30" s="646"/>
      <c r="AZ30" s="646"/>
      <c r="BA30" s="646"/>
      <c r="BB30" s="646"/>
      <c r="BC30" s="646"/>
      <c r="BD30" s="646"/>
      <c r="BE30" s="646"/>
      <c r="BF30" s="647"/>
      <c r="BG30" s="645" t="s">
        <v>282</v>
      </c>
      <c r="BH30" s="713"/>
      <c r="BI30" s="713"/>
      <c r="BJ30" s="713"/>
      <c r="BK30" s="713"/>
      <c r="BL30" s="713"/>
      <c r="BM30" s="713"/>
      <c r="BN30" s="713"/>
      <c r="BO30" s="713"/>
      <c r="BP30" s="713"/>
      <c r="BQ30" s="714"/>
      <c r="BR30" s="645" t="s">
        <v>283</v>
      </c>
      <c r="BS30" s="713"/>
      <c r="BT30" s="713"/>
      <c r="BU30" s="713"/>
      <c r="BV30" s="713"/>
      <c r="BW30" s="713"/>
      <c r="BX30" s="713"/>
      <c r="BY30" s="713"/>
      <c r="BZ30" s="713"/>
      <c r="CA30" s="713"/>
      <c r="CB30" s="714"/>
      <c r="CD30" s="717"/>
      <c r="CE30" s="718"/>
      <c r="CF30" s="681" t="s">
        <v>284</v>
      </c>
      <c r="CG30" s="682"/>
      <c r="CH30" s="682"/>
      <c r="CI30" s="682"/>
      <c r="CJ30" s="682"/>
      <c r="CK30" s="682"/>
      <c r="CL30" s="682"/>
      <c r="CM30" s="682"/>
      <c r="CN30" s="682"/>
      <c r="CO30" s="682"/>
      <c r="CP30" s="682"/>
      <c r="CQ30" s="683"/>
      <c r="CR30" s="666">
        <v>2699364</v>
      </c>
      <c r="CS30" s="667"/>
      <c r="CT30" s="667"/>
      <c r="CU30" s="667"/>
      <c r="CV30" s="667"/>
      <c r="CW30" s="667"/>
      <c r="CX30" s="667"/>
      <c r="CY30" s="668"/>
      <c r="CZ30" s="671">
        <v>3.5</v>
      </c>
      <c r="DA30" s="702"/>
      <c r="DB30" s="702"/>
      <c r="DC30" s="708"/>
      <c r="DD30" s="675">
        <v>2699364</v>
      </c>
      <c r="DE30" s="667"/>
      <c r="DF30" s="667"/>
      <c r="DG30" s="667"/>
      <c r="DH30" s="667"/>
      <c r="DI30" s="667"/>
      <c r="DJ30" s="667"/>
      <c r="DK30" s="668"/>
      <c r="DL30" s="675">
        <v>2699364</v>
      </c>
      <c r="DM30" s="667"/>
      <c r="DN30" s="667"/>
      <c r="DO30" s="667"/>
      <c r="DP30" s="667"/>
      <c r="DQ30" s="667"/>
      <c r="DR30" s="667"/>
      <c r="DS30" s="667"/>
      <c r="DT30" s="667"/>
      <c r="DU30" s="667"/>
      <c r="DV30" s="668"/>
      <c r="DW30" s="671">
        <v>9.1</v>
      </c>
      <c r="DX30" s="702"/>
      <c r="DY30" s="702"/>
      <c r="DZ30" s="702"/>
      <c r="EA30" s="702"/>
      <c r="EB30" s="702"/>
      <c r="EC30" s="703"/>
    </row>
    <row r="31" spans="2:133" ht="11.25" customHeight="1" x14ac:dyDescent="0.15">
      <c r="B31" s="663" t="s">
        <v>285</v>
      </c>
      <c r="C31" s="664"/>
      <c r="D31" s="664"/>
      <c r="E31" s="664"/>
      <c r="F31" s="664"/>
      <c r="G31" s="664"/>
      <c r="H31" s="664"/>
      <c r="I31" s="664"/>
      <c r="J31" s="664"/>
      <c r="K31" s="664"/>
      <c r="L31" s="664"/>
      <c r="M31" s="664"/>
      <c r="N31" s="664"/>
      <c r="O31" s="664"/>
      <c r="P31" s="664"/>
      <c r="Q31" s="665"/>
      <c r="R31" s="666">
        <v>298498</v>
      </c>
      <c r="S31" s="667"/>
      <c r="T31" s="667"/>
      <c r="U31" s="667"/>
      <c r="V31" s="667"/>
      <c r="W31" s="667"/>
      <c r="X31" s="667"/>
      <c r="Y31" s="668"/>
      <c r="Z31" s="669">
        <v>0.4</v>
      </c>
      <c r="AA31" s="669"/>
      <c r="AB31" s="669"/>
      <c r="AC31" s="669"/>
      <c r="AD31" s="670" t="s">
        <v>127</v>
      </c>
      <c r="AE31" s="670"/>
      <c r="AF31" s="670"/>
      <c r="AG31" s="670"/>
      <c r="AH31" s="670"/>
      <c r="AI31" s="670"/>
      <c r="AJ31" s="670"/>
      <c r="AK31" s="670"/>
      <c r="AL31" s="671" t="s">
        <v>583</v>
      </c>
      <c r="AM31" s="672"/>
      <c r="AN31" s="672"/>
      <c r="AO31" s="673"/>
      <c r="AP31" s="726" t="s">
        <v>286</v>
      </c>
      <c r="AQ31" s="727"/>
      <c r="AR31" s="727"/>
      <c r="AS31" s="727"/>
      <c r="AT31" s="732" t="s">
        <v>287</v>
      </c>
      <c r="AU31" s="366"/>
      <c r="AV31" s="366"/>
      <c r="AW31" s="366"/>
      <c r="AX31" s="652" t="s">
        <v>187</v>
      </c>
      <c r="AY31" s="653"/>
      <c r="AZ31" s="653"/>
      <c r="BA31" s="653"/>
      <c r="BB31" s="653"/>
      <c r="BC31" s="653"/>
      <c r="BD31" s="653"/>
      <c r="BE31" s="653"/>
      <c r="BF31" s="654"/>
      <c r="BG31" s="725">
        <v>99.6</v>
      </c>
      <c r="BH31" s="721"/>
      <c r="BI31" s="721"/>
      <c r="BJ31" s="721"/>
      <c r="BK31" s="721"/>
      <c r="BL31" s="721"/>
      <c r="BM31" s="661">
        <v>98.7</v>
      </c>
      <c r="BN31" s="721"/>
      <c r="BO31" s="721"/>
      <c r="BP31" s="721"/>
      <c r="BQ31" s="722"/>
      <c r="BR31" s="725">
        <v>99.1</v>
      </c>
      <c r="BS31" s="721"/>
      <c r="BT31" s="721"/>
      <c r="BU31" s="721"/>
      <c r="BV31" s="721"/>
      <c r="BW31" s="721"/>
      <c r="BX31" s="661">
        <v>98.1</v>
      </c>
      <c r="BY31" s="721"/>
      <c r="BZ31" s="721"/>
      <c r="CA31" s="721"/>
      <c r="CB31" s="722"/>
      <c r="CD31" s="717"/>
      <c r="CE31" s="718"/>
      <c r="CF31" s="681" t="s">
        <v>288</v>
      </c>
      <c r="CG31" s="682"/>
      <c r="CH31" s="682"/>
      <c r="CI31" s="682"/>
      <c r="CJ31" s="682"/>
      <c r="CK31" s="682"/>
      <c r="CL31" s="682"/>
      <c r="CM31" s="682"/>
      <c r="CN31" s="682"/>
      <c r="CO31" s="682"/>
      <c r="CP31" s="682"/>
      <c r="CQ31" s="683"/>
      <c r="CR31" s="666">
        <v>188185</v>
      </c>
      <c r="CS31" s="700"/>
      <c r="CT31" s="700"/>
      <c r="CU31" s="700"/>
      <c r="CV31" s="700"/>
      <c r="CW31" s="700"/>
      <c r="CX31" s="700"/>
      <c r="CY31" s="701"/>
      <c r="CZ31" s="671">
        <v>0.2</v>
      </c>
      <c r="DA31" s="702"/>
      <c r="DB31" s="702"/>
      <c r="DC31" s="708"/>
      <c r="DD31" s="675">
        <v>188185</v>
      </c>
      <c r="DE31" s="700"/>
      <c r="DF31" s="700"/>
      <c r="DG31" s="700"/>
      <c r="DH31" s="700"/>
      <c r="DI31" s="700"/>
      <c r="DJ31" s="700"/>
      <c r="DK31" s="701"/>
      <c r="DL31" s="675">
        <v>188185</v>
      </c>
      <c r="DM31" s="700"/>
      <c r="DN31" s="700"/>
      <c r="DO31" s="700"/>
      <c r="DP31" s="700"/>
      <c r="DQ31" s="700"/>
      <c r="DR31" s="700"/>
      <c r="DS31" s="700"/>
      <c r="DT31" s="700"/>
      <c r="DU31" s="700"/>
      <c r="DV31" s="701"/>
      <c r="DW31" s="671">
        <v>0.6</v>
      </c>
      <c r="DX31" s="702"/>
      <c r="DY31" s="702"/>
      <c r="DZ31" s="702"/>
      <c r="EA31" s="702"/>
      <c r="EB31" s="702"/>
      <c r="EC31" s="703"/>
    </row>
    <row r="32" spans="2:133" ht="11.25" customHeight="1" x14ac:dyDescent="0.15">
      <c r="B32" s="663" t="s">
        <v>289</v>
      </c>
      <c r="C32" s="664"/>
      <c r="D32" s="664"/>
      <c r="E32" s="664"/>
      <c r="F32" s="664"/>
      <c r="G32" s="664"/>
      <c r="H32" s="664"/>
      <c r="I32" s="664"/>
      <c r="J32" s="664"/>
      <c r="K32" s="664"/>
      <c r="L32" s="664"/>
      <c r="M32" s="664"/>
      <c r="N32" s="664"/>
      <c r="O32" s="664"/>
      <c r="P32" s="664"/>
      <c r="Q32" s="665"/>
      <c r="R32" s="666">
        <v>22976715</v>
      </c>
      <c r="S32" s="667"/>
      <c r="T32" s="667"/>
      <c r="U32" s="667"/>
      <c r="V32" s="667"/>
      <c r="W32" s="667"/>
      <c r="X32" s="667"/>
      <c r="Y32" s="668"/>
      <c r="Z32" s="669">
        <v>27.5</v>
      </c>
      <c r="AA32" s="669"/>
      <c r="AB32" s="669"/>
      <c r="AC32" s="669"/>
      <c r="AD32" s="670" t="s">
        <v>588</v>
      </c>
      <c r="AE32" s="670"/>
      <c r="AF32" s="670"/>
      <c r="AG32" s="670"/>
      <c r="AH32" s="670"/>
      <c r="AI32" s="670"/>
      <c r="AJ32" s="670"/>
      <c r="AK32" s="670"/>
      <c r="AL32" s="671" t="s">
        <v>588</v>
      </c>
      <c r="AM32" s="672"/>
      <c r="AN32" s="672"/>
      <c r="AO32" s="673"/>
      <c r="AP32" s="728"/>
      <c r="AQ32" s="729"/>
      <c r="AR32" s="729"/>
      <c r="AS32" s="729"/>
      <c r="AT32" s="733"/>
      <c r="AU32" s="362" t="s">
        <v>290</v>
      </c>
      <c r="AV32" s="362"/>
      <c r="AW32" s="362"/>
      <c r="AX32" s="663" t="s">
        <v>291</v>
      </c>
      <c r="AY32" s="664"/>
      <c r="AZ32" s="664"/>
      <c r="BA32" s="664"/>
      <c r="BB32" s="664"/>
      <c r="BC32" s="664"/>
      <c r="BD32" s="664"/>
      <c r="BE32" s="664"/>
      <c r="BF32" s="665"/>
      <c r="BG32" s="735">
        <v>99.5</v>
      </c>
      <c r="BH32" s="700"/>
      <c r="BI32" s="700"/>
      <c r="BJ32" s="700"/>
      <c r="BK32" s="700"/>
      <c r="BL32" s="700"/>
      <c r="BM32" s="672">
        <v>98.5</v>
      </c>
      <c r="BN32" s="723"/>
      <c r="BO32" s="723"/>
      <c r="BP32" s="723"/>
      <c r="BQ32" s="724"/>
      <c r="BR32" s="735">
        <v>99.3</v>
      </c>
      <c r="BS32" s="700"/>
      <c r="BT32" s="700"/>
      <c r="BU32" s="700"/>
      <c r="BV32" s="700"/>
      <c r="BW32" s="700"/>
      <c r="BX32" s="672">
        <v>98.1</v>
      </c>
      <c r="BY32" s="723"/>
      <c r="BZ32" s="723"/>
      <c r="CA32" s="723"/>
      <c r="CB32" s="724"/>
      <c r="CD32" s="719"/>
      <c r="CE32" s="720"/>
      <c r="CF32" s="681" t="s">
        <v>605</v>
      </c>
      <c r="CG32" s="682"/>
      <c r="CH32" s="682"/>
      <c r="CI32" s="682"/>
      <c r="CJ32" s="682"/>
      <c r="CK32" s="682"/>
      <c r="CL32" s="682"/>
      <c r="CM32" s="682"/>
      <c r="CN32" s="682"/>
      <c r="CO32" s="682"/>
      <c r="CP32" s="682"/>
      <c r="CQ32" s="683"/>
      <c r="CR32" s="666" t="s">
        <v>127</v>
      </c>
      <c r="CS32" s="667"/>
      <c r="CT32" s="667"/>
      <c r="CU32" s="667"/>
      <c r="CV32" s="667"/>
      <c r="CW32" s="667"/>
      <c r="CX32" s="667"/>
      <c r="CY32" s="668"/>
      <c r="CZ32" s="671" t="s">
        <v>583</v>
      </c>
      <c r="DA32" s="702"/>
      <c r="DB32" s="702"/>
      <c r="DC32" s="708"/>
      <c r="DD32" s="675" t="s">
        <v>583</v>
      </c>
      <c r="DE32" s="667"/>
      <c r="DF32" s="667"/>
      <c r="DG32" s="667"/>
      <c r="DH32" s="667"/>
      <c r="DI32" s="667"/>
      <c r="DJ32" s="667"/>
      <c r="DK32" s="668"/>
      <c r="DL32" s="675" t="s">
        <v>127</v>
      </c>
      <c r="DM32" s="667"/>
      <c r="DN32" s="667"/>
      <c r="DO32" s="667"/>
      <c r="DP32" s="667"/>
      <c r="DQ32" s="667"/>
      <c r="DR32" s="667"/>
      <c r="DS32" s="667"/>
      <c r="DT32" s="667"/>
      <c r="DU32" s="667"/>
      <c r="DV32" s="668"/>
      <c r="DW32" s="671" t="s">
        <v>583</v>
      </c>
      <c r="DX32" s="702"/>
      <c r="DY32" s="702"/>
      <c r="DZ32" s="702"/>
      <c r="EA32" s="702"/>
      <c r="EB32" s="702"/>
      <c r="EC32" s="703"/>
    </row>
    <row r="33" spans="2:133" ht="11.25" customHeight="1" x14ac:dyDescent="0.15">
      <c r="B33" s="704" t="s">
        <v>292</v>
      </c>
      <c r="C33" s="705"/>
      <c r="D33" s="705"/>
      <c r="E33" s="705"/>
      <c r="F33" s="705"/>
      <c r="G33" s="705"/>
      <c r="H33" s="705"/>
      <c r="I33" s="705"/>
      <c r="J33" s="705"/>
      <c r="K33" s="705"/>
      <c r="L33" s="705"/>
      <c r="M33" s="705"/>
      <c r="N33" s="705"/>
      <c r="O33" s="705"/>
      <c r="P33" s="705"/>
      <c r="Q33" s="706"/>
      <c r="R33" s="666" t="s">
        <v>583</v>
      </c>
      <c r="S33" s="667"/>
      <c r="T33" s="667"/>
      <c r="U33" s="667"/>
      <c r="V33" s="667"/>
      <c r="W33" s="667"/>
      <c r="X33" s="667"/>
      <c r="Y33" s="668"/>
      <c r="Z33" s="669" t="s">
        <v>583</v>
      </c>
      <c r="AA33" s="669"/>
      <c r="AB33" s="669"/>
      <c r="AC33" s="669"/>
      <c r="AD33" s="670" t="s">
        <v>583</v>
      </c>
      <c r="AE33" s="670"/>
      <c r="AF33" s="670"/>
      <c r="AG33" s="670"/>
      <c r="AH33" s="670"/>
      <c r="AI33" s="670"/>
      <c r="AJ33" s="670"/>
      <c r="AK33" s="670"/>
      <c r="AL33" s="671" t="s">
        <v>606</v>
      </c>
      <c r="AM33" s="672"/>
      <c r="AN33" s="672"/>
      <c r="AO33" s="673"/>
      <c r="AP33" s="730"/>
      <c r="AQ33" s="731"/>
      <c r="AR33" s="731"/>
      <c r="AS33" s="731"/>
      <c r="AT33" s="734"/>
      <c r="AU33" s="360"/>
      <c r="AV33" s="360"/>
      <c r="AW33" s="360"/>
      <c r="AX33" s="710" t="s">
        <v>293</v>
      </c>
      <c r="AY33" s="711"/>
      <c r="AZ33" s="711"/>
      <c r="BA33" s="711"/>
      <c r="BB33" s="711"/>
      <c r="BC33" s="711"/>
      <c r="BD33" s="711"/>
      <c r="BE33" s="711"/>
      <c r="BF33" s="712"/>
      <c r="BG33" s="736">
        <v>99.7</v>
      </c>
      <c r="BH33" s="737"/>
      <c r="BI33" s="737"/>
      <c r="BJ33" s="737"/>
      <c r="BK33" s="737"/>
      <c r="BL33" s="737"/>
      <c r="BM33" s="738">
        <v>98.8</v>
      </c>
      <c r="BN33" s="737"/>
      <c r="BO33" s="737"/>
      <c r="BP33" s="737"/>
      <c r="BQ33" s="739"/>
      <c r="BR33" s="736">
        <v>98.9</v>
      </c>
      <c r="BS33" s="737"/>
      <c r="BT33" s="737"/>
      <c r="BU33" s="737"/>
      <c r="BV33" s="737"/>
      <c r="BW33" s="737"/>
      <c r="BX33" s="738">
        <v>98</v>
      </c>
      <c r="BY33" s="737"/>
      <c r="BZ33" s="737"/>
      <c r="CA33" s="737"/>
      <c r="CB33" s="739"/>
      <c r="CD33" s="681" t="s">
        <v>294</v>
      </c>
      <c r="CE33" s="682"/>
      <c r="CF33" s="682"/>
      <c r="CG33" s="682"/>
      <c r="CH33" s="682"/>
      <c r="CI33" s="682"/>
      <c r="CJ33" s="682"/>
      <c r="CK33" s="682"/>
      <c r="CL33" s="682"/>
      <c r="CM33" s="682"/>
      <c r="CN33" s="682"/>
      <c r="CO33" s="682"/>
      <c r="CP33" s="682"/>
      <c r="CQ33" s="683"/>
      <c r="CR33" s="666">
        <v>21178088</v>
      </c>
      <c r="CS33" s="700"/>
      <c r="CT33" s="700"/>
      <c r="CU33" s="700"/>
      <c r="CV33" s="700"/>
      <c r="CW33" s="700"/>
      <c r="CX33" s="700"/>
      <c r="CY33" s="701"/>
      <c r="CZ33" s="671">
        <v>27.4</v>
      </c>
      <c r="DA33" s="702"/>
      <c r="DB33" s="702"/>
      <c r="DC33" s="708"/>
      <c r="DD33" s="675">
        <v>15903659</v>
      </c>
      <c r="DE33" s="700"/>
      <c r="DF33" s="700"/>
      <c r="DG33" s="700"/>
      <c r="DH33" s="700"/>
      <c r="DI33" s="700"/>
      <c r="DJ33" s="700"/>
      <c r="DK33" s="701"/>
      <c r="DL33" s="675">
        <v>10963070</v>
      </c>
      <c r="DM33" s="700"/>
      <c r="DN33" s="700"/>
      <c r="DO33" s="700"/>
      <c r="DP33" s="700"/>
      <c r="DQ33" s="700"/>
      <c r="DR33" s="700"/>
      <c r="DS33" s="700"/>
      <c r="DT33" s="700"/>
      <c r="DU33" s="700"/>
      <c r="DV33" s="701"/>
      <c r="DW33" s="671">
        <v>36.9</v>
      </c>
      <c r="DX33" s="702"/>
      <c r="DY33" s="702"/>
      <c r="DZ33" s="702"/>
      <c r="EA33" s="702"/>
      <c r="EB33" s="702"/>
      <c r="EC33" s="703"/>
    </row>
    <row r="34" spans="2:133" ht="11.25" customHeight="1" x14ac:dyDescent="0.15">
      <c r="B34" s="663" t="s">
        <v>295</v>
      </c>
      <c r="C34" s="664"/>
      <c r="D34" s="664"/>
      <c r="E34" s="664"/>
      <c r="F34" s="664"/>
      <c r="G34" s="664"/>
      <c r="H34" s="664"/>
      <c r="I34" s="664"/>
      <c r="J34" s="664"/>
      <c r="K34" s="664"/>
      <c r="L34" s="664"/>
      <c r="M34" s="664"/>
      <c r="N34" s="664"/>
      <c r="O34" s="664"/>
      <c r="P34" s="664"/>
      <c r="Q34" s="665"/>
      <c r="R34" s="666">
        <v>5920120</v>
      </c>
      <c r="S34" s="667"/>
      <c r="T34" s="667"/>
      <c r="U34" s="667"/>
      <c r="V34" s="667"/>
      <c r="W34" s="667"/>
      <c r="X34" s="667"/>
      <c r="Y34" s="668"/>
      <c r="Z34" s="669">
        <v>7.1</v>
      </c>
      <c r="AA34" s="669"/>
      <c r="AB34" s="669"/>
      <c r="AC34" s="669"/>
      <c r="AD34" s="670" t="s">
        <v>127</v>
      </c>
      <c r="AE34" s="670"/>
      <c r="AF34" s="670"/>
      <c r="AG34" s="670"/>
      <c r="AH34" s="670"/>
      <c r="AI34" s="670"/>
      <c r="AJ34" s="670"/>
      <c r="AK34" s="670"/>
      <c r="AL34" s="671" t="s">
        <v>583</v>
      </c>
      <c r="AM34" s="672"/>
      <c r="AN34" s="672"/>
      <c r="AO34" s="67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296</v>
      </c>
      <c r="CE34" s="682"/>
      <c r="CF34" s="682"/>
      <c r="CG34" s="682"/>
      <c r="CH34" s="682"/>
      <c r="CI34" s="682"/>
      <c r="CJ34" s="682"/>
      <c r="CK34" s="682"/>
      <c r="CL34" s="682"/>
      <c r="CM34" s="682"/>
      <c r="CN34" s="682"/>
      <c r="CO34" s="682"/>
      <c r="CP34" s="682"/>
      <c r="CQ34" s="683"/>
      <c r="CR34" s="666">
        <v>9546201</v>
      </c>
      <c r="CS34" s="667"/>
      <c r="CT34" s="667"/>
      <c r="CU34" s="667"/>
      <c r="CV34" s="667"/>
      <c r="CW34" s="667"/>
      <c r="CX34" s="667"/>
      <c r="CY34" s="668"/>
      <c r="CZ34" s="671">
        <v>12.4</v>
      </c>
      <c r="DA34" s="702"/>
      <c r="DB34" s="702"/>
      <c r="DC34" s="708"/>
      <c r="DD34" s="675">
        <v>6353164</v>
      </c>
      <c r="DE34" s="667"/>
      <c r="DF34" s="667"/>
      <c r="DG34" s="667"/>
      <c r="DH34" s="667"/>
      <c r="DI34" s="667"/>
      <c r="DJ34" s="667"/>
      <c r="DK34" s="668"/>
      <c r="DL34" s="675">
        <v>5563768</v>
      </c>
      <c r="DM34" s="667"/>
      <c r="DN34" s="667"/>
      <c r="DO34" s="667"/>
      <c r="DP34" s="667"/>
      <c r="DQ34" s="667"/>
      <c r="DR34" s="667"/>
      <c r="DS34" s="667"/>
      <c r="DT34" s="667"/>
      <c r="DU34" s="667"/>
      <c r="DV34" s="668"/>
      <c r="DW34" s="671">
        <v>18.7</v>
      </c>
      <c r="DX34" s="702"/>
      <c r="DY34" s="702"/>
      <c r="DZ34" s="702"/>
      <c r="EA34" s="702"/>
      <c r="EB34" s="702"/>
      <c r="EC34" s="703"/>
    </row>
    <row r="35" spans="2:133" ht="11.25" customHeight="1" x14ac:dyDescent="0.15">
      <c r="B35" s="663" t="s">
        <v>297</v>
      </c>
      <c r="C35" s="664"/>
      <c r="D35" s="664"/>
      <c r="E35" s="664"/>
      <c r="F35" s="664"/>
      <c r="G35" s="664"/>
      <c r="H35" s="664"/>
      <c r="I35" s="664"/>
      <c r="J35" s="664"/>
      <c r="K35" s="664"/>
      <c r="L35" s="664"/>
      <c r="M35" s="664"/>
      <c r="N35" s="664"/>
      <c r="O35" s="664"/>
      <c r="P35" s="664"/>
      <c r="Q35" s="665"/>
      <c r="R35" s="666">
        <v>472347</v>
      </c>
      <c r="S35" s="667"/>
      <c r="T35" s="667"/>
      <c r="U35" s="667"/>
      <c r="V35" s="667"/>
      <c r="W35" s="667"/>
      <c r="X35" s="667"/>
      <c r="Y35" s="668"/>
      <c r="Z35" s="669">
        <v>0.6</v>
      </c>
      <c r="AA35" s="669"/>
      <c r="AB35" s="669"/>
      <c r="AC35" s="669"/>
      <c r="AD35" s="670">
        <v>200130</v>
      </c>
      <c r="AE35" s="670"/>
      <c r="AF35" s="670"/>
      <c r="AG35" s="670"/>
      <c r="AH35" s="670"/>
      <c r="AI35" s="670"/>
      <c r="AJ35" s="670"/>
      <c r="AK35" s="670"/>
      <c r="AL35" s="671">
        <v>0.7</v>
      </c>
      <c r="AM35" s="672"/>
      <c r="AN35" s="672"/>
      <c r="AO35" s="673"/>
      <c r="AP35" s="218"/>
      <c r="AQ35" s="645" t="s">
        <v>298</v>
      </c>
      <c r="AR35" s="646"/>
      <c r="AS35" s="646"/>
      <c r="AT35" s="646"/>
      <c r="AU35" s="646"/>
      <c r="AV35" s="646"/>
      <c r="AW35" s="646"/>
      <c r="AX35" s="646"/>
      <c r="AY35" s="646"/>
      <c r="AZ35" s="646"/>
      <c r="BA35" s="646"/>
      <c r="BB35" s="646"/>
      <c r="BC35" s="646"/>
      <c r="BD35" s="646"/>
      <c r="BE35" s="646"/>
      <c r="BF35" s="647"/>
      <c r="BG35" s="645" t="s">
        <v>299</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300</v>
      </c>
      <c r="CE35" s="682"/>
      <c r="CF35" s="682"/>
      <c r="CG35" s="682"/>
      <c r="CH35" s="682"/>
      <c r="CI35" s="682"/>
      <c r="CJ35" s="682"/>
      <c r="CK35" s="682"/>
      <c r="CL35" s="682"/>
      <c r="CM35" s="682"/>
      <c r="CN35" s="682"/>
      <c r="CO35" s="682"/>
      <c r="CP35" s="682"/>
      <c r="CQ35" s="683"/>
      <c r="CR35" s="666">
        <v>337749</v>
      </c>
      <c r="CS35" s="700"/>
      <c r="CT35" s="700"/>
      <c r="CU35" s="700"/>
      <c r="CV35" s="700"/>
      <c r="CW35" s="700"/>
      <c r="CX35" s="700"/>
      <c r="CY35" s="701"/>
      <c r="CZ35" s="671">
        <v>0.4</v>
      </c>
      <c r="DA35" s="702"/>
      <c r="DB35" s="702"/>
      <c r="DC35" s="708"/>
      <c r="DD35" s="675">
        <v>284094</v>
      </c>
      <c r="DE35" s="700"/>
      <c r="DF35" s="700"/>
      <c r="DG35" s="700"/>
      <c r="DH35" s="700"/>
      <c r="DI35" s="700"/>
      <c r="DJ35" s="700"/>
      <c r="DK35" s="701"/>
      <c r="DL35" s="675">
        <v>284094</v>
      </c>
      <c r="DM35" s="700"/>
      <c r="DN35" s="700"/>
      <c r="DO35" s="700"/>
      <c r="DP35" s="700"/>
      <c r="DQ35" s="700"/>
      <c r="DR35" s="700"/>
      <c r="DS35" s="700"/>
      <c r="DT35" s="700"/>
      <c r="DU35" s="700"/>
      <c r="DV35" s="701"/>
      <c r="DW35" s="671">
        <v>1</v>
      </c>
      <c r="DX35" s="702"/>
      <c r="DY35" s="702"/>
      <c r="DZ35" s="702"/>
      <c r="EA35" s="702"/>
      <c r="EB35" s="702"/>
      <c r="EC35" s="703"/>
    </row>
    <row r="36" spans="2:133" ht="11.25" customHeight="1" x14ac:dyDescent="0.15">
      <c r="B36" s="663" t="s">
        <v>301</v>
      </c>
      <c r="C36" s="664"/>
      <c r="D36" s="664"/>
      <c r="E36" s="664"/>
      <c r="F36" s="664"/>
      <c r="G36" s="664"/>
      <c r="H36" s="664"/>
      <c r="I36" s="664"/>
      <c r="J36" s="664"/>
      <c r="K36" s="664"/>
      <c r="L36" s="664"/>
      <c r="M36" s="664"/>
      <c r="N36" s="664"/>
      <c r="O36" s="664"/>
      <c r="P36" s="664"/>
      <c r="Q36" s="665"/>
      <c r="R36" s="666">
        <v>204123</v>
      </c>
      <c r="S36" s="667"/>
      <c r="T36" s="667"/>
      <c r="U36" s="667"/>
      <c r="V36" s="667"/>
      <c r="W36" s="667"/>
      <c r="X36" s="667"/>
      <c r="Y36" s="668"/>
      <c r="Z36" s="669">
        <v>0.2</v>
      </c>
      <c r="AA36" s="669"/>
      <c r="AB36" s="669"/>
      <c r="AC36" s="669"/>
      <c r="AD36" s="670" t="s">
        <v>127</v>
      </c>
      <c r="AE36" s="670"/>
      <c r="AF36" s="670"/>
      <c r="AG36" s="670"/>
      <c r="AH36" s="670"/>
      <c r="AI36" s="670"/>
      <c r="AJ36" s="670"/>
      <c r="AK36" s="670"/>
      <c r="AL36" s="671" t="s">
        <v>127</v>
      </c>
      <c r="AM36" s="672"/>
      <c r="AN36" s="672"/>
      <c r="AO36" s="673"/>
      <c r="AP36" s="218"/>
      <c r="AQ36" s="740" t="s">
        <v>607</v>
      </c>
      <c r="AR36" s="741"/>
      <c r="AS36" s="741"/>
      <c r="AT36" s="741"/>
      <c r="AU36" s="741"/>
      <c r="AV36" s="741"/>
      <c r="AW36" s="741"/>
      <c r="AX36" s="741"/>
      <c r="AY36" s="742"/>
      <c r="AZ36" s="655">
        <v>5042467</v>
      </c>
      <c r="BA36" s="656"/>
      <c r="BB36" s="656"/>
      <c r="BC36" s="656"/>
      <c r="BD36" s="656"/>
      <c r="BE36" s="656"/>
      <c r="BF36" s="743"/>
      <c r="BG36" s="677" t="s">
        <v>302</v>
      </c>
      <c r="BH36" s="678"/>
      <c r="BI36" s="678"/>
      <c r="BJ36" s="678"/>
      <c r="BK36" s="678"/>
      <c r="BL36" s="678"/>
      <c r="BM36" s="678"/>
      <c r="BN36" s="678"/>
      <c r="BO36" s="678"/>
      <c r="BP36" s="678"/>
      <c r="BQ36" s="678"/>
      <c r="BR36" s="678"/>
      <c r="BS36" s="678"/>
      <c r="BT36" s="678"/>
      <c r="BU36" s="679"/>
      <c r="BV36" s="655">
        <v>223700</v>
      </c>
      <c r="BW36" s="656"/>
      <c r="BX36" s="656"/>
      <c r="BY36" s="656"/>
      <c r="BZ36" s="656"/>
      <c r="CA36" s="656"/>
      <c r="CB36" s="743"/>
      <c r="CD36" s="681" t="s">
        <v>303</v>
      </c>
      <c r="CE36" s="682"/>
      <c r="CF36" s="682"/>
      <c r="CG36" s="682"/>
      <c r="CH36" s="682"/>
      <c r="CI36" s="682"/>
      <c r="CJ36" s="682"/>
      <c r="CK36" s="682"/>
      <c r="CL36" s="682"/>
      <c r="CM36" s="682"/>
      <c r="CN36" s="682"/>
      <c r="CO36" s="682"/>
      <c r="CP36" s="682"/>
      <c r="CQ36" s="683"/>
      <c r="CR36" s="666">
        <v>3074790</v>
      </c>
      <c r="CS36" s="667"/>
      <c r="CT36" s="667"/>
      <c r="CU36" s="667"/>
      <c r="CV36" s="667"/>
      <c r="CW36" s="667"/>
      <c r="CX36" s="667"/>
      <c r="CY36" s="668"/>
      <c r="CZ36" s="671">
        <v>4</v>
      </c>
      <c r="DA36" s="702"/>
      <c r="DB36" s="702"/>
      <c r="DC36" s="708"/>
      <c r="DD36" s="675">
        <v>2228305</v>
      </c>
      <c r="DE36" s="667"/>
      <c r="DF36" s="667"/>
      <c r="DG36" s="667"/>
      <c r="DH36" s="667"/>
      <c r="DI36" s="667"/>
      <c r="DJ36" s="667"/>
      <c r="DK36" s="668"/>
      <c r="DL36" s="675">
        <v>1539110</v>
      </c>
      <c r="DM36" s="667"/>
      <c r="DN36" s="667"/>
      <c r="DO36" s="667"/>
      <c r="DP36" s="667"/>
      <c r="DQ36" s="667"/>
      <c r="DR36" s="667"/>
      <c r="DS36" s="667"/>
      <c r="DT36" s="667"/>
      <c r="DU36" s="667"/>
      <c r="DV36" s="668"/>
      <c r="DW36" s="671">
        <v>5.2</v>
      </c>
      <c r="DX36" s="702"/>
      <c r="DY36" s="702"/>
      <c r="DZ36" s="702"/>
      <c r="EA36" s="702"/>
      <c r="EB36" s="702"/>
      <c r="EC36" s="703"/>
    </row>
    <row r="37" spans="2:133" ht="11.25" customHeight="1" x14ac:dyDescent="0.15">
      <c r="B37" s="663" t="s">
        <v>304</v>
      </c>
      <c r="C37" s="664"/>
      <c r="D37" s="664"/>
      <c r="E37" s="664"/>
      <c r="F37" s="664"/>
      <c r="G37" s="664"/>
      <c r="H37" s="664"/>
      <c r="I37" s="664"/>
      <c r="J37" s="664"/>
      <c r="K37" s="664"/>
      <c r="L37" s="664"/>
      <c r="M37" s="664"/>
      <c r="N37" s="664"/>
      <c r="O37" s="664"/>
      <c r="P37" s="664"/>
      <c r="Q37" s="665"/>
      <c r="R37" s="666">
        <v>3634870</v>
      </c>
      <c r="S37" s="667"/>
      <c r="T37" s="667"/>
      <c r="U37" s="667"/>
      <c r="V37" s="667"/>
      <c r="W37" s="667"/>
      <c r="X37" s="667"/>
      <c r="Y37" s="668"/>
      <c r="Z37" s="669">
        <v>4.3</v>
      </c>
      <c r="AA37" s="669"/>
      <c r="AB37" s="669"/>
      <c r="AC37" s="669"/>
      <c r="AD37" s="670" t="s">
        <v>583</v>
      </c>
      <c r="AE37" s="670"/>
      <c r="AF37" s="670"/>
      <c r="AG37" s="670"/>
      <c r="AH37" s="670"/>
      <c r="AI37" s="670"/>
      <c r="AJ37" s="670"/>
      <c r="AK37" s="670"/>
      <c r="AL37" s="671" t="s">
        <v>127</v>
      </c>
      <c r="AM37" s="672"/>
      <c r="AN37" s="672"/>
      <c r="AO37" s="673"/>
      <c r="AQ37" s="744" t="s">
        <v>305</v>
      </c>
      <c r="AR37" s="745"/>
      <c r="AS37" s="745"/>
      <c r="AT37" s="745"/>
      <c r="AU37" s="745"/>
      <c r="AV37" s="745"/>
      <c r="AW37" s="745"/>
      <c r="AX37" s="745"/>
      <c r="AY37" s="746"/>
      <c r="AZ37" s="666">
        <v>291200</v>
      </c>
      <c r="BA37" s="667"/>
      <c r="BB37" s="667"/>
      <c r="BC37" s="667"/>
      <c r="BD37" s="700"/>
      <c r="BE37" s="700"/>
      <c r="BF37" s="724"/>
      <c r="BG37" s="681" t="s">
        <v>306</v>
      </c>
      <c r="BH37" s="682"/>
      <c r="BI37" s="682"/>
      <c r="BJ37" s="682"/>
      <c r="BK37" s="682"/>
      <c r="BL37" s="682"/>
      <c r="BM37" s="682"/>
      <c r="BN37" s="682"/>
      <c r="BO37" s="682"/>
      <c r="BP37" s="682"/>
      <c r="BQ37" s="682"/>
      <c r="BR37" s="682"/>
      <c r="BS37" s="682"/>
      <c r="BT37" s="682"/>
      <c r="BU37" s="683"/>
      <c r="BV37" s="666">
        <v>96158</v>
      </c>
      <c r="BW37" s="667"/>
      <c r="BX37" s="667"/>
      <c r="BY37" s="667"/>
      <c r="BZ37" s="667"/>
      <c r="CA37" s="667"/>
      <c r="CB37" s="676"/>
      <c r="CD37" s="681" t="s">
        <v>608</v>
      </c>
      <c r="CE37" s="682"/>
      <c r="CF37" s="682"/>
      <c r="CG37" s="682"/>
      <c r="CH37" s="682"/>
      <c r="CI37" s="682"/>
      <c r="CJ37" s="682"/>
      <c r="CK37" s="682"/>
      <c r="CL37" s="682"/>
      <c r="CM37" s="682"/>
      <c r="CN37" s="682"/>
      <c r="CO37" s="682"/>
      <c r="CP37" s="682"/>
      <c r="CQ37" s="683"/>
      <c r="CR37" s="666">
        <v>3145</v>
      </c>
      <c r="CS37" s="700"/>
      <c r="CT37" s="700"/>
      <c r="CU37" s="700"/>
      <c r="CV37" s="700"/>
      <c r="CW37" s="700"/>
      <c r="CX37" s="700"/>
      <c r="CY37" s="701"/>
      <c r="CZ37" s="671">
        <v>0</v>
      </c>
      <c r="DA37" s="702"/>
      <c r="DB37" s="702"/>
      <c r="DC37" s="708"/>
      <c r="DD37" s="675">
        <v>3145</v>
      </c>
      <c r="DE37" s="700"/>
      <c r="DF37" s="700"/>
      <c r="DG37" s="700"/>
      <c r="DH37" s="700"/>
      <c r="DI37" s="700"/>
      <c r="DJ37" s="700"/>
      <c r="DK37" s="701"/>
      <c r="DL37" s="675">
        <v>3145</v>
      </c>
      <c r="DM37" s="700"/>
      <c r="DN37" s="700"/>
      <c r="DO37" s="700"/>
      <c r="DP37" s="700"/>
      <c r="DQ37" s="700"/>
      <c r="DR37" s="700"/>
      <c r="DS37" s="700"/>
      <c r="DT37" s="700"/>
      <c r="DU37" s="700"/>
      <c r="DV37" s="701"/>
      <c r="DW37" s="671">
        <v>0</v>
      </c>
      <c r="DX37" s="702"/>
      <c r="DY37" s="702"/>
      <c r="DZ37" s="702"/>
      <c r="EA37" s="702"/>
      <c r="EB37" s="702"/>
      <c r="EC37" s="703"/>
    </row>
    <row r="38" spans="2:133" ht="11.25" customHeight="1" x14ac:dyDescent="0.15">
      <c r="B38" s="663" t="s">
        <v>307</v>
      </c>
      <c r="C38" s="664"/>
      <c r="D38" s="664"/>
      <c r="E38" s="664"/>
      <c r="F38" s="664"/>
      <c r="G38" s="664"/>
      <c r="H38" s="664"/>
      <c r="I38" s="664"/>
      <c r="J38" s="664"/>
      <c r="K38" s="664"/>
      <c r="L38" s="664"/>
      <c r="M38" s="664"/>
      <c r="N38" s="664"/>
      <c r="O38" s="664"/>
      <c r="P38" s="664"/>
      <c r="Q38" s="665"/>
      <c r="R38" s="666">
        <v>6830605</v>
      </c>
      <c r="S38" s="667"/>
      <c r="T38" s="667"/>
      <c r="U38" s="667"/>
      <c r="V38" s="667"/>
      <c r="W38" s="667"/>
      <c r="X38" s="667"/>
      <c r="Y38" s="668"/>
      <c r="Z38" s="669">
        <v>8.1999999999999993</v>
      </c>
      <c r="AA38" s="669"/>
      <c r="AB38" s="669"/>
      <c r="AC38" s="669"/>
      <c r="AD38" s="670" t="s">
        <v>583</v>
      </c>
      <c r="AE38" s="670"/>
      <c r="AF38" s="670"/>
      <c r="AG38" s="670"/>
      <c r="AH38" s="670"/>
      <c r="AI38" s="670"/>
      <c r="AJ38" s="670"/>
      <c r="AK38" s="670"/>
      <c r="AL38" s="671" t="s">
        <v>588</v>
      </c>
      <c r="AM38" s="672"/>
      <c r="AN38" s="672"/>
      <c r="AO38" s="673"/>
      <c r="AQ38" s="744" t="s">
        <v>609</v>
      </c>
      <c r="AR38" s="745"/>
      <c r="AS38" s="745"/>
      <c r="AT38" s="745"/>
      <c r="AU38" s="745"/>
      <c r="AV38" s="745"/>
      <c r="AW38" s="745"/>
      <c r="AX38" s="745"/>
      <c r="AY38" s="746"/>
      <c r="AZ38" s="666">
        <v>93198</v>
      </c>
      <c r="BA38" s="667"/>
      <c r="BB38" s="667"/>
      <c r="BC38" s="667"/>
      <c r="BD38" s="700"/>
      <c r="BE38" s="700"/>
      <c r="BF38" s="724"/>
      <c r="BG38" s="681" t="s">
        <v>308</v>
      </c>
      <c r="BH38" s="682"/>
      <c r="BI38" s="682"/>
      <c r="BJ38" s="682"/>
      <c r="BK38" s="682"/>
      <c r="BL38" s="682"/>
      <c r="BM38" s="682"/>
      <c r="BN38" s="682"/>
      <c r="BO38" s="682"/>
      <c r="BP38" s="682"/>
      <c r="BQ38" s="682"/>
      <c r="BR38" s="682"/>
      <c r="BS38" s="682"/>
      <c r="BT38" s="682"/>
      <c r="BU38" s="683"/>
      <c r="BV38" s="666">
        <v>16905</v>
      </c>
      <c r="BW38" s="667"/>
      <c r="BX38" s="667"/>
      <c r="BY38" s="667"/>
      <c r="BZ38" s="667"/>
      <c r="CA38" s="667"/>
      <c r="CB38" s="676"/>
      <c r="CD38" s="681" t="s">
        <v>610</v>
      </c>
      <c r="CE38" s="682"/>
      <c r="CF38" s="682"/>
      <c r="CG38" s="682"/>
      <c r="CH38" s="682"/>
      <c r="CI38" s="682"/>
      <c r="CJ38" s="682"/>
      <c r="CK38" s="682"/>
      <c r="CL38" s="682"/>
      <c r="CM38" s="682"/>
      <c r="CN38" s="682"/>
      <c r="CO38" s="682"/>
      <c r="CP38" s="682"/>
      <c r="CQ38" s="683"/>
      <c r="CR38" s="666">
        <v>4632101</v>
      </c>
      <c r="CS38" s="667"/>
      <c r="CT38" s="667"/>
      <c r="CU38" s="667"/>
      <c r="CV38" s="667"/>
      <c r="CW38" s="667"/>
      <c r="CX38" s="667"/>
      <c r="CY38" s="668"/>
      <c r="CZ38" s="671">
        <v>6</v>
      </c>
      <c r="DA38" s="702"/>
      <c r="DB38" s="702"/>
      <c r="DC38" s="708"/>
      <c r="DD38" s="675">
        <v>3665129</v>
      </c>
      <c r="DE38" s="667"/>
      <c r="DF38" s="667"/>
      <c r="DG38" s="667"/>
      <c r="DH38" s="667"/>
      <c r="DI38" s="667"/>
      <c r="DJ38" s="667"/>
      <c r="DK38" s="668"/>
      <c r="DL38" s="675">
        <v>3576098</v>
      </c>
      <c r="DM38" s="667"/>
      <c r="DN38" s="667"/>
      <c r="DO38" s="667"/>
      <c r="DP38" s="667"/>
      <c r="DQ38" s="667"/>
      <c r="DR38" s="667"/>
      <c r="DS38" s="667"/>
      <c r="DT38" s="667"/>
      <c r="DU38" s="667"/>
      <c r="DV38" s="668"/>
      <c r="DW38" s="671">
        <v>12</v>
      </c>
      <c r="DX38" s="702"/>
      <c r="DY38" s="702"/>
      <c r="DZ38" s="702"/>
      <c r="EA38" s="702"/>
      <c r="EB38" s="702"/>
      <c r="EC38" s="703"/>
    </row>
    <row r="39" spans="2:133" ht="11.25" customHeight="1" x14ac:dyDescent="0.15">
      <c r="B39" s="663" t="s">
        <v>309</v>
      </c>
      <c r="C39" s="664"/>
      <c r="D39" s="664"/>
      <c r="E39" s="664"/>
      <c r="F39" s="664"/>
      <c r="G39" s="664"/>
      <c r="H39" s="664"/>
      <c r="I39" s="664"/>
      <c r="J39" s="664"/>
      <c r="K39" s="664"/>
      <c r="L39" s="664"/>
      <c r="M39" s="664"/>
      <c r="N39" s="664"/>
      <c r="O39" s="664"/>
      <c r="P39" s="664"/>
      <c r="Q39" s="665"/>
      <c r="R39" s="666">
        <v>7384371</v>
      </c>
      <c r="S39" s="667"/>
      <c r="T39" s="667"/>
      <c r="U39" s="667"/>
      <c r="V39" s="667"/>
      <c r="W39" s="667"/>
      <c r="X39" s="667"/>
      <c r="Y39" s="668"/>
      <c r="Z39" s="669">
        <v>8.8000000000000007</v>
      </c>
      <c r="AA39" s="669"/>
      <c r="AB39" s="669"/>
      <c r="AC39" s="669"/>
      <c r="AD39" s="670">
        <v>326</v>
      </c>
      <c r="AE39" s="670"/>
      <c r="AF39" s="670"/>
      <c r="AG39" s="670"/>
      <c r="AH39" s="670"/>
      <c r="AI39" s="670"/>
      <c r="AJ39" s="670"/>
      <c r="AK39" s="670"/>
      <c r="AL39" s="671">
        <v>0</v>
      </c>
      <c r="AM39" s="672"/>
      <c r="AN39" s="672"/>
      <c r="AO39" s="673"/>
      <c r="AQ39" s="744" t="s">
        <v>611</v>
      </c>
      <c r="AR39" s="745"/>
      <c r="AS39" s="745"/>
      <c r="AT39" s="745"/>
      <c r="AU39" s="745"/>
      <c r="AV39" s="745"/>
      <c r="AW39" s="745"/>
      <c r="AX39" s="745"/>
      <c r="AY39" s="746"/>
      <c r="AZ39" s="666">
        <v>91728</v>
      </c>
      <c r="BA39" s="667"/>
      <c r="BB39" s="667"/>
      <c r="BC39" s="667"/>
      <c r="BD39" s="700"/>
      <c r="BE39" s="700"/>
      <c r="BF39" s="724"/>
      <c r="BG39" s="681" t="s">
        <v>310</v>
      </c>
      <c r="BH39" s="682"/>
      <c r="BI39" s="682"/>
      <c r="BJ39" s="682"/>
      <c r="BK39" s="682"/>
      <c r="BL39" s="682"/>
      <c r="BM39" s="682"/>
      <c r="BN39" s="682"/>
      <c r="BO39" s="682"/>
      <c r="BP39" s="682"/>
      <c r="BQ39" s="682"/>
      <c r="BR39" s="682"/>
      <c r="BS39" s="682"/>
      <c r="BT39" s="682"/>
      <c r="BU39" s="683"/>
      <c r="BV39" s="666">
        <v>25513</v>
      </c>
      <c r="BW39" s="667"/>
      <c r="BX39" s="667"/>
      <c r="BY39" s="667"/>
      <c r="BZ39" s="667"/>
      <c r="CA39" s="667"/>
      <c r="CB39" s="676"/>
      <c r="CD39" s="681" t="s">
        <v>612</v>
      </c>
      <c r="CE39" s="682"/>
      <c r="CF39" s="682"/>
      <c r="CG39" s="682"/>
      <c r="CH39" s="682"/>
      <c r="CI39" s="682"/>
      <c r="CJ39" s="682"/>
      <c r="CK39" s="682"/>
      <c r="CL39" s="682"/>
      <c r="CM39" s="682"/>
      <c r="CN39" s="682"/>
      <c r="CO39" s="682"/>
      <c r="CP39" s="682"/>
      <c r="CQ39" s="683"/>
      <c r="CR39" s="666">
        <v>3581450</v>
      </c>
      <c r="CS39" s="700"/>
      <c r="CT39" s="700"/>
      <c r="CU39" s="700"/>
      <c r="CV39" s="700"/>
      <c r="CW39" s="700"/>
      <c r="CX39" s="700"/>
      <c r="CY39" s="701"/>
      <c r="CZ39" s="671">
        <v>4.5999999999999996</v>
      </c>
      <c r="DA39" s="702"/>
      <c r="DB39" s="702"/>
      <c r="DC39" s="708"/>
      <c r="DD39" s="675">
        <v>3372967</v>
      </c>
      <c r="DE39" s="700"/>
      <c r="DF39" s="700"/>
      <c r="DG39" s="700"/>
      <c r="DH39" s="700"/>
      <c r="DI39" s="700"/>
      <c r="DJ39" s="700"/>
      <c r="DK39" s="701"/>
      <c r="DL39" s="675" t="s">
        <v>127</v>
      </c>
      <c r="DM39" s="700"/>
      <c r="DN39" s="700"/>
      <c r="DO39" s="700"/>
      <c r="DP39" s="700"/>
      <c r="DQ39" s="700"/>
      <c r="DR39" s="700"/>
      <c r="DS39" s="700"/>
      <c r="DT39" s="700"/>
      <c r="DU39" s="700"/>
      <c r="DV39" s="701"/>
      <c r="DW39" s="671" t="s">
        <v>127</v>
      </c>
      <c r="DX39" s="702"/>
      <c r="DY39" s="702"/>
      <c r="DZ39" s="702"/>
      <c r="EA39" s="702"/>
      <c r="EB39" s="702"/>
      <c r="EC39" s="703"/>
    </row>
    <row r="40" spans="2:133" ht="11.25" customHeight="1" x14ac:dyDescent="0.15">
      <c r="B40" s="663" t="s">
        <v>311</v>
      </c>
      <c r="C40" s="664"/>
      <c r="D40" s="664"/>
      <c r="E40" s="664"/>
      <c r="F40" s="664"/>
      <c r="G40" s="664"/>
      <c r="H40" s="664"/>
      <c r="I40" s="664"/>
      <c r="J40" s="664"/>
      <c r="K40" s="664"/>
      <c r="L40" s="664"/>
      <c r="M40" s="664"/>
      <c r="N40" s="664"/>
      <c r="O40" s="664"/>
      <c r="P40" s="664"/>
      <c r="Q40" s="665"/>
      <c r="R40" s="666">
        <v>3653666</v>
      </c>
      <c r="S40" s="667"/>
      <c r="T40" s="667"/>
      <c r="U40" s="667"/>
      <c r="V40" s="667"/>
      <c r="W40" s="667"/>
      <c r="X40" s="667"/>
      <c r="Y40" s="668"/>
      <c r="Z40" s="669">
        <v>4.4000000000000004</v>
      </c>
      <c r="AA40" s="669"/>
      <c r="AB40" s="669"/>
      <c r="AC40" s="669"/>
      <c r="AD40" s="670" t="s">
        <v>588</v>
      </c>
      <c r="AE40" s="670"/>
      <c r="AF40" s="670"/>
      <c r="AG40" s="670"/>
      <c r="AH40" s="670"/>
      <c r="AI40" s="670"/>
      <c r="AJ40" s="670"/>
      <c r="AK40" s="670"/>
      <c r="AL40" s="671" t="s">
        <v>606</v>
      </c>
      <c r="AM40" s="672"/>
      <c r="AN40" s="672"/>
      <c r="AO40" s="673"/>
      <c r="AQ40" s="744" t="s">
        <v>613</v>
      </c>
      <c r="AR40" s="745"/>
      <c r="AS40" s="745"/>
      <c r="AT40" s="745"/>
      <c r="AU40" s="745"/>
      <c r="AV40" s="745"/>
      <c r="AW40" s="745"/>
      <c r="AX40" s="745"/>
      <c r="AY40" s="746"/>
      <c r="AZ40" s="666">
        <v>25384</v>
      </c>
      <c r="BA40" s="667"/>
      <c r="BB40" s="667"/>
      <c r="BC40" s="667"/>
      <c r="BD40" s="700"/>
      <c r="BE40" s="700"/>
      <c r="BF40" s="724"/>
      <c r="BG40" s="747" t="s">
        <v>614</v>
      </c>
      <c r="BH40" s="748"/>
      <c r="BI40" s="748"/>
      <c r="BJ40" s="748"/>
      <c r="BK40" s="748"/>
      <c r="BL40" s="364"/>
      <c r="BM40" s="682" t="s">
        <v>312</v>
      </c>
      <c r="BN40" s="682"/>
      <c r="BO40" s="682"/>
      <c r="BP40" s="682"/>
      <c r="BQ40" s="682"/>
      <c r="BR40" s="682"/>
      <c r="BS40" s="682"/>
      <c r="BT40" s="682"/>
      <c r="BU40" s="683"/>
      <c r="BV40" s="666">
        <v>129</v>
      </c>
      <c r="BW40" s="667"/>
      <c r="BX40" s="667"/>
      <c r="BY40" s="667"/>
      <c r="BZ40" s="667"/>
      <c r="CA40" s="667"/>
      <c r="CB40" s="676"/>
      <c r="CD40" s="681" t="s">
        <v>615</v>
      </c>
      <c r="CE40" s="682"/>
      <c r="CF40" s="682"/>
      <c r="CG40" s="682"/>
      <c r="CH40" s="682"/>
      <c r="CI40" s="682"/>
      <c r="CJ40" s="682"/>
      <c r="CK40" s="682"/>
      <c r="CL40" s="682"/>
      <c r="CM40" s="682"/>
      <c r="CN40" s="682"/>
      <c r="CO40" s="682"/>
      <c r="CP40" s="682"/>
      <c r="CQ40" s="683"/>
      <c r="CR40" s="666">
        <v>5797</v>
      </c>
      <c r="CS40" s="667"/>
      <c r="CT40" s="667"/>
      <c r="CU40" s="667"/>
      <c r="CV40" s="667"/>
      <c r="CW40" s="667"/>
      <c r="CX40" s="667"/>
      <c r="CY40" s="668"/>
      <c r="CZ40" s="671">
        <v>0</v>
      </c>
      <c r="DA40" s="702"/>
      <c r="DB40" s="702"/>
      <c r="DC40" s="708"/>
      <c r="DD40" s="675" t="s">
        <v>588</v>
      </c>
      <c r="DE40" s="667"/>
      <c r="DF40" s="667"/>
      <c r="DG40" s="667"/>
      <c r="DH40" s="667"/>
      <c r="DI40" s="667"/>
      <c r="DJ40" s="667"/>
      <c r="DK40" s="668"/>
      <c r="DL40" s="675" t="s">
        <v>588</v>
      </c>
      <c r="DM40" s="667"/>
      <c r="DN40" s="667"/>
      <c r="DO40" s="667"/>
      <c r="DP40" s="667"/>
      <c r="DQ40" s="667"/>
      <c r="DR40" s="667"/>
      <c r="DS40" s="667"/>
      <c r="DT40" s="667"/>
      <c r="DU40" s="667"/>
      <c r="DV40" s="668"/>
      <c r="DW40" s="671" t="s">
        <v>588</v>
      </c>
      <c r="DX40" s="702"/>
      <c r="DY40" s="702"/>
      <c r="DZ40" s="702"/>
      <c r="EA40" s="702"/>
      <c r="EB40" s="702"/>
      <c r="EC40" s="703"/>
    </row>
    <row r="41" spans="2:133" ht="11.25" customHeight="1" x14ac:dyDescent="0.15">
      <c r="B41" s="663" t="s">
        <v>313</v>
      </c>
      <c r="C41" s="664"/>
      <c r="D41" s="664"/>
      <c r="E41" s="664"/>
      <c r="F41" s="664"/>
      <c r="G41" s="664"/>
      <c r="H41" s="664"/>
      <c r="I41" s="664"/>
      <c r="J41" s="664"/>
      <c r="K41" s="664"/>
      <c r="L41" s="664"/>
      <c r="M41" s="664"/>
      <c r="N41" s="664"/>
      <c r="O41" s="664"/>
      <c r="P41" s="664"/>
      <c r="Q41" s="665"/>
      <c r="R41" s="666" t="s">
        <v>127</v>
      </c>
      <c r="S41" s="667"/>
      <c r="T41" s="667"/>
      <c r="U41" s="667"/>
      <c r="V41" s="667"/>
      <c r="W41" s="667"/>
      <c r="X41" s="667"/>
      <c r="Y41" s="668"/>
      <c r="Z41" s="669" t="s">
        <v>583</v>
      </c>
      <c r="AA41" s="669"/>
      <c r="AB41" s="669"/>
      <c r="AC41" s="669"/>
      <c r="AD41" s="670" t="s">
        <v>583</v>
      </c>
      <c r="AE41" s="670"/>
      <c r="AF41" s="670"/>
      <c r="AG41" s="670"/>
      <c r="AH41" s="670"/>
      <c r="AI41" s="670"/>
      <c r="AJ41" s="670"/>
      <c r="AK41" s="670"/>
      <c r="AL41" s="671" t="s">
        <v>583</v>
      </c>
      <c r="AM41" s="672"/>
      <c r="AN41" s="672"/>
      <c r="AO41" s="673"/>
      <c r="AQ41" s="744" t="s">
        <v>314</v>
      </c>
      <c r="AR41" s="745"/>
      <c r="AS41" s="745"/>
      <c r="AT41" s="745"/>
      <c r="AU41" s="745"/>
      <c r="AV41" s="745"/>
      <c r="AW41" s="745"/>
      <c r="AX41" s="745"/>
      <c r="AY41" s="746"/>
      <c r="AZ41" s="666">
        <v>1245487</v>
      </c>
      <c r="BA41" s="667"/>
      <c r="BB41" s="667"/>
      <c r="BC41" s="667"/>
      <c r="BD41" s="700"/>
      <c r="BE41" s="700"/>
      <c r="BF41" s="724"/>
      <c r="BG41" s="747"/>
      <c r="BH41" s="748"/>
      <c r="BI41" s="748"/>
      <c r="BJ41" s="748"/>
      <c r="BK41" s="748"/>
      <c r="BL41" s="364"/>
      <c r="BM41" s="682" t="s">
        <v>616</v>
      </c>
      <c r="BN41" s="682"/>
      <c r="BO41" s="682"/>
      <c r="BP41" s="682"/>
      <c r="BQ41" s="682"/>
      <c r="BR41" s="682"/>
      <c r="BS41" s="682"/>
      <c r="BT41" s="682"/>
      <c r="BU41" s="683"/>
      <c r="BV41" s="666">
        <v>1</v>
      </c>
      <c r="BW41" s="667"/>
      <c r="BX41" s="667"/>
      <c r="BY41" s="667"/>
      <c r="BZ41" s="667"/>
      <c r="CA41" s="667"/>
      <c r="CB41" s="676"/>
      <c r="CD41" s="681" t="s">
        <v>617</v>
      </c>
      <c r="CE41" s="682"/>
      <c r="CF41" s="682"/>
      <c r="CG41" s="682"/>
      <c r="CH41" s="682"/>
      <c r="CI41" s="682"/>
      <c r="CJ41" s="682"/>
      <c r="CK41" s="682"/>
      <c r="CL41" s="682"/>
      <c r="CM41" s="682"/>
      <c r="CN41" s="682"/>
      <c r="CO41" s="682"/>
      <c r="CP41" s="682"/>
      <c r="CQ41" s="683"/>
      <c r="CR41" s="666" t="s">
        <v>588</v>
      </c>
      <c r="CS41" s="700"/>
      <c r="CT41" s="700"/>
      <c r="CU41" s="700"/>
      <c r="CV41" s="700"/>
      <c r="CW41" s="700"/>
      <c r="CX41" s="700"/>
      <c r="CY41" s="701"/>
      <c r="CZ41" s="671" t="s">
        <v>127</v>
      </c>
      <c r="DA41" s="702"/>
      <c r="DB41" s="702"/>
      <c r="DC41" s="708"/>
      <c r="DD41" s="675" t="s">
        <v>127</v>
      </c>
      <c r="DE41" s="700"/>
      <c r="DF41" s="700"/>
      <c r="DG41" s="700"/>
      <c r="DH41" s="700"/>
      <c r="DI41" s="700"/>
      <c r="DJ41" s="700"/>
      <c r="DK41" s="701"/>
      <c r="DL41" s="757"/>
      <c r="DM41" s="758"/>
      <c r="DN41" s="758"/>
      <c r="DO41" s="758"/>
      <c r="DP41" s="758"/>
      <c r="DQ41" s="758"/>
      <c r="DR41" s="758"/>
      <c r="DS41" s="758"/>
      <c r="DT41" s="758"/>
      <c r="DU41" s="758"/>
      <c r="DV41" s="759"/>
      <c r="DW41" s="751"/>
      <c r="DX41" s="752"/>
      <c r="DY41" s="752"/>
      <c r="DZ41" s="752"/>
      <c r="EA41" s="752"/>
      <c r="EB41" s="752"/>
      <c r="EC41" s="753"/>
    </row>
    <row r="42" spans="2:133" ht="11.25" customHeight="1" x14ac:dyDescent="0.15">
      <c r="B42" s="663" t="s">
        <v>618</v>
      </c>
      <c r="C42" s="664"/>
      <c r="D42" s="664"/>
      <c r="E42" s="664"/>
      <c r="F42" s="664"/>
      <c r="G42" s="664"/>
      <c r="H42" s="664"/>
      <c r="I42" s="664"/>
      <c r="J42" s="664"/>
      <c r="K42" s="664"/>
      <c r="L42" s="664"/>
      <c r="M42" s="664"/>
      <c r="N42" s="664"/>
      <c r="O42" s="664"/>
      <c r="P42" s="664"/>
      <c r="Q42" s="665"/>
      <c r="R42" s="666" t="s">
        <v>583</v>
      </c>
      <c r="S42" s="667"/>
      <c r="T42" s="667"/>
      <c r="U42" s="667"/>
      <c r="V42" s="667"/>
      <c r="W42" s="667"/>
      <c r="X42" s="667"/>
      <c r="Y42" s="668"/>
      <c r="Z42" s="669" t="s">
        <v>127</v>
      </c>
      <c r="AA42" s="669"/>
      <c r="AB42" s="669"/>
      <c r="AC42" s="669"/>
      <c r="AD42" s="670" t="s">
        <v>127</v>
      </c>
      <c r="AE42" s="670"/>
      <c r="AF42" s="670"/>
      <c r="AG42" s="670"/>
      <c r="AH42" s="670"/>
      <c r="AI42" s="670"/>
      <c r="AJ42" s="670"/>
      <c r="AK42" s="670"/>
      <c r="AL42" s="671" t="s">
        <v>583</v>
      </c>
      <c r="AM42" s="672"/>
      <c r="AN42" s="672"/>
      <c r="AO42" s="673"/>
      <c r="AQ42" s="754" t="s">
        <v>619</v>
      </c>
      <c r="AR42" s="755"/>
      <c r="AS42" s="755"/>
      <c r="AT42" s="755"/>
      <c r="AU42" s="755"/>
      <c r="AV42" s="755"/>
      <c r="AW42" s="755"/>
      <c r="AX42" s="755"/>
      <c r="AY42" s="756"/>
      <c r="AZ42" s="760">
        <v>3295470</v>
      </c>
      <c r="BA42" s="761"/>
      <c r="BB42" s="761"/>
      <c r="BC42" s="761"/>
      <c r="BD42" s="737"/>
      <c r="BE42" s="737"/>
      <c r="BF42" s="739"/>
      <c r="BG42" s="749"/>
      <c r="BH42" s="750"/>
      <c r="BI42" s="750"/>
      <c r="BJ42" s="750"/>
      <c r="BK42" s="750"/>
      <c r="BL42" s="365"/>
      <c r="BM42" s="692" t="s">
        <v>315</v>
      </c>
      <c r="BN42" s="692"/>
      <c r="BO42" s="692"/>
      <c r="BP42" s="692"/>
      <c r="BQ42" s="692"/>
      <c r="BR42" s="692"/>
      <c r="BS42" s="692"/>
      <c r="BT42" s="692"/>
      <c r="BU42" s="693"/>
      <c r="BV42" s="760">
        <v>347</v>
      </c>
      <c r="BW42" s="761"/>
      <c r="BX42" s="761"/>
      <c r="BY42" s="761"/>
      <c r="BZ42" s="761"/>
      <c r="CA42" s="761"/>
      <c r="CB42" s="773"/>
      <c r="CD42" s="663" t="s">
        <v>316</v>
      </c>
      <c r="CE42" s="664"/>
      <c r="CF42" s="664"/>
      <c r="CG42" s="664"/>
      <c r="CH42" s="664"/>
      <c r="CI42" s="664"/>
      <c r="CJ42" s="664"/>
      <c r="CK42" s="664"/>
      <c r="CL42" s="664"/>
      <c r="CM42" s="664"/>
      <c r="CN42" s="664"/>
      <c r="CO42" s="664"/>
      <c r="CP42" s="664"/>
      <c r="CQ42" s="665"/>
      <c r="CR42" s="666">
        <v>25146029</v>
      </c>
      <c r="CS42" s="700"/>
      <c r="CT42" s="700"/>
      <c r="CU42" s="700"/>
      <c r="CV42" s="700"/>
      <c r="CW42" s="700"/>
      <c r="CX42" s="700"/>
      <c r="CY42" s="701"/>
      <c r="CZ42" s="671">
        <v>32.6</v>
      </c>
      <c r="DA42" s="702"/>
      <c r="DB42" s="702"/>
      <c r="DC42" s="708"/>
      <c r="DD42" s="675">
        <v>2493501</v>
      </c>
      <c r="DE42" s="700"/>
      <c r="DF42" s="700"/>
      <c r="DG42" s="700"/>
      <c r="DH42" s="700"/>
      <c r="DI42" s="700"/>
      <c r="DJ42" s="700"/>
      <c r="DK42" s="701"/>
      <c r="DL42" s="757"/>
      <c r="DM42" s="758"/>
      <c r="DN42" s="758"/>
      <c r="DO42" s="758"/>
      <c r="DP42" s="758"/>
      <c r="DQ42" s="758"/>
      <c r="DR42" s="758"/>
      <c r="DS42" s="758"/>
      <c r="DT42" s="758"/>
      <c r="DU42" s="758"/>
      <c r="DV42" s="759"/>
      <c r="DW42" s="751"/>
      <c r="DX42" s="752"/>
      <c r="DY42" s="752"/>
      <c r="DZ42" s="752"/>
      <c r="EA42" s="752"/>
      <c r="EB42" s="752"/>
      <c r="EC42" s="753"/>
    </row>
    <row r="43" spans="2:133" ht="11.25" customHeight="1" x14ac:dyDescent="0.15">
      <c r="B43" s="663" t="s">
        <v>317</v>
      </c>
      <c r="C43" s="664"/>
      <c r="D43" s="664"/>
      <c r="E43" s="664"/>
      <c r="F43" s="664"/>
      <c r="G43" s="664"/>
      <c r="H43" s="664"/>
      <c r="I43" s="664"/>
      <c r="J43" s="664"/>
      <c r="K43" s="664"/>
      <c r="L43" s="664"/>
      <c r="M43" s="664"/>
      <c r="N43" s="664"/>
      <c r="O43" s="664"/>
      <c r="P43" s="664"/>
      <c r="Q43" s="665"/>
      <c r="R43" s="666">
        <v>781066</v>
      </c>
      <c r="S43" s="667"/>
      <c r="T43" s="667"/>
      <c r="U43" s="667"/>
      <c r="V43" s="667"/>
      <c r="W43" s="667"/>
      <c r="X43" s="667"/>
      <c r="Y43" s="668"/>
      <c r="Z43" s="669">
        <v>0.9</v>
      </c>
      <c r="AA43" s="669"/>
      <c r="AB43" s="669"/>
      <c r="AC43" s="669"/>
      <c r="AD43" s="670" t="s">
        <v>588</v>
      </c>
      <c r="AE43" s="670"/>
      <c r="AF43" s="670"/>
      <c r="AG43" s="670"/>
      <c r="AH43" s="670"/>
      <c r="AI43" s="670"/>
      <c r="AJ43" s="670"/>
      <c r="AK43" s="670"/>
      <c r="AL43" s="671" t="s">
        <v>127</v>
      </c>
      <c r="AM43" s="672"/>
      <c r="AN43" s="672"/>
      <c r="AO43" s="673"/>
      <c r="BV43" s="219"/>
      <c r="BW43" s="219"/>
      <c r="BX43" s="219"/>
      <c r="BY43" s="219"/>
      <c r="BZ43" s="219"/>
      <c r="CA43" s="219"/>
      <c r="CB43" s="219"/>
      <c r="CD43" s="663" t="s">
        <v>318</v>
      </c>
      <c r="CE43" s="664"/>
      <c r="CF43" s="664"/>
      <c r="CG43" s="664"/>
      <c r="CH43" s="664"/>
      <c r="CI43" s="664"/>
      <c r="CJ43" s="664"/>
      <c r="CK43" s="664"/>
      <c r="CL43" s="664"/>
      <c r="CM43" s="664"/>
      <c r="CN43" s="664"/>
      <c r="CO43" s="664"/>
      <c r="CP43" s="664"/>
      <c r="CQ43" s="665"/>
      <c r="CR43" s="666">
        <v>92945</v>
      </c>
      <c r="CS43" s="700"/>
      <c r="CT43" s="700"/>
      <c r="CU43" s="700"/>
      <c r="CV43" s="700"/>
      <c r="CW43" s="700"/>
      <c r="CX43" s="700"/>
      <c r="CY43" s="701"/>
      <c r="CZ43" s="671">
        <v>0.1</v>
      </c>
      <c r="DA43" s="702"/>
      <c r="DB43" s="702"/>
      <c r="DC43" s="708"/>
      <c r="DD43" s="675">
        <v>92945</v>
      </c>
      <c r="DE43" s="700"/>
      <c r="DF43" s="700"/>
      <c r="DG43" s="700"/>
      <c r="DH43" s="700"/>
      <c r="DI43" s="700"/>
      <c r="DJ43" s="700"/>
      <c r="DK43" s="701"/>
      <c r="DL43" s="757"/>
      <c r="DM43" s="758"/>
      <c r="DN43" s="758"/>
      <c r="DO43" s="758"/>
      <c r="DP43" s="758"/>
      <c r="DQ43" s="758"/>
      <c r="DR43" s="758"/>
      <c r="DS43" s="758"/>
      <c r="DT43" s="758"/>
      <c r="DU43" s="758"/>
      <c r="DV43" s="759"/>
      <c r="DW43" s="751"/>
      <c r="DX43" s="752"/>
      <c r="DY43" s="752"/>
      <c r="DZ43" s="752"/>
      <c r="EA43" s="752"/>
      <c r="EB43" s="752"/>
      <c r="EC43" s="753"/>
    </row>
    <row r="44" spans="2:133" ht="11.25" customHeight="1" x14ac:dyDescent="0.15">
      <c r="B44" s="710" t="s">
        <v>319</v>
      </c>
      <c r="C44" s="711"/>
      <c r="D44" s="711"/>
      <c r="E44" s="711"/>
      <c r="F44" s="711"/>
      <c r="G44" s="711"/>
      <c r="H44" s="711"/>
      <c r="I44" s="711"/>
      <c r="J44" s="711"/>
      <c r="K44" s="711"/>
      <c r="L44" s="711"/>
      <c r="M44" s="711"/>
      <c r="N44" s="711"/>
      <c r="O44" s="711"/>
      <c r="P44" s="711"/>
      <c r="Q44" s="712"/>
      <c r="R44" s="760">
        <v>83658839</v>
      </c>
      <c r="S44" s="761"/>
      <c r="T44" s="761"/>
      <c r="U44" s="761"/>
      <c r="V44" s="761"/>
      <c r="W44" s="761"/>
      <c r="X44" s="761"/>
      <c r="Y44" s="762"/>
      <c r="Z44" s="763">
        <v>100</v>
      </c>
      <c r="AA44" s="763"/>
      <c r="AB44" s="763"/>
      <c r="AC44" s="763"/>
      <c r="AD44" s="764">
        <v>28960181</v>
      </c>
      <c r="AE44" s="764"/>
      <c r="AF44" s="764"/>
      <c r="AG44" s="764"/>
      <c r="AH44" s="764"/>
      <c r="AI44" s="764"/>
      <c r="AJ44" s="764"/>
      <c r="AK44" s="764"/>
      <c r="AL44" s="765">
        <v>100</v>
      </c>
      <c r="AM44" s="738"/>
      <c r="AN44" s="738"/>
      <c r="AO44" s="766"/>
      <c r="CD44" s="767" t="s">
        <v>280</v>
      </c>
      <c r="CE44" s="768"/>
      <c r="CF44" s="663" t="s">
        <v>320</v>
      </c>
      <c r="CG44" s="664"/>
      <c r="CH44" s="664"/>
      <c r="CI44" s="664"/>
      <c r="CJ44" s="664"/>
      <c r="CK44" s="664"/>
      <c r="CL44" s="664"/>
      <c r="CM44" s="664"/>
      <c r="CN44" s="664"/>
      <c r="CO44" s="664"/>
      <c r="CP44" s="664"/>
      <c r="CQ44" s="665"/>
      <c r="CR44" s="666">
        <v>25133490</v>
      </c>
      <c r="CS44" s="667"/>
      <c r="CT44" s="667"/>
      <c r="CU44" s="667"/>
      <c r="CV44" s="667"/>
      <c r="CW44" s="667"/>
      <c r="CX44" s="667"/>
      <c r="CY44" s="668"/>
      <c r="CZ44" s="671">
        <v>32.6</v>
      </c>
      <c r="DA44" s="672"/>
      <c r="DB44" s="672"/>
      <c r="DC44" s="684"/>
      <c r="DD44" s="675">
        <v>2480962</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620</v>
      </c>
      <c r="CG45" s="664"/>
      <c r="CH45" s="664"/>
      <c r="CI45" s="664"/>
      <c r="CJ45" s="664"/>
      <c r="CK45" s="664"/>
      <c r="CL45" s="664"/>
      <c r="CM45" s="664"/>
      <c r="CN45" s="664"/>
      <c r="CO45" s="664"/>
      <c r="CP45" s="664"/>
      <c r="CQ45" s="665"/>
      <c r="CR45" s="666">
        <v>19365821</v>
      </c>
      <c r="CS45" s="700"/>
      <c r="CT45" s="700"/>
      <c r="CU45" s="700"/>
      <c r="CV45" s="700"/>
      <c r="CW45" s="700"/>
      <c r="CX45" s="700"/>
      <c r="CY45" s="701"/>
      <c r="CZ45" s="671">
        <v>25.1</v>
      </c>
      <c r="DA45" s="702"/>
      <c r="DB45" s="702"/>
      <c r="DC45" s="708"/>
      <c r="DD45" s="675">
        <v>1627644</v>
      </c>
      <c r="DE45" s="700"/>
      <c r="DF45" s="700"/>
      <c r="DG45" s="700"/>
      <c r="DH45" s="700"/>
      <c r="DI45" s="700"/>
      <c r="DJ45" s="700"/>
      <c r="DK45" s="701"/>
      <c r="DL45" s="757"/>
      <c r="DM45" s="758"/>
      <c r="DN45" s="758"/>
      <c r="DO45" s="758"/>
      <c r="DP45" s="758"/>
      <c r="DQ45" s="758"/>
      <c r="DR45" s="758"/>
      <c r="DS45" s="758"/>
      <c r="DT45" s="758"/>
      <c r="DU45" s="758"/>
      <c r="DV45" s="759"/>
      <c r="DW45" s="751"/>
      <c r="DX45" s="752"/>
      <c r="DY45" s="752"/>
      <c r="DZ45" s="752"/>
      <c r="EA45" s="752"/>
      <c r="EB45" s="752"/>
      <c r="EC45" s="753"/>
    </row>
    <row r="46" spans="2:133" ht="11.25" customHeight="1" x14ac:dyDescent="0.15">
      <c r="B46" s="221" t="s">
        <v>321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621</v>
      </c>
      <c r="CG46" s="664"/>
      <c r="CH46" s="664"/>
      <c r="CI46" s="664"/>
      <c r="CJ46" s="664"/>
      <c r="CK46" s="664"/>
      <c r="CL46" s="664"/>
      <c r="CM46" s="664"/>
      <c r="CN46" s="664"/>
      <c r="CO46" s="664"/>
      <c r="CP46" s="664"/>
      <c r="CQ46" s="665"/>
      <c r="CR46" s="666">
        <v>5767669</v>
      </c>
      <c r="CS46" s="667"/>
      <c r="CT46" s="667"/>
      <c r="CU46" s="667"/>
      <c r="CV46" s="667"/>
      <c r="CW46" s="667"/>
      <c r="CX46" s="667"/>
      <c r="CY46" s="668"/>
      <c r="CZ46" s="671">
        <v>7.5</v>
      </c>
      <c r="DA46" s="672"/>
      <c r="DB46" s="672"/>
      <c r="DC46" s="684"/>
      <c r="DD46" s="675">
        <v>853318</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x14ac:dyDescent="0.15">
      <c r="B47" s="785" t="s">
        <v>322</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622</v>
      </c>
      <c r="CG47" s="664"/>
      <c r="CH47" s="664"/>
      <c r="CI47" s="664"/>
      <c r="CJ47" s="664"/>
      <c r="CK47" s="664"/>
      <c r="CL47" s="664"/>
      <c r="CM47" s="664"/>
      <c r="CN47" s="664"/>
      <c r="CO47" s="664"/>
      <c r="CP47" s="664"/>
      <c r="CQ47" s="665"/>
      <c r="CR47" s="666">
        <v>12539</v>
      </c>
      <c r="CS47" s="700"/>
      <c r="CT47" s="700"/>
      <c r="CU47" s="700"/>
      <c r="CV47" s="700"/>
      <c r="CW47" s="700"/>
      <c r="CX47" s="700"/>
      <c r="CY47" s="701"/>
      <c r="CZ47" s="671">
        <v>0</v>
      </c>
      <c r="DA47" s="702"/>
      <c r="DB47" s="702"/>
      <c r="DC47" s="708"/>
      <c r="DD47" s="675">
        <v>12539</v>
      </c>
      <c r="DE47" s="700"/>
      <c r="DF47" s="700"/>
      <c r="DG47" s="700"/>
      <c r="DH47" s="700"/>
      <c r="DI47" s="700"/>
      <c r="DJ47" s="700"/>
      <c r="DK47" s="701"/>
      <c r="DL47" s="757"/>
      <c r="DM47" s="758"/>
      <c r="DN47" s="758"/>
      <c r="DO47" s="758"/>
      <c r="DP47" s="758"/>
      <c r="DQ47" s="758"/>
      <c r="DR47" s="758"/>
      <c r="DS47" s="758"/>
      <c r="DT47" s="758"/>
      <c r="DU47" s="758"/>
      <c r="DV47" s="759"/>
      <c r="DW47" s="751"/>
      <c r="DX47" s="752"/>
      <c r="DY47" s="752"/>
      <c r="DZ47" s="752"/>
      <c r="EA47" s="752"/>
      <c r="EB47" s="752"/>
      <c r="EC47" s="753"/>
    </row>
    <row r="48" spans="2:133" x14ac:dyDescent="0.15">
      <c r="B48" s="784" t="s">
        <v>323</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623</v>
      </c>
      <c r="CG48" s="664"/>
      <c r="CH48" s="664"/>
      <c r="CI48" s="664"/>
      <c r="CJ48" s="664"/>
      <c r="CK48" s="664"/>
      <c r="CL48" s="664"/>
      <c r="CM48" s="664"/>
      <c r="CN48" s="664"/>
      <c r="CO48" s="664"/>
      <c r="CP48" s="664"/>
      <c r="CQ48" s="665"/>
      <c r="CR48" s="666" t="s">
        <v>127</v>
      </c>
      <c r="CS48" s="667"/>
      <c r="CT48" s="667"/>
      <c r="CU48" s="667"/>
      <c r="CV48" s="667"/>
      <c r="CW48" s="667"/>
      <c r="CX48" s="667"/>
      <c r="CY48" s="668"/>
      <c r="CZ48" s="671" t="s">
        <v>127</v>
      </c>
      <c r="DA48" s="672"/>
      <c r="DB48" s="672"/>
      <c r="DC48" s="684"/>
      <c r="DD48" s="675" t="s">
        <v>606</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624</v>
      </c>
      <c r="CE49" s="711"/>
      <c r="CF49" s="711"/>
      <c r="CG49" s="711"/>
      <c r="CH49" s="711"/>
      <c r="CI49" s="711"/>
      <c r="CJ49" s="711"/>
      <c r="CK49" s="711"/>
      <c r="CL49" s="711"/>
      <c r="CM49" s="711"/>
      <c r="CN49" s="711"/>
      <c r="CO49" s="711"/>
      <c r="CP49" s="711"/>
      <c r="CQ49" s="712"/>
      <c r="CR49" s="760">
        <v>77209335</v>
      </c>
      <c r="CS49" s="737"/>
      <c r="CT49" s="737"/>
      <c r="CU49" s="737"/>
      <c r="CV49" s="737"/>
      <c r="CW49" s="737"/>
      <c r="CX49" s="737"/>
      <c r="CY49" s="774"/>
      <c r="CZ49" s="765">
        <v>100</v>
      </c>
      <c r="DA49" s="775"/>
      <c r="DB49" s="775"/>
      <c r="DC49" s="776"/>
      <c r="DD49" s="777">
        <v>34672064</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6" t="s">
        <v>324</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325</v>
      </c>
      <c r="DK2" s="788"/>
      <c r="DL2" s="788"/>
      <c r="DM2" s="788"/>
      <c r="DN2" s="788"/>
      <c r="DO2" s="789"/>
      <c r="DP2" s="224"/>
      <c r="DQ2" s="787" t="s">
        <v>326</v>
      </c>
      <c r="DR2" s="788"/>
      <c r="DS2" s="788"/>
      <c r="DT2" s="788"/>
      <c r="DU2" s="788"/>
      <c r="DV2" s="788"/>
      <c r="DW2" s="788"/>
      <c r="DX2" s="788"/>
      <c r="DY2" s="788"/>
      <c r="DZ2" s="78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90" t="s">
        <v>327</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328</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15">
      <c r="A5" s="792" t="s">
        <v>329</v>
      </c>
      <c r="B5" s="793"/>
      <c r="C5" s="793"/>
      <c r="D5" s="793"/>
      <c r="E5" s="793"/>
      <c r="F5" s="793"/>
      <c r="G5" s="793"/>
      <c r="H5" s="793"/>
      <c r="I5" s="793"/>
      <c r="J5" s="793"/>
      <c r="K5" s="793"/>
      <c r="L5" s="793"/>
      <c r="M5" s="793"/>
      <c r="N5" s="793"/>
      <c r="O5" s="793"/>
      <c r="P5" s="794"/>
      <c r="Q5" s="798" t="s">
        <v>330</v>
      </c>
      <c r="R5" s="799"/>
      <c r="S5" s="799"/>
      <c r="T5" s="799"/>
      <c r="U5" s="800"/>
      <c r="V5" s="798" t="s">
        <v>331</v>
      </c>
      <c r="W5" s="799"/>
      <c r="X5" s="799"/>
      <c r="Y5" s="799"/>
      <c r="Z5" s="800"/>
      <c r="AA5" s="798" t="s">
        <v>332</v>
      </c>
      <c r="AB5" s="799"/>
      <c r="AC5" s="799"/>
      <c r="AD5" s="799"/>
      <c r="AE5" s="799"/>
      <c r="AF5" s="804" t="s">
        <v>333</v>
      </c>
      <c r="AG5" s="799"/>
      <c r="AH5" s="799"/>
      <c r="AI5" s="799"/>
      <c r="AJ5" s="805"/>
      <c r="AK5" s="799" t="s">
        <v>334</v>
      </c>
      <c r="AL5" s="799"/>
      <c r="AM5" s="799"/>
      <c r="AN5" s="799"/>
      <c r="AO5" s="800"/>
      <c r="AP5" s="798" t="s">
        <v>335</v>
      </c>
      <c r="AQ5" s="799"/>
      <c r="AR5" s="799"/>
      <c r="AS5" s="799"/>
      <c r="AT5" s="800"/>
      <c r="AU5" s="798" t="s">
        <v>336</v>
      </c>
      <c r="AV5" s="799"/>
      <c r="AW5" s="799"/>
      <c r="AX5" s="799"/>
      <c r="AY5" s="805"/>
      <c r="AZ5" s="228"/>
      <c r="BA5" s="228"/>
      <c r="BB5" s="228"/>
      <c r="BC5" s="228"/>
      <c r="BD5" s="228"/>
      <c r="BE5" s="229"/>
      <c r="BF5" s="229"/>
      <c r="BG5" s="229"/>
      <c r="BH5" s="229"/>
      <c r="BI5" s="229"/>
      <c r="BJ5" s="229"/>
      <c r="BK5" s="229"/>
      <c r="BL5" s="229"/>
      <c r="BM5" s="229"/>
      <c r="BN5" s="229"/>
      <c r="BO5" s="229"/>
      <c r="BP5" s="229"/>
      <c r="BQ5" s="792" t="s">
        <v>337</v>
      </c>
      <c r="BR5" s="793"/>
      <c r="BS5" s="793"/>
      <c r="BT5" s="793"/>
      <c r="BU5" s="793"/>
      <c r="BV5" s="793"/>
      <c r="BW5" s="793"/>
      <c r="BX5" s="793"/>
      <c r="BY5" s="793"/>
      <c r="BZ5" s="793"/>
      <c r="CA5" s="793"/>
      <c r="CB5" s="793"/>
      <c r="CC5" s="793"/>
      <c r="CD5" s="793"/>
      <c r="CE5" s="793"/>
      <c r="CF5" s="793"/>
      <c r="CG5" s="794"/>
      <c r="CH5" s="798" t="s">
        <v>338</v>
      </c>
      <c r="CI5" s="799"/>
      <c r="CJ5" s="799"/>
      <c r="CK5" s="799"/>
      <c r="CL5" s="800"/>
      <c r="CM5" s="798" t="s">
        <v>339</v>
      </c>
      <c r="CN5" s="799"/>
      <c r="CO5" s="799"/>
      <c r="CP5" s="799"/>
      <c r="CQ5" s="800"/>
      <c r="CR5" s="798" t="s">
        <v>340</v>
      </c>
      <c r="CS5" s="799"/>
      <c r="CT5" s="799"/>
      <c r="CU5" s="799"/>
      <c r="CV5" s="800"/>
      <c r="CW5" s="798" t="s">
        <v>341</v>
      </c>
      <c r="CX5" s="799"/>
      <c r="CY5" s="799"/>
      <c r="CZ5" s="799"/>
      <c r="DA5" s="800"/>
      <c r="DB5" s="798" t="s">
        <v>342</v>
      </c>
      <c r="DC5" s="799"/>
      <c r="DD5" s="799"/>
      <c r="DE5" s="799"/>
      <c r="DF5" s="800"/>
      <c r="DG5" s="828" t="s">
        <v>343</v>
      </c>
      <c r="DH5" s="829"/>
      <c r="DI5" s="829"/>
      <c r="DJ5" s="829"/>
      <c r="DK5" s="830"/>
      <c r="DL5" s="828" t="s">
        <v>344</v>
      </c>
      <c r="DM5" s="829"/>
      <c r="DN5" s="829"/>
      <c r="DO5" s="829"/>
      <c r="DP5" s="830"/>
      <c r="DQ5" s="798" t="s">
        <v>345</v>
      </c>
      <c r="DR5" s="799"/>
      <c r="DS5" s="799"/>
      <c r="DT5" s="799"/>
      <c r="DU5" s="800"/>
      <c r="DV5" s="798" t="s">
        <v>336</v>
      </c>
      <c r="DW5" s="799"/>
      <c r="DX5" s="799"/>
      <c r="DY5" s="799"/>
      <c r="DZ5" s="805"/>
      <c r="EA5" s="230"/>
    </row>
    <row r="6" spans="1:131" s="231"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15">
      <c r="A7" s="232">
        <v>1</v>
      </c>
      <c r="B7" s="814" t="s">
        <v>346</v>
      </c>
      <c r="C7" s="815"/>
      <c r="D7" s="815"/>
      <c r="E7" s="815"/>
      <c r="F7" s="815"/>
      <c r="G7" s="815"/>
      <c r="H7" s="815"/>
      <c r="I7" s="815"/>
      <c r="J7" s="815"/>
      <c r="K7" s="815"/>
      <c r="L7" s="815"/>
      <c r="M7" s="815"/>
      <c r="N7" s="815"/>
      <c r="O7" s="815"/>
      <c r="P7" s="816"/>
      <c r="Q7" s="817">
        <v>83754</v>
      </c>
      <c r="R7" s="818"/>
      <c r="S7" s="818"/>
      <c r="T7" s="818"/>
      <c r="U7" s="818"/>
      <c r="V7" s="818">
        <v>77305</v>
      </c>
      <c r="W7" s="818"/>
      <c r="X7" s="818"/>
      <c r="Y7" s="818"/>
      <c r="Z7" s="818"/>
      <c r="AA7" s="818">
        <v>6450</v>
      </c>
      <c r="AB7" s="818"/>
      <c r="AC7" s="818"/>
      <c r="AD7" s="818"/>
      <c r="AE7" s="819"/>
      <c r="AF7" s="820">
        <v>1466</v>
      </c>
      <c r="AG7" s="821"/>
      <c r="AH7" s="821"/>
      <c r="AI7" s="821"/>
      <c r="AJ7" s="822"/>
      <c r="AK7" s="823">
        <v>3635</v>
      </c>
      <c r="AL7" s="824"/>
      <c r="AM7" s="824"/>
      <c r="AN7" s="824"/>
      <c r="AO7" s="824"/>
      <c r="AP7" s="824">
        <v>52903</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562</v>
      </c>
      <c r="BT7" s="812"/>
      <c r="BU7" s="812"/>
      <c r="BV7" s="812"/>
      <c r="BW7" s="812"/>
      <c r="BX7" s="812"/>
      <c r="BY7" s="812"/>
      <c r="BZ7" s="812"/>
      <c r="CA7" s="812"/>
      <c r="CB7" s="812"/>
      <c r="CC7" s="812"/>
      <c r="CD7" s="812"/>
      <c r="CE7" s="812"/>
      <c r="CF7" s="812"/>
      <c r="CG7" s="827"/>
      <c r="CH7" s="808">
        <v>19</v>
      </c>
      <c r="CI7" s="809"/>
      <c r="CJ7" s="809"/>
      <c r="CK7" s="809"/>
      <c r="CL7" s="810"/>
      <c r="CM7" s="808">
        <v>295</v>
      </c>
      <c r="CN7" s="809"/>
      <c r="CO7" s="809"/>
      <c r="CP7" s="809"/>
      <c r="CQ7" s="810"/>
      <c r="CR7" s="808">
        <v>86</v>
      </c>
      <c r="CS7" s="809"/>
      <c r="CT7" s="809"/>
      <c r="CU7" s="809"/>
      <c r="CV7" s="810"/>
      <c r="CW7" s="808">
        <v>160</v>
      </c>
      <c r="CX7" s="809"/>
      <c r="CY7" s="809"/>
      <c r="CZ7" s="809"/>
      <c r="DA7" s="810"/>
      <c r="DB7" s="808" t="s">
        <v>576</v>
      </c>
      <c r="DC7" s="809"/>
      <c r="DD7" s="809"/>
      <c r="DE7" s="809"/>
      <c r="DF7" s="810"/>
      <c r="DG7" s="808" t="s">
        <v>577</v>
      </c>
      <c r="DH7" s="809"/>
      <c r="DI7" s="809"/>
      <c r="DJ7" s="809"/>
      <c r="DK7" s="810"/>
      <c r="DL7" s="808" t="s">
        <v>485</v>
      </c>
      <c r="DM7" s="809"/>
      <c r="DN7" s="809"/>
      <c r="DO7" s="809"/>
      <c r="DP7" s="810"/>
      <c r="DQ7" s="808" t="s">
        <v>485</v>
      </c>
      <c r="DR7" s="809"/>
      <c r="DS7" s="809"/>
      <c r="DT7" s="809"/>
      <c r="DU7" s="810"/>
      <c r="DV7" s="811"/>
      <c r="DW7" s="812"/>
      <c r="DX7" s="812"/>
      <c r="DY7" s="812"/>
      <c r="DZ7" s="813"/>
      <c r="EA7" s="230"/>
    </row>
    <row r="8" spans="1:131" s="231" customFormat="1" ht="26.25" customHeight="1" x14ac:dyDescent="0.15">
      <c r="A8" s="234">
        <v>2</v>
      </c>
      <c r="B8" s="845" t="s">
        <v>347</v>
      </c>
      <c r="C8" s="846"/>
      <c r="D8" s="846"/>
      <c r="E8" s="846"/>
      <c r="F8" s="846"/>
      <c r="G8" s="846"/>
      <c r="H8" s="846"/>
      <c r="I8" s="846"/>
      <c r="J8" s="846"/>
      <c r="K8" s="846"/>
      <c r="L8" s="846"/>
      <c r="M8" s="846"/>
      <c r="N8" s="846"/>
      <c r="O8" s="846"/>
      <c r="P8" s="847"/>
      <c r="Q8" s="848">
        <v>636</v>
      </c>
      <c r="R8" s="849"/>
      <c r="S8" s="849"/>
      <c r="T8" s="849"/>
      <c r="U8" s="849"/>
      <c r="V8" s="849">
        <v>636</v>
      </c>
      <c r="W8" s="849"/>
      <c r="X8" s="849"/>
      <c r="Y8" s="849"/>
      <c r="Z8" s="849"/>
      <c r="AA8" s="849">
        <v>0</v>
      </c>
      <c r="AB8" s="849"/>
      <c r="AC8" s="849"/>
      <c r="AD8" s="849"/>
      <c r="AE8" s="850"/>
      <c r="AF8" s="851">
        <v>0</v>
      </c>
      <c r="AG8" s="852"/>
      <c r="AH8" s="852"/>
      <c r="AI8" s="852"/>
      <c r="AJ8" s="853"/>
      <c r="AK8" s="834">
        <v>12</v>
      </c>
      <c r="AL8" s="835"/>
      <c r="AM8" s="835"/>
      <c r="AN8" s="835"/>
      <c r="AO8" s="835"/>
      <c r="AP8" s="835">
        <v>4986</v>
      </c>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563</v>
      </c>
      <c r="BT8" s="839"/>
      <c r="BU8" s="839"/>
      <c r="BV8" s="839"/>
      <c r="BW8" s="839"/>
      <c r="BX8" s="839"/>
      <c r="BY8" s="839"/>
      <c r="BZ8" s="839"/>
      <c r="CA8" s="839"/>
      <c r="CB8" s="839"/>
      <c r="CC8" s="839"/>
      <c r="CD8" s="839"/>
      <c r="CE8" s="839"/>
      <c r="CF8" s="839"/>
      <c r="CG8" s="840"/>
      <c r="CH8" s="841">
        <v>-27</v>
      </c>
      <c r="CI8" s="842"/>
      <c r="CJ8" s="842"/>
      <c r="CK8" s="842"/>
      <c r="CL8" s="843"/>
      <c r="CM8" s="841">
        <v>1203</v>
      </c>
      <c r="CN8" s="842"/>
      <c r="CO8" s="842"/>
      <c r="CP8" s="842"/>
      <c r="CQ8" s="843"/>
      <c r="CR8" s="841">
        <v>1005</v>
      </c>
      <c r="CS8" s="842"/>
      <c r="CT8" s="842"/>
      <c r="CU8" s="842"/>
      <c r="CV8" s="843"/>
      <c r="CW8" s="841">
        <v>109</v>
      </c>
      <c r="CX8" s="842"/>
      <c r="CY8" s="842"/>
      <c r="CZ8" s="842"/>
      <c r="DA8" s="843"/>
      <c r="DB8" s="841" t="s">
        <v>576</v>
      </c>
      <c r="DC8" s="842"/>
      <c r="DD8" s="842"/>
      <c r="DE8" s="842"/>
      <c r="DF8" s="843"/>
      <c r="DG8" s="841" t="s">
        <v>575</v>
      </c>
      <c r="DH8" s="842"/>
      <c r="DI8" s="842"/>
      <c r="DJ8" s="842"/>
      <c r="DK8" s="843"/>
      <c r="DL8" s="841" t="s">
        <v>485</v>
      </c>
      <c r="DM8" s="842"/>
      <c r="DN8" s="842"/>
      <c r="DO8" s="842"/>
      <c r="DP8" s="843"/>
      <c r="DQ8" s="841" t="s">
        <v>485</v>
      </c>
      <c r="DR8" s="842"/>
      <c r="DS8" s="842"/>
      <c r="DT8" s="842"/>
      <c r="DU8" s="843"/>
      <c r="DV8" s="838"/>
      <c r="DW8" s="839"/>
      <c r="DX8" s="839"/>
      <c r="DY8" s="839"/>
      <c r="DZ8" s="844"/>
      <c r="EA8" s="230"/>
    </row>
    <row r="9" spans="1:131" s="231" customFormat="1" ht="26.25" customHeight="1" x14ac:dyDescent="0.15">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t="s">
        <v>564</v>
      </c>
      <c r="BT9" s="839"/>
      <c r="BU9" s="839"/>
      <c r="BV9" s="839"/>
      <c r="BW9" s="839"/>
      <c r="BX9" s="839"/>
      <c r="BY9" s="839"/>
      <c r="BZ9" s="839"/>
      <c r="CA9" s="839"/>
      <c r="CB9" s="839"/>
      <c r="CC9" s="839"/>
      <c r="CD9" s="839"/>
      <c r="CE9" s="839"/>
      <c r="CF9" s="839"/>
      <c r="CG9" s="840"/>
      <c r="CH9" s="841">
        <v>8</v>
      </c>
      <c r="CI9" s="842"/>
      <c r="CJ9" s="842"/>
      <c r="CK9" s="842"/>
      <c r="CL9" s="843"/>
      <c r="CM9" s="841">
        <v>1110</v>
      </c>
      <c r="CN9" s="842"/>
      <c r="CO9" s="842"/>
      <c r="CP9" s="842"/>
      <c r="CQ9" s="843"/>
      <c r="CR9" s="841">
        <v>1000</v>
      </c>
      <c r="CS9" s="842"/>
      <c r="CT9" s="842"/>
      <c r="CU9" s="842"/>
      <c r="CV9" s="843"/>
      <c r="CW9" s="841">
        <v>18</v>
      </c>
      <c r="CX9" s="842"/>
      <c r="CY9" s="842"/>
      <c r="CZ9" s="842"/>
      <c r="DA9" s="843"/>
      <c r="DB9" s="841" t="s">
        <v>575</v>
      </c>
      <c r="DC9" s="842"/>
      <c r="DD9" s="842"/>
      <c r="DE9" s="842"/>
      <c r="DF9" s="843"/>
      <c r="DG9" s="841" t="s">
        <v>576</v>
      </c>
      <c r="DH9" s="842"/>
      <c r="DI9" s="842"/>
      <c r="DJ9" s="842"/>
      <c r="DK9" s="843"/>
      <c r="DL9" s="841" t="s">
        <v>485</v>
      </c>
      <c r="DM9" s="842"/>
      <c r="DN9" s="842"/>
      <c r="DO9" s="842"/>
      <c r="DP9" s="843"/>
      <c r="DQ9" s="841" t="s">
        <v>485</v>
      </c>
      <c r="DR9" s="842"/>
      <c r="DS9" s="842"/>
      <c r="DT9" s="842"/>
      <c r="DU9" s="843"/>
      <c r="DV9" s="838"/>
      <c r="DW9" s="839"/>
      <c r="DX9" s="839"/>
      <c r="DY9" s="839"/>
      <c r="DZ9" s="844"/>
      <c r="EA9" s="230"/>
    </row>
    <row r="10" spans="1:131" s="231" customFormat="1" ht="26.25" customHeight="1" x14ac:dyDescent="0.15">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t="s">
        <v>565</v>
      </c>
      <c r="BT10" s="839"/>
      <c r="BU10" s="839"/>
      <c r="BV10" s="839"/>
      <c r="BW10" s="839"/>
      <c r="BX10" s="839"/>
      <c r="BY10" s="839"/>
      <c r="BZ10" s="839"/>
      <c r="CA10" s="839"/>
      <c r="CB10" s="839"/>
      <c r="CC10" s="839"/>
      <c r="CD10" s="839"/>
      <c r="CE10" s="839"/>
      <c r="CF10" s="839"/>
      <c r="CG10" s="840"/>
      <c r="CH10" s="841">
        <v>-2</v>
      </c>
      <c r="CI10" s="842"/>
      <c r="CJ10" s="842"/>
      <c r="CK10" s="842"/>
      <c r="CL10" s="843"/>
      <c r="CM10" s="841">
        <v>693</v>
      </c>
      <c r="CN10" s="842"/>
      <c r="CO10" s="842"/>
      <c r="CP10" s="842"/>
      <c r="CQ10" s="843"/>
      <c r="CR10" s="841">
        <v>600</v>
      </c>
      <c r="CS10" s="842"/>
      <c r="CT10" s="842"/>
      <c r="CU10" s="842"/>
      <c r="CV10" s="843"/>
      <c r="CW10" s="841" t="s">
        <v>575</v>
      </c>
      <c r="CX10" s="842"/>
      <c r="CY10" s="842"/>
      <c r="CZ10" s="842"/>
      <c r="DA10" s="843"/>
      <c r="DB10" s="841" t="s">
        <v>576</v>
      </c>
      <c r="DC10" s="842"/>
      <c r="DD10" s="842"/>
      <c r="DE10" s="842"/>
      <c r="DF10" s="843"/>
      <c r="DG10" s="841" t="s">
        <v>575</v>
      </c>
      <c r="DH10" s="842"/>
      <c r="DI10" s="842"/>
      <c r="DJ10" s="842"/>
      <c r="DK10" s="843"/>
      <c r="DL10" s="841" t="s">
        <v>485</v>
      </c>
      <c r="DM10" s="842"/>
      <c r="DN10" s="842"/>
      <c r="DO10" s="842"/>
      <c r="DP10" s="843"/>
      <c r="DQ10" s="841" t="s">
        <v>485</v>
      </c>
      <c r="DR10" s="842"/>
      <c r="DS10" s="842"/>
      <c r="DT10" s="842"/>
      <c r="DU10" s="843"/>
      <c r="DV10" s="838"/>
      <c r="DW10" s="839"/>
      <c r="DX10" s="839"/>
      <c r="DY10" s="839"/>
      <c r="DZ10" s="844"/>
      <c r="EA10" s="230"/>
    </row>
    <row r="11" spans="1:131" s="231" customFormat="1" ht="26.25" customHeight="1" x14ac:dyDescent="0.15">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t="s">
        <v>566</v>
      </c>
      <c r="BT11" s="839"/>
      <c r="BU11" s="839"/>
      <c r="BV11" s="839"/>
      <c r="BW11" s="839"/>
      <c r="BX11" s="839"/>
      <c r="BY11" s="839"/>
      <c r="BZ11" s="839"/>
      <c r="CA11" s="839"/>
      <c r="CB11" s="839"/>
      <c r="CC11" s="839"/>
      <c r="CD11" s="839"/>
      <c r="CE11" s="839"/>
      <c r="CF11" s="839"/>
      <c r="CG11" s="840"/>
      <c r="CH11" s="841">
        <v>28</v>
      </c>
      <c r="CI11" s="842"/>
      <c r="CJ11" s="842"/>
      <c r="CK11" s="842"/>
      <c r="CL11" s="843"/>
      <c r="CM11" s="841">
        <v>153</v>
      </c>
      <c r="CN11" s="842"/>
      <c r="CO11" s="842"/>
      <c r="CP11" s="842"/>
      <c r="CQ11" s="843"/>
      <c r="CR11" s="841">
        <v>647</v>
      </c>
      <c r="CS11" s="842"/>
      <c r="CT11" s="842"/>
      <c r="CU11" s="842"/>
      <c r="CV11" s="843"/>
      <c r="CW11" s="841" t="s">
        <v>576</v>
      </c>
      <c r="CX11" s="842"/>
      <c r="CY11" s="842"/>
      <c r="CZ11" s="842"/>
      <c r="DA11" s="843"/>
      <c r="DB11" s="841">
        <v>337</v>
      </c>
      <c r="DC11" s="842"/>
      <c r="DD11" s="842"/>
      <c r="DE11" s="842"/>
      <c r="DF11" s="843"/>
      <c r="DG11" s="841" t="s">
        <v>576</v>
      </c>
      <c r="DH11" s="842"/>
      <c r="DI11" s="842"/>
      <c r="DJ11" s="842"/>
      <c r="DK11" s="843"/>
      <c r="DL11" s="841" t="s">
        <v>485</v>
      </c>
      <c r="DM11" s="842"/>
      <c r="DN11" s="842"/>
      <c r="DO11" s="842"/>
      <c r="DP11" s="843"/>
      <c r="DQ11" s="841" t="s">
        <v>485</v>
      </c>
      <c r="DR11" s="842"/>
      <c r="DS11" s="842"/>
      <c r="DT11" s="842"/>
      <c r="DU11" s="843"/>
      <c r="DV11" s="838"/>
      <c r="DW11" s="839"/>
      <c r="DX11" s="839"/>
      <c r="DY11" s="839"/>
      <c r="DZ11" s="844"/>
      <c r="EA11" s="230"/>
    </row>
    <row r="12" spans="1:131" s="231" customFormat="1" ht="26.25" customHeight="1" x14ac:dyDescent="0.15">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t="s">
        <v>567</v>
      </c>
      <c r="BT12" s="839"/>
      <c r="BU12" s="839"/>
      <c r="BV12" s="839"/>
      <c r="BW12" s="839"/>
      <c r="BX12" s="839"/>
      <c r="BY12" s="839"/>
      <c r="BZ12" s="839"/>
      <c r="CA12" s="839"/>
      <c r="CB12" s="839"/>
      <c r="CC12" s="839"/>
      <c r="CD12" s="839"/>
      <c r="CE12" s="839"/>
      <c r="CF12" s="839"/>
      <c r="CG12" s="840"/>
      <c r="CH12" s="841">
        <v>18</v>
      </c>
      <c r="CI12" s="842"/>
      <c r="CJ12" s="842"/>
      <c r="CK12" s="842"/>
      <c r="CL12" s="843"/>
      <c r="CM12" s="841">
        <v>156</v>
      </c>
      <c r="CN12" s="842"/>
      <c r="CO12" s="842"/>
      <c r="CP12" s="842"/>
      <c r="CQ12" s="843"/>
      <c r="CR12" s="841">
        <v>55</v>
      </c>
      <c r="CS12" s="842"/>
      <c r="CT12" s="842"/>
      <c r="CU12" s="842"/>
      <c r="CV12" s="843"/>
      <c r="CW12" s="841">
        <v>9</v>
      </c>
      <c r="CX12" s="842"/>
      <c r="CY12" s="842"/>
      <c r="CZ12" s="842"/>
      <c r="DA12" s="843"/>
      <c r="DB12" s="841" t="s">
        <v>576</v>
      </c>
      <c r="DC12" s="842"/>
      <c r="DD12" s="842"/>
      <c r="DE12" s="842"/>
      <c r="DF12" s="843"/>
      <c r="DG12" s="841" t="s">
        <v>576</v>
      </c>
      <c r="DH12" s="842"/>
      <c r="DI12" s="842"/>
      <c r="DJ12" s="842"/>
      <c r="DK12" s="843"/>
      <c r="DL12" s="841" t="s">
        <v>485</v>
      </c>
      <c r="DM12" s="842"/>
      <c r="DN12" s="842"/>
      <c r="DO12" s="842"/>
      <c r="DP12" s="843"/>
      <c r="DQ12" s="841" t="s">
        <v>485</v>
      </c>
      <c r="DR12" s="842"/>
      <c r="DS12" s="842"/>
      <c r="DT12" s="842"/>
      <c r="DU12" s="843"/>
      <c r="DV12" s="838"/>
      <c r="DW12" s="839"/>
      <c r="DX12" s="839"/>
      <c r="DY12" s="839"/>
      <c r="DZ12" s="844"/>
      <c r="EA12" s="230"/>
    </row>
    <row r="13" spans="1:131" s="231" customFormat="1" ht="26.25" customHeight="1" x14ac:dyDescent="0.15">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t="s">
        <v>568</v>
      </c>
      <c r="BT13" s="839"/>
      <c r="BU13" s="839"/>
      <c r="BV13" s="839"/>
      <c r="BW13" s="839"/>
      <c r="BX13" s="839"/>
      <c r="BY13" s="839"/>
      <c r="BZ13" s="839"/>
      <c r="CA13" s="839"/>
      <c r="CB13" s="839"/>
      <c r="CC13" s="839"/>
      <c r="CD13" s="839"/>
      <c r="CE13" s="839"/>
      <c r="CF13" s="839"/>
      <c r="CG13" s="840"/>
      <c r="CH13" s="841">
        <v>8</v>
      </c>
      <c r="CI13" s="842"/>
      <c r="CJ13" s="842"/>
      <c r="CK13" s="842"/>
      <c r="CL13" s="843"/>
      <c r="CM13" s="841">
        <v>531</v>
      </c>
      <c r="CN13" s="842"/>
      <c r="CO13" s="842"/>
      <c r="CP13" s="842"/>
      <c r="CQ13" s="843"/>
      <c r="CR13" s="841">
        <v>5</v>
      </c>
      <c r="CS13" s="842"/>
      <c r="CT13" s="842"/>
      <c r="CU13" s="842"/>
      <c r="CV13" s="843"/>
      <c r="CW13" s="841" t="s">
        <v>577</v>
      </c>
      <c r="CX13" s="842"/>
      <c r="CY13" s="842"/>
      <c r="CZ13" s="842"/>
      <c r="DA13" s="843"/>
      <c r="DB13" s="841">
        <v>2444</v>
      </c>
      <c r="DC13" s="842"/>
      <c r="DD13" s="842"/>
      <c r="DE13" s="842"/>
      <c r="DF13" s="843"/>
      <c r="DG13" s="841" t="s">
        <v>575</v>
      </c>
      <c r="DH13" s="842"/>
      <c r="DI13" s="842"/>
      <c r="DJ13" s="842"/>
      <c r="DK13" s="843"/>
      <c r="DL13" s="841" t="s">
        <v>485</v>
      </c>
      <c r="DM13" s="842"/>
      <c r="DN13" s="842"/>
      <c r="DO13" s="842"/>
      <c r="DP13" s="843"/>
      <c r="DQ13" s="841" t="s">
        <v>485</v>
      </c>
      <c r="DR13" s="842"/>
      <c r="DS13" s="842"/>
      <c r="DT13" s="842"/>
      <c r="DU13" s="843"/>
      <c r="DV13" s="838"/>
      <c r="DW13" s="839"/>
      <c r="DX13" s="839"/>
      <c r="DY13" s="839"/>
      <c r="DZ13" s="844"/>
      <c r="EA13" s="230"/>
    </row>
    <row r="14" spans="1:131" s="231" customFormat="1" ht="26.25" customHeight="1" x14ac:dyDescent="0.15">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15">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15">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15">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15">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15">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15">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15">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348</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
      <c r="A23" s="236" t="s">
        <v>349</v>
      </c>
      <c r="B23" s="854" t="s">
        <v>350</v>
      </c>
      <c r="C23" s="855"/>
      <c r="D23" s="855"/>
      <c r="E23" s="855"/>
      <c r="F23" s="855"/>
      <c r="G23" s="855"/>
      <c r="H23" s="855"/>
      <c r="I23" s="855"/>
      <c r="J23" s="855"/>
      <c r="K23" s="855"/>
      <c r="L23" s="855"/>
      <c r="M23" s="855"/>
      <c r="N23" s="855"/>
      <c r="O23" s="855"/>
      <c r="P23" s="856"/>
      <c r="Q23" s="857">
        <v>83754</v>
      </c>
      <c r="R23" s="858"/>
      <c r="S23" s="858"/>
      <c r="T23" s="858"/>
      <c r="U23" s="858"/>
      <c r="V23" s="858">
        <v>77305</v>
      </c>
      <c r="W23" s="858"/>
      <c r="X23" s="858"/>
      <c r="Y23" s="858"/>
      <c r="Z23" s="858"/>
      <c r="AA23" s="858">
        <v>6450</v>
      </c>
      <c r="AB23" s="858"/>
      <c r="AC23" s="858"/>
      <c r="AD23" s="858"/>
      <c r="AE23" s="859"/>
      <c r="AF23" s="860">
        <v>1466</v>
      </c>
      <c r="AG23" s="858"/>
      <c r="AH23" s="858"/>
      <c r="AI23" s="858"/>
      <c r="AJ23" s="861"/>
      <c r="AK23" s="862"/>
      <c r="AL23" s="863"/>
      <c r="AM23" s="863"/>
      <c r="AN23" s="863"/>
      <c r="AO23" s="863"/>
      <c r="AP23" s="858">
        <v>57001</v>
      </c>
      <c r="AQ23" s="858"/>
      <c r="AR23" s="858"/>
      <c r="AS23" s="858"/>
      <c r="AT23" s="858"/>
      <c r="AU23" s="874"/>
      <c r="AV23" s="874"/>
      <c r="AW23" s="874"/>
      <c r="AX23" s="874"/>
      <c r="AY23" s="875"/>
      <c r="AZ23" s="876" t="s">
        <v>351</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15">
      <c r="A24" s="873" t="s">
        <v>352</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
      <c r="A25" s="790" t="s">
        <v>353</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15">
      <c r="A26" s="792" t="s">
        <v>329</v>
      </c>
      <c r="B26" s="793"/>
      <c r="C26" s="793"/>
      <c r="D26" s="793"/>
      <c r="E26" s="793"/>
      <c r="F26" s="793"/>
      <c r="G26" s="793"/>
      <c r="H26" s="793"/>
      <c r="I26" s="793"/>
      <c r="J26" s="793"/>
      <c r="K26" s="793"/>
      <c r="L26" s="793"/>
      <c r="M26" s="793"/>
      <c r="N26" s="793"/>
      <c r="O26" s="793"/>
      <c r="P26" s="794"/>
      <c r="Q26" s="798" t="s">
        <v>354</v>
      </c>
      <c r="R26" s="799"/>
      <c r="S26" s="799"/>
      <c r="T26" s="799"/>
      <c r="U26" s="800"/>
      <c r="V26" s="798" t="s">
        <v>355</v>
      </c>
      <c r="W26" s="799"/>
      <c r="X26" s="799"/>
      <c r="Y26" s="799"/>
      <c r="Z26" s="800"/>
      <c r="AA26" s="798" t="s">
        <v>356</v>
      </c>
      <c r="AB26" s="799"/>
      <c r="AC26" s="799"/>
      <c r="AD26" s="799"/>
      <c r="AE26" s="799"/>
      <c r="AF26" s="879" t="s">
        <v>357</v>
      </c>
      <c r="AG26" s="880"/>
      <c r="AH26" s="880"/>
      <c r="AI26" s="880"/>
      <c r="AJ26" s="881"/>
      <c r="AK26" s="799" t="s">
        <v>358</v>
      </c>
      <c r="AL26" s="799"/>
      <c r="AM26" s="799"/>
      <c r="AN26" s="799"/>
      <c r="AO26" s="800"/>
      <c r="AP26" s="798" t="s">
        <v>359</v>
      </c>
      <c r="AQ26" s="799"/>
      <c r="AR26" s="799"/>
      <c r="AS26" s="799"/>
      <c r="AT26" s="800"/>
      <c r="AU26" s="798" t="s">
        <v>360</v>
      </c>
      <c r="AV26" s="799"/>
      <c r="AW26" s="799"/>
      <c r="AX26" s="799"/>
      <c r="AY26" s="800"/>
      <c r="AZ26" s="798" t="s">
        <v>361</v>
      </c>
      <c r="BA26" s="799"/>
      <c r="BB26" s="799"/>
      <c r="BC26" s="799"/>
      <c r="BD26" s="800"/>
      <c r="BE26" s="798" t="s">
        <v>336</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15">
      <c r="A28" s="238">
        <v>1</v>
      </c>
      <c r="B28" s="814" t="s">
        <v>362</v>
      </c>
      <c r="C28" s="815"/>
      <c r="D28" s="815"/>
      <c r="E28" s="815"/>
      <c r="F28" s="815"/>
      <c r="G28" s="815"/>
      <c r="H28" s="815"/>
      <c r="I28" s="815"/>
      <c r="J28" s="815"/>
      <c r="K28" s="815"/>
      <c r="L28" s="815"/>
      <c r="M28" s="815"/>
      <c r="N28" s="815"/>
      <c r="O28" s="815"/>
      <c r="P28" s="816"/>
      <c r="Q28" s="887">
        <v>14120</v>
      </c>
      <c r="R28" s="888"/>
      <c r="S28" s="888"/>
      <c r="T28" s="888"/>
      <c r="U28" s="888"/>
      <c r="V28" s="888">
        <v>13896</v>
      </c>
      <c r="W28" s="888"/>
      <c r="X28" s="888"/>
      <c r="Y28" s="888"/>
      <c r="Z28" s="888"/>
      <c r="AA28" s="888">
        <v>224</v>
      </c>
      <c r="AB28" s="888"/>
      <c r="AC28" s="888"/>
      <c r="AD28" s="888"/>
      <c r="AE28" s="889"/>
      <c r="AF28" s="890">
        <v>224</v>
      </c>
      <c r="AG28" s="888"/>
      <c r="AH28" s="888"/>
      <c r="AI28" s="888"/>
      <c r="AJ28" s="891"/>
      <c r="AK28" s="892">
        <v>1245</v>
      </c>
      <c r="AL28" s="893"/>
      <c r="AM28" s="893"/>
      <c r="AN28" s="893"/>
      <c r="AO28" s="893"/>
      <c r="AP28" s="893" t="s">
        <v>555</v>
      </c>
      <c r="AQ28" s="893"/>
      <c r="AR28" s="893"/>
      <c r="AS28" s="893"/>
      <c r="AT28" s="893"/>
      <c r="AU28" s="893" t="s">
        <v>555</v>
      </c>
      <c r="AV28" s="893"/>
      <c r="AW28" s="893"/>
      <c r="AX28" s="893"/>
      <c r="AY28" s="893"/>
      <c r="AZ28" s="894" t="s">
        <v>556</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15">
      <c r="A29" s="238">
        <v>2</v>
      </c>
      <c r="B29" s="845" t="s">
        <v>363</v>
      </c>
      <c r="C29" s="846"/>
      <c r="D29" s="846"/>
      <c r="E29" s="846"/>
      <c r="F29" s="846"/>
      <c r="G29" s="846"/>
      <c r="H29" s="846"/>
      <c r="I29" s="846"/>
      <c r="J29" s="846"/>
      <c r="K29" s="846"/>
      <c r="L29" s="846"/>
      <c r="M29" s="846"/>
      <c r="N29" s="846"/>
      <c r="O29" s="846"/>
      <c r="P29" s="847"/>
      <c r="Q29" s="848">
        <v>11327</v>
      </c>
      <c r="R29" s="849"/>
      <c r="S29" s="849"/>
      <c r="T29" s="849"/>
      <c r="U29" s="849"/>
      <c r="V29" s="849">
        <v>11131</v>
      </c>
      <c r="W29" s="849"/>
      <c r="X29" s="849"/>
      <c r="Y29" s="849"/>
      <c r="Z29" s="849"/>
      <c r="AA29" s="849">
        <v>196</v>
      </c>
      <c r="AB29" s="849"/>
      <c r="AC29" s="849"/>
      <c r="AD29" s="849"/>
      <c r="AE29" s="850"/>
      <c r="AF29" s="851">
        <v>196</v>
      </c>
      <c r="AG29" s="852"/>
      <c r="AH29" s="852"/>
      <c r="AI29" s="852"/>
      <c r="AJ29" s="853"/>
      <c r="AK29" s="898">
        <v>1645</v>
      </c>
      <c r="AL29" s="895"/>
      <c r="AM29" s="895"/>
      <c r="AN29" s="895"/>
      <c r="AO29" s="895"/>
      <c r="AP29" s="895" t="s">
        <v>554</v>
      </c>
      <c r="AQ29" s="895"/>
      <c r="AR29" s="895"/>
      <c r="AS29" s="895"/>
      <c r="AT29" s="895"/>
      <c r="AU29" s="895" t="s">
        <v>554</v>
      </c>
      <c r="AV29" s="895"/>
      <c r="AW29" s="895"/>
      <c r="AX29" s="895"/>
      <c r="AY29" s="895"/>
      <c r="AZ29" s="895" t="s">
        <v>554</v>
      </c>
      <c r="BA29" s="895"/>
      <c r="BB29" s="895"/>
      <c r="BC29" s="895"/>
      <c r="BD29" s="895"/>
      <c r="BE29" s="896"/>
      <c r="BF29" s="896"/>
      <c r="BG29" s="896"/>
      <c r="BH29" s="896"/>
      <c r="BI29" s="897"/>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15">
      <c r="A30" s="238">
        <v>3</v>
      </c>
      <c r="B30" s="845" t="s">
        <v>364</v>
      </c>
      <c r="C30" s="846"/>
      <c r="D30" s="846"/>
      <c r="E30" s="846"/>
      <c r="F30" s="846"/>
      <c r="G30" s="846"/>
      <c r="H30" s="846"/>
      <c r="I30" s="846"/>
      <c r="J30" s="846"/>
      <c r="K30" s="846"/>
      <c r="L30" s="846"/>
      <c r="M30" s="846"/>
      <c r="N30" s="846"/>
      <c r="O30" s="846"/>
      <c r="P30" s="847"/>
      <c r="Q30" s="848">
        <v>2635</v>
      </c>
      <c r="R30" s="849"/>
      <c r="S30" s="849"/>
      <c r="T30" s="849"/>
      <c r="U30" s="849"/>
      <c r="V30" s="849">
        <v>2550</v>
      </c>
      <c r="W30" s="849"/>
      <c r="X30" s="849"/>
      <c r="Y30" s="849"/>
      <c r="Z30" s="849"/>
      <c r="AA30" s="849">
        <v>85</v>
      </c>
      <c r="AB30" s="849"/>
      <c r="AC30" s="849"/>
      <c r="AD30" s="849"/>
      <c r="AE30" s="850"/>
      <c r="AF30" s="851">
        <v>85</v>
      </c>
      <c r="AG30" s="852"/>
      <c r="AH30" s="852"/>
      <c r="AI30" s="852"/>
      <c r="AJ30" s="853"/>
      <c r="AK30" s="898">
        <v>326</v>
      </c>
      <c r="AL30" s="895"/>
      <c r="AM30" s="895"/>
      <c r="AN30" s="895"/>
      <c r="AO30" s="895"/>
      <c r="AP30" s="895" t="s">
        <v>554</v>
      </c>
      <c r="AQ30" s="895"/>
      <c r="AR30" s="895"/>
      <c r="AS30" s="895"/>
      <c r="AT30" s="895"/>
      <c r="AU30" s="895" t="s">
        <v>554</v>
      </c>
      <c r="AV30" s="895"/>
      <c r="AW30" s="895"/>
      <c r="AX30" s="895"/>
      <c r="AY30" s="895"/>
      <c r="AZ30" s="895" t="s">
        <v>554</v>
      </c>
      <c r="BA30" s="895"/>
      <c r="BB30" s="895"/>
      <c r="BC30" s="895"/>
      <c r="BD30" s="895"/>
      <c r="BE30" s="896"/>
      <c r="BF30" s="896"/>
      <c r="BG30" s="896"/>
      <c r="BH30" s="896"/>
      <c r="BI30" s="897"/>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15">
      <c r="A31" s="238">
        <v>4</v>
      </c>
      <c r="B31" s="845" t="s">
        <v>365</v>
      </c>
      <c r="C31" s="846"/>
      <c r="D31" s="846"/>
      <c r="E31" s="846"/>
      <c r="F31" s="846"/>
      <c r="G31" s="846"/>
      <c r="H31" s="846"/>
      <c r="I31" s="846"/>
      <c r="J31" s="846"/>
      <c r="K31" s="846"/>
      <c r="L31" s="846"/>
      <c r="M31" s="846"/>
      <c r="N31" s="846"/>
      <c r="O31" s="846"/>
      <c r="P31" s="847"/>
      <c r="Q31" s="848">
        <v>8</v>
      </c>
      <c r="R31" s="849"/>
      <c r="S31" s="849"/>
      <c r="T31" s="849"/>
      <c r="U31" s="849"/>
      <c r="V31" s="849">
        <v>8</v>
      </c>
      <c r="W31" s="849"/>
      <c r="X31" s="849"/>
      <c r="Y31" s="849"/>
      <c r="Z31" s="849"/>
      <c r="AA31" s="849">
        <v>1</v>
      </c>
      <c r="AB31" s="849"/>
      <c r="AC31" s="849"/>
      <c r="AD31" s="849"/>
      <c r="AE31" s="850"/>
      <c r="AF31" s="851">
        <v>1</v>
      </c>
      <c r="AG31" s="852"/>
      <c r="AH31" s="852"/>
      <c r="AI31" s="852"/>
      <c r="AJ31" s="853"/>
      <c r="AK31" s="898" t="s">
        <v>554</v>
      </c>
      <c r="AL31" s="895"/>
      <c r="AM31" s="895"/>
      <c r="AN31" s="895"/>
      <c r="AO31" s="895"/>
      <c r="AP31" s="895" t="s">
        <v>554</v>
      </c>
      <c r="AQ31" s="895"/>
      <c r="AR31" s="895"/>
      <c r="AS31" s="895"/>
      <c r="AT31" s="895"/>
      <c r="AU31" s="895" t="s">
        <v>554</v>
      </c>
      <c r="AV31" s="895"/>
      <c r="AW31" s="895"/>
      <c r="AX31" s="895"/>
      <c r="AY31" s="895"/>
      <c r="AZ31" s="895" t="s">
        <v>554</v>
      </c>
      <c r="BA31" s="895"/>
      <c r="BB31" s="895"/>
      <c r="BC31" s="895"/>
      <c r="BD31" s="895"/>
      <c r="BE31" s="896"/>
      <c r="BF31" s="896"/>
      <c r="BG31" s="896"/>
      <c r="BH31" s="896"/>
      <c r="BI31" s="897"/>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15">
      <c r="A32" s="238">
        <v>5</v>
      </c>
      <c r="B32" s="845" t="s">
        <v>366</v>
      </c>
      <c r="C32" s="846"/>
      <c r="D32" s="846"/>
      <c r="E32" s="846"/>
      <c r="F32" s="846"/>
      <c r="G32" s="846"/>
      <c r="H32" s="846"/>
      <c r="I32" s="846"/>
      <c r="J32" s="846"/>
      <c r="K32" s="846"/>
      <c r="L32" s="846"/>
      <c r="M32" s="846"/>
      <c r="N32" s="846"/>
      <c r="O32" s="846"/>
      <c r="P32" s="847"/>
      <c r="Q32" s="848">
        <v>2861</v>
      </c>
      <c r="R32" s="849"/>
      <c r="S32" s="849"/>
      <c r="T32" s="849"/>
      <c r="U32" s="849"/>
      <c r="V32" s="849">
        <v>3996</v>
      </c>
      <c r="W32" s="849"/>
      <c r="X32" s="849"/>
      <c r="Y32" s="849"/>
      <c r="Z32" s="849"/>
      <c r="AA32" s="849">
        <v>-1135</v>
      </c>
      <c r="AB32" s="849"/>
      <c r="AC32" s="849"/>
      <c r="AD32" s="849"/>
      <c r="AE32" s="850"/>
      <c r="AF32" s="851">
        <v>2195</v>
      </c>
      <c r="AG32" s="852"/>
      <c r="AH32" s="852"/>
      <c r="AI32" s="852"/>
      <c r="AJ32" s="853"/>
      <c r="AK32" s="898">
        <v>159</v>
      </c>
      <c r="AL32" s="895"/>
      <c r="AM32" s="895"/>
      <c r="AN32" s="895"/>
      <c r="AO32" s="895"/>
      <c r="AP32" s="895">
        <v>2939</v>
      </c>
      <c r="AQ32" s="895"/>
      <c r="AR32" s="895"/>
      <c r="AS32" s="895"/>
      <c r="AT32" s="895"/>
      <c r="AU32" s="895">
        <v>24</v>
      </c>
      <c r="AV32" s="895"/>
      <c r="AW32" s="895"/>
      <c r="AX32" s="895"/>
      <c r="AY32" s="895"/>
      <c r="AZ32" s="895" t="s">
        <v>554</v>
      </c>
      <c r="BA32" s="895"/>
      <c r="BB32" s="895"/>
      <c r="BC32" s="895"/>
      <c r="BD32" s="895"/>
      <c r="BE32" s="896" t="s">
        <v>367</v>
      </c>
      <c r="BF32" s="896"/>
      <c r="BG32" s="896"/>
      <c r="BH32" s="896"/>
      <c r="BI32" s="897"/>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15">
      <c r="A33" s="238">
        <v>6</v>
      </c>
      <c r="B33" s="845" t="s">
        <v>368</v>
      </c>
      <c r="C33" s="846"/>
      <c r="D33" s="846"/>
      <c r="E33" s="846"/>
      <c r="F33" s="846"/>
      <c r="G33" s="846"/>
      <c r="H33" s="846"/>
      <c r="I33" s="846"/>
      <c r="J33" s="846"/>
      <c r="K33" s="846"/>
      <c r="L33" s="846"/>
      <c r="M33" s="846"/>
      <c r="N33" s="846"/>
      <c r="O33" s="846"/>
      <c r="P33" s="847"/>
      <c r="Q33" s="848">
        <v>2542</v>
      </c>
      <c r="R33" s="849"/>
      <c r="S33" s="849"/>
      <c r="T33" s="849"/>
      <c r="U33" s="849"/>
      <c r="V33" s="849">
        <v>2279</v>
      </c>
      <c r="W33" s="849"/>
      <c r="X33" s="849"/>
      <c r="Y33" s="849"/>
      <c r="Z33" s="849"/>
      <c r="AA33" s="849">
        <v>263</v>
      </c>
      <c r="AB33" s="849"/>
      <c r="AC33" s="849"/>
      <c r="AD33" s="849"/>
      <c r="AE33" s="850"/>
      <c r="AF33" s="851">
        <v>5020</v>
      </c>
      <c r="AG33" s="852"/>
      <c r="AH33" s="852"/>
      <c r="AI33" s="852"/>
      <c r="AJ33" s="853"/>
      <c r="AK33" s="898">
        <v>306</v>
      </c>
      <c r="AL33" s="895"/>
      <c r="AM33" s="895"/>
      <c r="AN33" s="895"/>
      <c r="AO33" s="895"/>
      <c r="AP33" s="895">
        <v>3680</v>
      </c>
      <c r="AQ33" s="895"/>
      <c r="AR33" s="895"/>
      <c r="AS33" s="895"/>
      <c r="AT33" s="895"/>
      <c r="AU33" s="895">
        <v>1490</v>
      </c>
      <c r="AV33" s="895"/>
      <c r="AW33" s="895"/>
      <c r="AX33" s="895"/>
      <c r="AY33" s="895"/>
      <c r="AZ33" s="895" t="s">
        <v>554</v>
      </c>
      <c r="BA33" s="895"/>
      <c r="BB33" s="895"/>
      <c r="BC33" s="895"/>
      <c r="BD33" s="895"/>
      <c r="BE33" s="896" t="s">
        <v>369</v>
      </c>
      <c r="BF33" s="896"/>
      <c r="BG33" s="896"/>
      <c r="BH33" s="896"/>
      <c r="BI33" s="897"/>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15">
      <c r="A34" s="238">
        <v>7</v>
      </c>
      <c r="B34" s="845" t="s">
        <v>370</v>
      </c>
      <c r="C34" s="846"/>
      <c r="D34" s="846"/>
      <c r="E34" s="846"/>
      <c r="F34" s="846"/>
      <c r="G34" s="846"/>
      <c r="H34" s="846"/>
      <c r="I34" s="846"/>
      <c r="J34" s="846"/>
      <c r="K34" s="846"/>
      <c r="L34" s="846"/>
      <c r="M34" s="846"/>
      <c r="N34" s="846"/>
      <c r="O34" s="846"/>
      <c r="P34" s="847"/>
      <c r="Q34" s="848">
        <v>10679</v>
      </c>
      <c r="R34" s="849"/>
      <c r="S34" s="849"/>
      <c r="T34" s="849"/>
      <c r="U34" s="849"/>
      <c r="V34" s="849">
        <v>10132</v>
      </c>
      <c r="W34" s="849"/>
      <c r="X34" s="849"/>
      <c r="Y34" s="849"/>
      <c r="Z34" s="849"/>
      <c r="AA34" s="849">
        <v>547</v>
      </c>
      <c r="AB34" s="849"/>
      <c r="AC34" s="849"/>
      <c r="AD34" s="849"/>
      <c r="AE34" s="850"/>
      <c r="AF34" s="851">
        <v>1560</v>
      </c>
      <c r="AG34" s="852"/>
      <c r="AH34" s="852"/>
      <c r="AI34" s="852"/>
      <c r="AJ34" s="853"/>
      <c r="AK34" s="898">
        <v>93</v>
      </c>
      <c r="AL34" s="895"/>
      <c r="AM34" s="895"/>
      <c r="AN34" s="895"/>
      <c r="AO34" s="895"/>
      <c r="AP34" s="895">
        <v>1000</v>
      </c>
      <c r="AQ34" s="895"/>
      <c r="AR34" s="895"/>
      <c r="AS34" s="895"/>
      <c r="AT34" s="895"/>
      <c r="AU34" s="895">
        <v>28</v>
      </c>
      <c r="AV34" s="895"/>
      <c r="AW34" s="895"/>
      <c r="AX34" s="895"/>
      <c r="AY34" s="895"/>
      <c r="AZ34" s="895" t="s">
        <v>554</v>
      </c>
      <c r="BA34" s="895"/>
      <c r="BB34" s="895"/>
      <c r="BC34" s="895"/>
      <c r="BD34" s="895"/>
      <c r="BE34" s="896" t="s">
        <v>369</v>
      </c>
      <c r="BF34" s="896"/>
      <c r="BG34" s="896"/>
      <c r="BH34" s="896"/>
      <c r="BI34" s="897"/>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15">
      <c r="A35" s="238">
        <v>8</v>
      </c>
      <c r="B35" s="845" t="s">
        <v>371</v>
      </c>
      <c r="C35" s="846"/>
      <c r="D35" s="846"/>
      <c r="E35" s="846"/>
      <c r="F35" s="846"/>
      <c r="G35" s="846"/>
      <c r="H35" s="846"/>
      <c r="I35" s="846"/>
      <c r="J35" s="846"/>
      <c r="K35" s="846"/>
      <c r="L35" s="846"/>
      <c r="M35" s="846"/>
      <c r="N35" s="846"/>
      <c r="O35" s="846"/>
      <c r="P35" s="847"/>
      <c r="Q35" s="848">
        <v>93669</v>
      </c>
      <c r="R35" s="849"/>
      <c r="S35" s="849"/>
      <c r="T35" s="849"/>
      <c r="U35" s="849"/>
      <c r="V35" s="849">
        <v>93471</v>
      </c>
      <c r="W35" s="849"/>
      <c r="X35" s="849"/>
      <c r="Y35" s="849"/>
      <c r="Z35" s="849"/>
      <c r="AA35" s="849">
        <v>198</v>
      </c>
      <c r="AB35" s="849"/>
      <c r="AC35" s="849"/>
      <c r="AD35" s="849"/>
      <c r="AE35" s="850"/>
      <c r="AF35" s="851">
        <v>6311</v>
      </c>
      <c r="AG35" s="852"/>
      <c r="AH35" s="852"/>
      <c r="AI35" s="852"/>
      <c r="AJ35" s="853"/>
      <c r="AK35" s="898">
        <v>48</v>
      </c>
      <c r="AL35" s="895"/>
      <c r="AM35" s="895"/>
      <c r="AN35" s="895"/>
      <c r="AO35" s="895"/>
      <c r="AP35" s="895" t="s">
        <v>554</v>
      </c>
      <c r="AQ35" s="895"/>
      <c r="AR35" s="895"/>
      <c r="AS35" s="895"/>
      <c r="AT35" s="895"/>
      <c r="AU35" s="895" t="s">
        <v>554</v>
      </c>
      <c r="AV35" s="895"/>
      <c r="AW35" s="895"/>
      <c r="AX35" s="895"/>
      <c r="AY35" s="895"/>
      <c r="AZ35" s="895" t="s">
        <v>554</v>
      </c>
      <c r="BA35" s="895"/>
      <c r="BB35" s="895"/>
      <c r="BC35" s="895"/>
      <c r="BD35" s="895"/>
      <c r="BE35" s="896" t="s">
        <v>372</v>
      </c>
      <c r="BF35" s="896"/>
      <c r="BG35" s="896"/>
      <c r="BH35" s="896"/>
      <c r="BI35" s="897"/>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15">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8"/>
      <c r="AL36" s="895"/>
      <c r="AM36" s="895"/>
      <c r="AN36" s="895"/>
      <c r="AO36" s="895"/>
      <c r="AP36" s="895"/>
      <c r="AQ36" s="895"/>
      <c r="AR36" s="895"/>
      <c r="AS36" s="895"/>
      <c r="AT36" s="895"/>
      <c r="AU36" s="895"/>
      <c r="AV36" s="895"/>
      <c r="AW36" s="895"/>
      <c r="AX36" s="895"/>
      <c r="AY36" s="895"/>
      <c r="AZ36" s="899"/>
      <c r="BA36" s="899"/>
      <c r="BB36" s="899"/>
      <c r="BC36" s="899"/>
      <c r="BD36" s="899"/>
      <c r="BE36" s="896"/>
      <c r="BF36" s="896"/>
      <c r="BG36" s="896"/>
      <c r="BH36" s="896"/>
      <c r="BI36" s="897"/>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15">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8"/>
      <c r="AL37" s="895"/>
      <c r="AM37" s="895"/>
      <c r="AN37" s="895"/>
      <c r="AO37" s="895"/>
      <c r="AP37" s="895"/>
      <c r="AQ37" s="895"/>
      <c r="AR37" s="895"/>
      <c r="AS37" s="895"/>
      <c r="AT37" s="895"/>
      <c r="AU37" s="895"/>
      <c r="AV37" s="895"/>
      <c r="AW37" s="895"/>
      <c r="AX37" s="895"/>
      <c r="AY37" s="895"/>
      <c r="AZ37" s="899"/>
      <c r="BA37" s="899"/>
      <c r="BB37" s="899"/>
      <c r="BC37" s="899"/>
      <c r="BD37" s="899"/>
      <c r="BE37" s="896"/>
      <c r="BF37" s="896"/>
      <c r="BG37" s="896"/>
      <c r="BH37" s="896"/>
      <c r="BI37" s="897"/>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15">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8"/>
      <c r="AL38" s="895"/>
      <c r="AM38" s="895"/>
      <c r="AN38" s="895"/>
      <c r="AO38" s="895"/>
      <c r="AP38" s="895"/>
      <c r="AQ38" s="895"/>
      <c r="AR38" s="895"/>
      <c r="AS38" s="895"/>
      <c r="AT38" s="895"/>
      <c r="AU38" s="895"/>
      <c r="AV38" s="895"/>
      <c r="AW38" s="895"/>
      <c r="AX38" s="895"/>
      <c r="AY38" s="895"/>
      <c r="AZ38" s="899"/>
      <c r="BA38" s="899"/>
      <c r="BB38" s="899"/>
      <c r="BC38" s="899"/>
      <c r="BD38" s="899"/>
      <c r="BE38" s="896"/>
      <c r="BF38" s="896"/>
      <c r="BG38" s="896"/>
      <c r="BH38" s="896"/>
      <c r="BI38" s="897"/>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15">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8"/>
      <c r="AL39" s="895"/>
      <c r="AM39" s="895"/>
      <c r="AN39" s="895"/>
      <c r="AO39" s="895"/>
      <c r="AP39" s="895"/>
      <c r="AQ39" s="895"/>
      <c r="AR39" s="895"/>
      <c r="AS39" s="895"/>
      <c r="AT39" s="895"/>
      <c r="AU39" s="895"/>
      <c r="AV39" s="895"/>
      <c r="AW39" s="895"/>
      <c r="AX39" s="895"/>
      <c r="AY39" s="895"/>
      <c r="AZ39" s="899"/>
      <c r="BA39" s="899"/>
      <c r="BB39" s="899"/>
      <c r="BC39" s="899"/>
      <c r="BD39" s="899"/>
      <c r="BE39" s="896"/>
      <c r="BF39" s="896"/>
      <c r="BG39" s="896"/>
      <c r="BH39" s="896"/>
      <c r="BI39" s="897"/>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15">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8"/>
      <c r="AL40" s="895"/>
      <c r="AM40" s="895"/>
      <c r="AN40" s="895"/>
      <c r="AO40" s="895"/>
      <c r="AP40" s="895"/>
      <c r="AQ40" s="895"/>
      <c r="AR40" s="895"/>
      <c r="AS40" s="895"/>
      <c r="AT40" s="895"/>
      <c r="AU40" s="895"/>
      <c r="AV40" s="895"/>
      <c r="AW40" s="895"/>
      <c r="AX40" s="895"/>
      <c r="AY40" s="895"/>
      <c r="AZ40" s="899"/>
      <c r="BA40" s="899"/>
      <c r="BB40" s="899"/>
      <c r="BC40" s="899"/>
      <c r="BD40" s="899"/>
      <c r="BE40" s="896"/>
      <c r="BF40" s="896"/>
      <c r="BG40" s="896"/>
      <c r="BH40" s="896"/>
      <c r="BI40" s="897"/>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15">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8"/>
      <c r="AL41" s="895"/>
      <c r="AM41" s="895"/>
      <c r="AN41" s="895"/>
      <c r="AO41" s="895"/>
      <c r="AP41" s="895"/>
      <c r="AQ41" s="895"/>
      <c r="AR41" s="895"/>
      <c r="AS41" s="895"/>
      <c r="AT41" s="895"/>
      <c r="AU41" s="895"/>
      <c r="AV41" s="895"/>
      <c r="AW41" s="895"/>
      <c r="AX41" s="895"/>
      <c r="AY41" s="895"/>
      <c r="AZ41" s="899"/>
      <c r="BA41" s="899"/>
      <c r="BB41" s="899"/>
      <c r="BC41" s="899"/>
      <c r="BD41" s="899"/>
      <c r="BE41" s="896"/>
      <c r="BF41" s="896"/>
      <c r="BG41" s="896"/>
      <c r="BH41" s="896"/>
      <c r="BI41" s="897"/>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15">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8"/>
      <c r="AL42" s="895"/>
      <c r="AM42" s="895"/>
      <c r="AN42" s="895"/>
      <c r="AO42" s="895"/>
      <c r="AP42" s="895"/>
      <c r="AQ42" s="895"/>
      <c r="AR42" s="895"/>
      <c r="AS42" s="895"/>
      <c r="AT42" s="895"/>
      <c r="AU42" s="895"/>
      <c r="AV42" s="895"/>
      <c r="AW42" s="895"/>
      <c r="AX42" s="895"/>
      <c r="AY42" s="895"/>
      <c r="AZ42" s="899"/>
      <c r="BA42" s="899"/>
      <c r="BB42" s="899"/>
      <c r="BC42" s="899"/>
      <c r="BD42" s="899"/>
      <c r="BE42" s="896"/>
      <c r="BF42" s="896"/>
      <c r="BG42" s="896"/>
      <c r="BH42" s="896"/>
      <c r="BI42" s="897"/>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15">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8"/>
      <c r="AL43" s="895"/>
      <c r="AM43" s="895"/>
      <c r="AN43" s="895"/>
      <c r="AO43" s="895"/>
      <c r="AP43" s="895"/>
      <c r="AQ43" s="895"/>
      <c r="AR43" s="895"/>
      <c r="AS43" s="895"/>
      <c r="AT43" s="895"/>
      <c r="AU43" s="895"/>
      <c r="AV43" s="895"/>
      <c r="AW43" s="895"/>
      <c r="AX43" s="895"/>
      <c r="AY43" s="895"/>
      <c r="AZ43" s="899"/>
      <c r="BA43" s="899"/>
      <c r="BB43" s="899"/>
      <c r="BC43" s="899"/>
      <c r="BD43" s="899"/>
      <c r="BE43" s="896"/>
      <c r="BF43" s="896"/>
      <c r="BG43" s="896"/>
      <c r="BH43" s="896"/>
      <c r="BI43" s="897"/>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15">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8"/>
      <c r="AL44" s="895"/>
      <c r="AM44" s="895"/>
      <c r="AN44" s="895"/>
      <c r="AO44" s="895"/>
      <c r="AP44" s="895"/>
      <c r="AQ44" s="895"/>
      <c r="AR44" s="895"/>
      <c r="AS44" s="895"/>
      <c r="AT44" s="895"/>
      <c r="AU44" s="895"/>
      <c r="AV44" s="895"/>
      <c r="AW44" s="895"/>
      <c r="AX44" s="895"/>
      <c r="AY44" s="895"/>
      <c r="AZ44" s="899"/>
      <c r="BA44" s="899"/>
      <c r="BB44" s="899"/>
      <c r="BC44" s="899"/>
      <c r="BD44" s="899"/>
      <c r="BE44" s="896"/>
      <c r="BF44" s="896"/>
      <c r="BG44" s="896"/>
      <c r="BH44" s="896"/>
      <c r="BI44" s="897"/>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15">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8"/>
      <c r="AL45" s="895"/>
      <c r="AM45" s="895"/>
      <c r="AN45" s="895"/>
      <c r="AO45" s="895"/>
      <c r="AP45" s="895"/>
      <c r="AQ45" s="895"/>
      <c r="AR45" s="895"/>
      <c r="AS45" s="895"/>
      <c r="AT45" s="895"/>
      <c r="AU45" s="895"/>
      <c r="AV45" s="895"/>
      <c r="AW45" s="895"/>
      <c r="AX45" s="895"/>
      <c r="AY45" s="895"/>
      <c r="AZ45" s="899"/>
      <c r="BA45" s="899"/>
      <c r="BB45" s="899"/>
      <c r="BC45" s="899"/>
      <c r="BD45" s="899"/>
      <c r="BE45" s="896"/>
      <c r="BF45" s="896"/>
      <c r="BG45" s="896"/>
      <c r="BH45" s="896"/>
      <c r="BI45" s="897"/>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15">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8"/>
      <c r="AL46" s="895"/>
      <c r="AM46" s="895"/>
      <c r="AN46" s="895"/>
      <c r="AO46" s="895"/>
      <c r="AP46" s="895"/>
      <c r="AQ46" s="895"/>
      <c r="AR46" s="895"/>
      <c r="AS46" s="895"/>
      <c r="AT46" s="895"/>
      <c r="AU46" s="895"/>
      <c r="AV46" s="895"/>
      <c r="AW46" s="895"/>
      <c r="AX46" s="895"/>
      <c r="AY46" s="895"/>
      <c r="AZ46" s="899"/>
      <c r="BA46" s="899"/>
      <c r="BB46" s="899"/>
      <c r="BC46" s="899"/>
      <c r="BD46" s="899"/>
      <c r="BE46" s="896"/>
      <c r="BF46" s="896"/>
      <c r="BG46" s="896"/>
      <c r="BH46" s="896"/>
      <c r="BI46" s="897"/>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15">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8"/>
      <c r="AL47" s="895"/>
      <c r="AM47" s="895"/>
      <c r="AN47" s="895"/>
      <c r="AO47" s="895"/>
      <c r="AP47" s="895"/>
      <c r="AQ47" s="895"/>
      <c r="AR47" s="895"/>
      <c r="AS47" s="895"/>
      <c r="AT47" s="895"/>
      <c r="AU47" s="895"/>
      <c r="AV47" s="895"/>
      <c r="AW47" s="895"/>
      <c r="AX47" s="895"/>
      <c r="AY47" s="895"/>
      <c r="AZ47" s="899"/>
      <c r="BA47" s="899"/>
      <c r="BB47" s="899"/>
      <c r="BC47" s="899"/>
      <c r="BD47" s="899"/>
      <c r="BE47" s="896"/>
      <c r="BF47" s="896"/>
      <c r="BG47" s="896"/>
      <c r="BH47" s="896"/>
      <c r="BI47" s="897"/>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15">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8"/>
      <c r="AL48" s="895"/>
      <c r="AM48" s="895"/>
      <c r="AN48" s="895"/>
      <c r="AO48" s="895"/>
      <c r="AP48" s="895"/>
      <c r="AQ48" s="895"/>
      <c r="AR48" s="895"/>
      <c r="AS48" s="895"/>
      <c r="AT48" s="895"/>
      <c r="AU48" s="895"/>
      <c r="AV48" s="895"/>
      <c r="AW48" s="895"/>
      <c r="AX48" s="895"/>
      <c r="AY48" s="895"/>
      <c r="AZ48" s="899"/>
      <c r="BA48" s="899"/>
      <c r="BB48" s="899"/>
      <c r="BC48" s="899"/>
      <c r="BD48" s="899"/>
      <c r="BE48" s="896"/>
      <c r="BF48" s="896"/>
      <c r="BG48" s="896"/>
      <c r="BH48" s="896"/>
      <c r="BI48" s="897"/>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15">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8"/>
      <c r="AL49" s="895"/>
      <c r="AM49" s="895"/>
      <c r="AN49" s="895"/>
      <c r="AO49" s="895"/>
      <c r="AP49" s="895"/>
      <c r="AQ49" s="895"/>
      <c r="AR49" s="895"/>
      <c r="AS49" s="895"/>
      <c r="AT49" s="895"/>
      <c r="AU49" s="895"/>
      <c r="AV49" s="895"/>
      <c r="AW49" s="895"/>
      <c r="AX49" s="895"/>
      <c r="AY49" s="895"/>
      <c r="AZ49" s="899"/>
      <c r="BA49" s="899"/>
      <c r="BB49" s="899"/>
      <c r="BC49" s="899"/>
      <c r="BD49" s="899"/>
      <c r="BE49" s="896"/>
      <c r="BF49" s="896"/>
      <c r="BG49" s="896"/>
      <c r="BH49" s="896"/>
      <c r="BI49" s="897"/>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15">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6"/>
      <c r="BF50" s="896"/>
      <c r="BG50" s="896"/>
      <c r="BH50" s="896"/>
      <c r="BI50" s="897"/>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15">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6"/>
      <c r="BF51" s="896"/>
      <c r="BG51" s="896"/>
      <c r="BH51" s="896"/>
      <c r="BI51" s="897"/>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15">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6"/>
      <c r="BF52" s="896"/>
      <c r="BG52" s="896"/>
      <c r="BH52" s="896"/>
      <c r="BI52" s="897"/>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15">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6"/>
      <c r="BF53" s="896"/>
      <c r="BG53" s="896"/>
      <c r="BH53" s="896"/>
      <c r="BI53" s="897"/>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15">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6"/>
      <c r="BF54" s="896"/>
      <c r="BG54" s="896"/>
      <c r="BH54" s="896"/>
      <c r="BI54" s="897"/>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15">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6"/>
      <c r="BF55" s="896"/>
      <c r="BG55" s="896"/>
      <c r="BH55" s="896"/>
      <c r="BI55" s="897"/>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15">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6"/>
      <c r="BF56" s="896"/>
      <c r="BG56" s="896"/>
      <c r="BH56" s="896"/>
      <c r="BI56" s="897"/>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15">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6"/>
      <c r="BF57" s="896"/>
      <c r="BG57" s="896"/>
      <c r="BH57" s="896"/>
      <c r="BI57" s="897"/>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15">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6"/>
      <c r="BF58" s="896"/>
      <c r="BG58" s="896"/>
      <c r="BH58" s="896"/>
      <c r="BI58" s="897"/>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15">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6"/>
      <c r="BF59" s="896"/>
      <c r="BG59" s="896"/>
      <c r="BH59" s="896"/>
      <c r="BI59" s="897"/>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15">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6"/>
      <c r="BF60" s="896"/>
      <c r="BG60" s="896"/>
      <c r="BH60" s="896"/>
      <c r="BI60" s="897"/>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6"/>
      <c r="BF61" s="896"/>
      <c r="BG61" s="896"/>
      <c r="BH61" s="896"/>
      <c r="BI61" s="897"/>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15">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6"/>
      <c r="BF62" s="896"/>
      <c r="BG62" s="896"/>
      <c r="BH62" s="896"/>
      <c r="BI62" s="897"/>
      <c r="BJ62" s="912" t="s">
        <v>373</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
      <c r="A63" s="236" t="s">
        <v>349</v>
      </c>
      <c r="B63" s="854" t="s">
        <v>374</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15591</v>
      </c>
      <c r="AG63" s="909"/>
      <c r="AH63" s="909"/>
      <c r="AI63" s="909"/>
      <c r="AJ63" s="910"/>
      <c r="AK63" s="911"/>
      <c r="AL63" s="906"/>
      <c r="AM63" s="906"/>
      <c r="AN63" s="906"/>
      <c r="AO63" s="906"/>
      <c r="AP63" s="909">
        <v>7619</v>
      </c>
      <c r="AQ63" s="909"/>
      <c r="AR63" s="909"/>
      <c r="AS63" s="909"/>
      <c r="AT63" s="909"/>
      <c r="AU63" s="909">
        <v>1542</v>
      </c>
      <c r="AV63" s="909"/>
      <c r="AW63" s="909"/>
      <c r="AX63" s="909"/>
      <c r="AY63" s="909"/>
      <c r="AZ63" s="913"/>
      <c r="BA63" s="913"/>
      <c r="BB63" s="913"/>
      <c r="BC63" s="913"/>
      <c r="BD63" s="913"/>
      <c r="BE63" s="914"/>
      <c r="BF63" s="914"/>
      <c r="BG63" s="914"/>
      <c r="BH63" s="914"/>
      <c r="BI63" s="915"/>
      <c r="BJ63" s="916" t="s">
        <v>375</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
      <c r="A65" s="228" t="s">
        <v>376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15">
      <c r="A66" s="792" t="s">
        <v>377</v>
      </c>
      <c r="B66" s="793"/>
      <c r="C66" s="793"/>
      <c r="D66" s="793"/>
      <c r="E66" s="793"/>
      <c r="F66" s="793"/>
      <c r="G66" s="793"/>
      <c r="H66" s="793"/>
      <c r="I66" s="793"/>
      <c r="J66" s="793"/>
      <c r="K66" s="793"/>
      <c r="L66" s="793"/>
      <c r="M66" s="793"/>
      <c r="N66" s="793"/>
      <c r="O66" s="793"/>
      <c r="P66" s="794"/>
      <c r="Q66" s="798" t="s">
        <v>378</v>
      </c>
      <c r="R66" s="799"/>
      <c r="S66" s="799"/>
      <c r="T66" s="799"/>
      <c r="U66" s="800"/>
      <c r="V66" s="798" t="s">
        <v>379</v>
      </c>
      <c r="W66" s="799"/>
      <c r="X66" s="799"/>
      <c r="Y66" s="799"/>
      <c r="Z66" s="800"/>
      <c r="AA66" s="798" t="s">
        <v>380</v>
      </c>
      <c r="AB66" s="799"/>
      <c r="AC66" s="799"/>
      <c r="AD66" s="799"/>
      <c r="AE66" s="800"/>
      <c r="AF66" s="919" t="s">
        <v>357</v>
      </c>
      <c r="AG66" s="880"/>
      <c r="AH66" s="880"/>
      <c r="AI66" s="880"/>
      <c r="AJ66" s="920"/>
      <c r="AK66" s="798" t="s">
        <v>381</v>
      </c>
      <c r="AL66" s="793"/>
      <c r="AM66" s="793"/>
      <c r="AN66" s="793"/>
      <c r="AO66" s="794"/>
      <c r="AP66" s="798" t="s">
        <v>382</v>
      </c>
      <c r="AQ66" s="799"/>
      <c r="AR66" s="799"/>
      <c r="AS66" s="799"/>
      <c r="AT66" s="800"/>
      <c r="AU66" s="798" t="s">
        <v>383</v>
      </c>
      <c r="AV66" s="799"/>
      <c r="AW66" s="799"/>
      <c r="AX66" s="799"/>
      <c r="AY66" s="800"/>
      <c r="AZ66" s="798" t="s">
        <v>336</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15">
      <c r="A68" s="232">
        <v>1</v>
      </c>
      <c r="B68" s="934" t="s">
        <v>557</v>
      </c>
      <c r="C68" s="935"/>
      <c r="D68" s="935"/>
      <c r="E68" s="935"/>
      <c r="F68" s="935"/>
      <c r="G68" s="935"/>
      <c r="H68" s="935"/>
      <c r="I68" s="935"/>
      <c r="J68" s="935"/>
      <c r="K68" s="935"/>
      <c r="L68" s="935"/>
      <c r="M68" s="935"/>
      <c r="N68" s="935"/>
      <c r="O68" s="935"/>
      <c r="P68" s="936"/>
      <c r="Q68" s="937">
        <v>219</v>
      </c>
      <c r="R68" s="931"/>
      <c r="S68" s="931"/>
      <c r="T68" s="931"/>
      <c r="U68" s="931"/>
      <c r="V68" s="931">
        <v>195</v>
      </c>
      <c r="W68" s="931"/>
      <c r="X68" s="931"/>
      <c r="Y68" s="931"/>
      <c r="Z68" s="931"/>
      <c r="AA68" s="931">
        <v>24</v>
      </c>
      <c r="AB68" s="931"/>
      <c r="AC68" s="931"/>
      <c r="AD68" s="931"/>
      <c r="AE68" s="931"/>
      <c r="AF68" s="931">
        <v>24</v>
      </c>
      <c r="AG68" s="931"/>
      <c r="AH68" s="931"/>
      <c r="AI68" s="931"/>
      <c r="AJ68" s="931"/>
      <c r="AK68" s="931" t="s">
        <v>554</v>
      </c>
      <c r="AL68" s="931"/>
      <c r="AM68" s="931"/>
      <c r="AN68" s="931"/>
      <c r="AO68" s="931"/>
      <c r="AP68" s="931" t="s">
        <v>555</v>
      </c>
      <c r="AQ68" s="931"/>
      <c r="AR68" s="931"/>
      <c r="AS68" s="931"/>
      <c r="AT68" s="931"/>
      <c r="AU68" s="931" t="s">
        <v>554</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15">
      <c r="A69" s="234">
        <v>2</v>
      </c>
      <c r="B69" s="938" t="s">
        <v>558</v>
      </c>
      <c r="C69" s="939"/>
      <c r="D69" s="939"/>
      <c r="E69" s="939"/>
      <c r="F69" s="939"/>
      <c r="G69" s="939"/>
      <c r="H69" s="939"/>
      <c r="I69" s="939"/>
      <c r="J69" s="939"/>
      <c r="K69" s="939"/>
      <c r="L69" s="939"/>
      <c r="M69" s="939"/>
      <c r="N69" s="939"/>
      <c r="O69" s="939"/>
      <c r="P69" s="940"/>
      <c r="Q69" s="941">
        <v>1282575</v>
      </c>
      <c r="R69" s="895"/>
      <c r="S69" s="895"/>
      <c r="T69" s="895"/>
      <c r="U69" s="895"/>
      <c r="V69" s="895">
        <v>1237829</v>
      </c>
      <c r="W69" s="895"/>
      <c r="X69" s="895"/>
      <c r="Y69" s="895"/>
      <c r="Z69" s="895"/>
      <c r="AA69" s="895">
        <v>44746</v>
      </c>
      <c r="AB69" s="895"/>
      <c r="AC69" s="895"/>
      <c r="AD69" s="895"/>
      <c r="AE69" s="895"/>
      <c r="AF69" s="895">
        <v>44746</v>
      </c>
      <c r="AG69" s="895"/>
      <c r="AH69" s="895"/>
      <c r="AI69" s="895"/>
      <c r="AJ69" s="895"/>
      <c r="AK69" s="895">
        <v>8500</v>
      </c>
      <c r="AL69" s="895"/>
      <c r="AM69" s="895"/>
      <c r="AN69" s="895"/>
      <c r="AO69" s="895"/>
      <c r="AP69" s="895" t="s">
        <v>554</v>
      </c>
      <c r="AQ69" s="895"/>
      <c r="AR69" s="895"/>
      <c r="AS69" s="895"/>
      <c r="AT69" s="895"/>
      <c r="AU69" s="895" t="s">
        <v>554</v>
      </c>
      <c r="AV69" s="895"/>
      <c r="AW69" s="895"/>
      <c r="AX69" s="895"/>
      <c r="AY69" s="895"/>
      <c r="AZ69" s="896"/>
      <c r="BA69" s="896"/>
      <c r="BB69" s="896"/>
      <c r="BC69" s="896"/>
      <c r="BD69" s="897"/>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15">
      <c r="A70" s="234">
        <v>3</v>
      </c>
      <c r="B70" s="938" t="s">
        <v>559</v>
      </c>
      <c r="C70" s="939"/>
      <c r="D70" s="939"/>
      <c r="E70" s="939"/>
      <c r="F70" s="939"/>
      <c r="G70" s="939"/>
      <c r="H70" s="939"/>
      <c r="I70" s="939"/>
      <c r="J70" s="939"/>
      <c r="K70" s="939"/>
      <c r="L70" s="939"/>
      <c r="M70" s="939"/>
      <c r="N70" s="939"/>
      <c r="O70" s="939"/>
      <c r="P70" s="940"/>
      <c r="Q70" s="941">
        <v>39340</v>
      </c>
      <c r="R70" s="895"/>
      <c r="S70" s="895"/>
      <c r="T70" s="895"/>
      <c r="U70" s="895"/>
      <c r="V70" s="895">
        <v>34648</v>
      </c>
      <c r="W70" s="895"/>
      <c r="X70" s="895"/>
      <c r="Y70" s="895"/>
      <c r="Z70" s="895"/>
      <c r="AA70" s="895">
        <v>4692</v>
      </c>
      <c r="AB70" s="895"/>
      <c r="AC70" s="895"/>
      <c r="AD70" s="895"/>
      <c r="AE70" s="895"/>
      <c r="AF70" s="895">
        <v>22986</v>
      </c>
      <c r="AG70" s="895"/>
      <c r="AH70" s="895"/>
      <c r="AI70" s="895"/>
      <c r="AJ70" s="895"/>
      <c r="AK70" s="895" t="s">
        <v>555</v>
      </c>
      <c r="AL70" s="895"/>
      <c r="AM70" s="895"/>
      <c r="AN70" s="895"/>
      <c r="AO70" s="895"/>
      <c r="AP70" s="895">
        <v>103547</v>
      </c>
      <c r="AQ70" s="895"/>
      <c r="AR70" s="895"/>
      <c r="AS70" s="895"/>
      <c r="AT70" s="895"/>
      <c r="AU70" s="895" t="s">
        <v>554</v>
      </c>
      <c r="AV70" s="895"/>
      <c r="AW70" s="895"/>
      <c r="AX70" s="895"/>
      <c r="AY70" s="895"/>
      <c r="AZ70" s="896"/>
      <c r="BA70" s="896"/>
      <c r="BB70" s="896"/>
      <c r="BC70" s="896"/>
      <c r="BD70" s="897"/>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15">
      <c r="A71" s="234">
        <v>4</v>
      </c>
      <c r="B71" s="938" t="s">
        <v>560</v>
      </c>
      <c r="C71" s="939"/>
      <c r="D71" s="939"/>
      <c r="E71" s="939"/>
      <c r="F71" s="939"/>
      <c r="G71" s="939"/>
      <c r="H71" s="939"/>
      <c r="I71" s="939"/>
      <c r="J71" s="939"/>
      <c r="K71" s="939"/>
      <c r="L71" s="939"/>
      <c r="M71" s="939"/>
      <c r="N71" s="939"/>
      <c r="O71" s="939"/>
      <c r="P71" s="940"/>
      <c r="Q71" s="941">
        <v>8419</v>
      </c>
      <c r="R71" s="895"/>
      <c r="S71" s="895"/>
      <c r="T71" s="895"/>
      <c r="U71" s="895"/>
      <c r="V71" s="895">
        <v>5771</v>
      </c>
      <c r="W71" s="895"/>
      <c r="X71" s="895"/>
      <c r="Y71" s="895"/>
      <c r="Z71" s="895"/>
      <c r="AA71" s="895">
        <v>2648</v>
      </c>
      <c r="AB71" s="895"/>
      <c r="AC71" s="895"/>
      <c r="AD71" s="895"/>
      <c r="AE71" s="895"/>
      <c r="AF71" s="895">
        <v>21829</v>
      </c>
      <c r="AG71" s="895"/>
      <c r="AH71" s="895"/>
      <c r="AI71" s="895"/>
      <c r="AJ71" s="895"/>
      <c r="AK71" s="895" t="s">
        <v>554</v>
      </c>
      <c r="AL71" s="895"/>
      <c r="AM71" s="895"/>
      <c r="AN71" s="895"/>
      <c r="AO71" s="895"/>
      <c r="AP71" s="895">
        <v>18228</v>
      </c>
      <c r="AQ71" s="895"/>
      <c r="AR71" s="895"/>
      <c r="AS71" s="895"/>
      <c r="AT71" s="895"/>
      <c r="AU71" s="895" t="s">
        <v>555</v>
      </c>
      <c r="AV71" s="895"/>
      <c r="AW71" s="895"/>
      <c r="AX71" s="895"/>
      <c r="AY71" s="895"/>
      <c r="AZ71" s="896"/>
      <c r="BA71" s="896"/>
      <c r="BB71" s="896"/>
      <c r="BC71" s="896"/>
      <c r="BD71" s="897"/>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15">
      <c r="A72" s="234">
        <v>5</v>
      </c>
      <c r="B72" s="938"/>
      <c r="C72" s="939"/>
      <c r="D72" s="939"/>
      <c r="E72" s="939"/>
      <c r="F72" s="939"/>
      <c r="G72" s="939"/>
      <c r="H72" s="939"/>
      <c r="I72" s="939"/>
      <c r="J72" s="939"/>
      <c r="K72" s="939"/>
      <c r="L72" s="939"/>
      <c r="M72" s="939"/>
      <c r="N72" s="939"/>
      <c r="O72" s="939"/>
      <c r="P72" s="940"/>
      <c r="Q72" s="941"/>
      <c r="R72" s="895"/>
      <c r="S72" s="895"/>
      <c r="T72" s="895"/>
      <c r="U72" s="895"/>
      <c r="V72" s="895"/>
      <c r="W72" s="895"/>
      <c r="X72" s="895"/>
      <c r="Y72" s="895"/>
      <c r="Z72" s="895"/>
      <c r="AA72" s="895"/>
      <c r="AB72" s="895"/>
      <c r="AC72" s="895"/>
      <c r="AD72" s="895"/>
      <c r="AE72" s="895"/>
      <c r="AF72" s="895"/>
      <c r="AG72" s="895"/>
      <c r="AH72" s="895"/>
      <c r="AI72" s="895"/>
      <c r="AJ72" s="895"/>
      <c r="AK72" s="895"/>
      <c r="AL72" s="895"/>
      <c r="AM72" s="895"/>
      <c r="AN72" s="895"/>
      <c r="AO72" s="895"/>
      <c r="AP72" s="895"/>
      <c r="AQ72" s="895"/>
      <c r="AR72" s="895"/>
      <c r="AS72" s="895"/>
      <c r="AT72" s="895"/>
      <c r="AU72" s="895"/>
      <c r="AV72" s="895"/>
      <c r="AW72" s="895"/>
      <c r="AX72" s="895"/>
      <c r="AY72" s="895"/>
      <c r="AZ72" s="896"/>
      <c r="BA72" s="896"/>
      <c r="BB72" s="896"/>
      <c r="BC72" s="896"/>
      <c r="BD72" s="897"/>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15">
      <c r="A73" s="234">
        <v>6</v>
      </c>
      <c r="B73" s="938"/>
      <c r="C73" s="939"/>
      <c r="D73" s="939"/>
      <c r="E73" s="939"/>
      <c r="F73" s="939"/>
      <c r="G73" s="939"/>
      <c r="H73" s="939"/>
      <c r="I73" s="939"/>
      <c r="J73" s="939"/>
      <c r="K73" s="939"/>
      <c r="L73" s="939"/>
      <c r="M73" s="939"/>
      <c r="N73" s="939"/>
      <c r="O73" s="939"/>
      <c r="P73" s="940"/>
      <c r="Q73" s="941"/>
      <c r="R73" s="895"/>
      <c r="S73" s="895"/>
      <c r="T73" s="895"/>
      <c r="U73" s="895"/>
      <c r="V73" s="895"/>
      <c r="W73" s="895"/>
      <c r="X73" s="895"/>
      <c r="Y73" s="895"/>
      <c r="Z73" s="895"/>
      <c r="AA73" s="895"/>
      <c r="AB73" s="895"/>
      <c r="AC73" s="895"/>
      <c r="AD73" s="895"/>
      <c r="AE73" s="895"/>
      <c r="AF73" s="895"/>
      <c r="AG73" s="895"/>
      <c r="AH73" s="895"/>
      <c r="AI73" s="895"/>
      <c r="AJ73" s="895"/>
      <c r="AK73" s="895"/>
      <c r="AL73" s="895"/>
      <c r="AM73" s="895"/>
      <c r="AN73" s="895"/>
      <c r="AO73" s="895"/>
      <c r="AP73" s="895"/>
      <c r="AQ73" s="895"/>
      <c r="AR73" s="895"/>
      <c r="AS73" s="895"/>
      <c r="AT73" s="895"/>
      <c r="AU73" s="895"/>
      <c r="AV73" s="895"/>
      <c r="AW73" s="895"/>
      <c r="AX73" s="895"/>
      <c r="AY73" s="895"/>
      <c r="AZ73" s="896"/>
      <c r="BA73" s="896"/>
      <c r="BB73" s="896"/>
      <c r="BC73" s="896"/>
      <c r="BD73" s="897"/>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15">
      <c r="A74" s="234">
        <v>7</v>
      </c>
      <c r="B74" s="938"/>
      <c r="C74" s="939"/>
      <c r="D74" s="939"/>
      <c r="E74" s="939"/>
      <c r="F74" s="939"/>
      <c r="G74" s="939"/>
      <c r="H74" s="939"/>
      <c r="I74" s="939"/>
      <c r="J74" s="939"/>
      <c r="K74" s="939"/>
      <c r="L74" s="939"/>
      <c r="M74" s="939"/>
      <c r="N74" s="939"/>
      <c r="O74" s="939"/>
      <c r="P74" s="940"/>
      <c r="Q74" s="941"/>
      <c r="R74" s="895"/>
      <c r="S74" s="895"/>
      <c r="T74" s="895"/>
      <c r="U74" s="895"/>
      <c r="V74" s="895"/>
      <c r="W74" s="895"/>
      <c r="X74" s="895"/>
      <c r="Y74" s="895"/>
      <c r="Z74" s="895"/>
      <c r="AA74" s="895"/>
      <c r="AB74" s="895"/>
      <c r="AC74" s="895"/>
      <c r="AD74" s="895"/>
      <c r="AE74" s="895"/>
      <c r="AF74" s="895"/>
      <c r="AG74" s="895"/>
      <c r="AH74" s="895"/>
      <c r="AI74" s="895"/>
      <c r="AJ74" s="895"/>
      <c r="AK74" s="895"/>
      <c r="AL74" s="895"/>
      <c r="AM74" s="895"/>
      <c r="AN74" s="895"/>
      <c r="AO74" s="895"/>
      <c r="AP74" s="895"/>
      <c r="AQ74" s="895"/>
      <c r="AR74" s="895"/>
      <c r="AS74" s="895"/>
      <c r="AT74" s="895"/>
      <c r="AU74" s="895"/>
      <c r="AV74" s="895"/>
      <c r="AW74" s="895"/>
      <c r="AX74" s="895"/>
      <c r="AY74" s="895"/>
      <c r="AZ74" s="896"/>
      <c r="BA74" s="896"/>
      <c r="BB74" s="896"/>
      <c r="BC74" s="896"/>
      <c r="BD74" s="897"/>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15">
      <c r="A75" s="234">
        <v>8</v>
      </c>
      <c r="B75" s="938"/>
      <c r="C75" s="939"/>
      <c r="D75" s="939"/>
      <c r="E75" s="939"/>
      <c r="F75" s="939"/>
      <c r="G75" s="939"/>
      <c r="H75" s="939"/>
      <c r="I75" s="939"/>
      <c r="J75" s="939"/>
      <c r="K75" s="939"/>
      <c r="L75" s="939"/>
      <c r="M75" s="939"/>
      <c r="N75" s="939"/>
      <c r="O75" s="939"/>
      <c r="P75" s="940"/>
      <c r="Q75" s="942"/>
      <c r="R75" s="943"/>
      <c r="S75" s="943"/>
      <c r="T75" s="943"/>
      <c r="U75" s="898"/>
      <c r="V75" s="944"/>
      <c r="W75" s="943"/>
      <c r="X75" s="943"/>
      <c r="Y75" s="943"/>
      <c r="Z75" s="898"/>
      <c r="AA75" s="944"/>
      <c r="AB75" s="943"/>
      <c r="AC75" s="943"/>
      <c r="AD75" s="943"/>
      <c r="AE75" s="898"/>
      <c r="AF75" s="944"/>
      <c r="AG75" s="943"/>
      <c r="AH75" s="943"/>
      <c r="AI75" s="943"/>
      <c r="AJ75" s="898"/>
      <c r="AK75" s="944"/>
      <c r="AL75" s="943"/>
      <c r="AM75" s="943"/>
      <c r="AN75" s="943"/>
      <c r="AO75" s="898"/>
      <c r="AP75" s="944"/>
      <c r="AQ75" s="943"/>
      <c r="AR75" s="943"/>
      <c r="AS75" s="943"/>
      <c r="AT75" s="898"/>
      <c r="AU75" s="944"/>
      <c r="AV75" s="943"/>
      <c r="AW75" s="943"/>
      <c r="AX75" s="943"/>
      <c r="AY75" s="898"/>
      <c r="AZ75" s="896"/>
      <c r="BA75" s="896"/>
      <c r="BB75" s="896"/>
      <c r="BC75" s="896"/>
      <c r="BD75" s="897"/>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15">
      <c r="A76" s="234">
        <v>9</v>
      </c>
      <c r="B76" s="938"/>
      <c r="C76" s="939"/>
      <c r="D76" s="939"/>
      <c r="E76" s="939"/>
      <c r="F76" s="939"/>
      <c r="G76" s="939"/>
      <c r="H76" s="939"/>
      <c r="I76" s="939"/>
      <c r="J76" s="939"/>
      <c r="K76" s="939"/>
      <c r="L76" s="939"/>
      <c r="M76" s="939"/>
      <c r="N76" s="939"/>
      <c r="O76" s="939"/>
      <c r="P76" s="940"/>
      <c r="Q76" s="942"/>
      <c r="R76" s="943"/>
      <c r="S76" s="943"/>
      <c r="T76" s="943"/>
      <c r="U76" s="898"/>
      <c r="V76" s="944"/>
      <c r="W76" s="943"/>
      <c r="X76" s="943"/>
      <c r="Y76" s="943"/>
      <c r="Z76" s="898"/>
      <c r="AA76" s="944"/>
      <c r="AB76" s="943"/>
      <c r="AC76" s="943"/>
      <c r="AD76" s="943"/>
      <c r="AE76" s="898"/>
      <c r="AF76" s="944"/>
      <c r="AG76" s="943"/>
      <c r="AH76" s="943"/>
      <c r="AI76" s="943"/>
      <c r="AJ76" s="898"/>
      <c r="AK76" s="944"/>
      <c r="AL76" s="943"/>
      <c r="AM76" s="943"/>
      <c r="AN76" s="943"/>
      <c r="AO76" s="898"/>
      <c r="AP76" s="944"/>
      <c r="AQ76" s="943"/>
      <c r="AR76" s="943"/>
      <c r="AS76" s="943"/>
      <c r="AT76" s="898"/>
      <c r="AU76" s="944"/>
      <c r="AV76" s="943"/>
      <c r="AW76" s="943"/>
      <c r="AX76" s="943"/>
      <c r="AY76" s="898"/>
      <c r="AZ76" s="896"/>
      <c r="BA76" s="896"/>
      <c r="BB76" s="896"/>
      <c r="BC76" s="896"/>
      <c r="BD76" s="897"/>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15">
      <c r="A77" s="234">
        <v>10</v>
      </c>
      <c r="B77" s="938"/>
      <c r="C77" s="939"/>
      <c r="D77" s="939"/>
      <c r="E77" s="939"/>
      <c r="F77" s="939"/>
      <c r="G77" s="939"/>
      <c r="H77" s="939"/>
      <c r="I77" s="939"/>
      <c r="J77" s="939"/>
      <c r="K77" s="939"/>
      <c r="L77" s="939"/>
      <c r="M77" s="939"/>
      <c r="N77" s="939"/>
      <c r="O77" s="939"/>
      <c r="P77" s="940"/>
      <c r="Q77" s="942"/>
      <c r="R77" s="943"/>
      <c r="S77" s="943"/>
      <c r="T77" s="943"/>
      <c r="U77" s="898"/>
      <c r="V77" s="944"/>
      <c r="W77" s="943"/>
      <c r="X77" s="943"/>
      <c r="Y77" s="943"/>
      <c r="Z77" s="898"/>
      <c r="AA77" s="944"/>
      <c r="AB77" s="943"/>
      <c r="AC77" s="943"/>
      <c r="AD77" s="943"/>
      <c r="AE77" s="898"/>
      <c r="AF77" s="944"/>
      <c r="AG77" s="943"/>
      <c r="AH77" s="943"/>
      <c r="AI77" s="943"/>
      <c r="AJ77" s="898"/>
      <c r="AK77" s="944"/>
      <c r="AL77" s="943"/>
      <c r="AM77" s="943"/>
      <c r="AN77" s="943"/>
      <c r="AO77" s="898"/>
      <c r="AP77" s="944"/>
      <c r="AQ77" s="943"/>
      <c r="AR77" s="943"/>
      <c r="AS77" s="943"/>
      <c r="AT77" s="898"/>
      <c r="AU77" s="944"/>
      <c r="AV77" s="943"/>
      <c r="AW77" s="943"/>
      <c r="AX77" s="943"/>
      <c r="AY77" s="898"/>
      <c r="AZ77" s="896"/>
      <c r="BA77" s="896"/>
      <c r="BB77" s="896"/>
      <c r="BC77" s="896"/>
      <c r="BD77" s="897"/>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15">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6"/>
      <c r="BA78" s="896"/>
      <c r="BB78" s="896"/>
      <c r="BC78" s="896"/>
      <c r="BD78" s="897"/>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15">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6"/>
      <c r="BA79" s="896"/>
      <c r="BB79" s="896"/>
      <c r="BC79" s="896"/>
      <c r="BD79" s="897"/>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15">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6"/>
      <c r="BA80" s="896"/>
      <c r="BB80" s="896"/>
      <c r="BC80" s="896"/>
      <c r="BD80" s="897"/>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15">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6"/>
      <c r="BA81" s="896"/>
      <c r="BB81" s="896"/>
      <c r="BC81" s="896"/>
      <c r="BD81" s="897"/>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15">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6"/>
      <c r="BA82" s="896"/>
      <c r="BB82" s="896"/>
      <c r="BC82" s="896"/>
      <c r="BD82" s="897"/>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15">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6"/>
      <c r="BA83" s="896"/>
      <c r="BB83" s="896"/>
      <c r="BC83" s="896"/>
      <c r="BD83" s="897"/>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15">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6"/>
      <c r="BA84" s="896"/>
      <c r="BB84" s="896"/>
      <c r="BC84" s="896"/>
      <c r="BD84" s="897"/>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15">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6"/>
      <c r="BA85" s="896"/>
      <c r="BB85" s="896"/>
      <c r="BC85" s="896"/>
      <c r="BD85" s="897"/>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15">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6"/>
      <c r="BA86" s="896"/>
      <c r="BB86" s="896"/>
      <c r="BC86" s="896"/>
      <c r="BD86" s="897"/>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15">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
      <c r="A88" s="236" t="s">
        <v>349</v>
      </c>
      <c r="B88" s="854" t="s">
        <v>384</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89585</v>
      </c>
      <c r="AG88" s="909"/>
      <c r="AH88" s="909"/>
      <c r="AI88" s="909"/>
      <c r="AJ88" s="909"/>
      <c r="AK88" s="906"/>
      <c r="AL88" s="906"/>
      <c r="AM88" s="906"/>
      <c r="AN88" s="906"/>
      <c r="AO88" s="906"/>
      <c r="AP88" s="909">
        <v>121775</v>
      </c>
      <c r="AQ88" s="909"/>
      <c r="AR88" s="909"/>
      <c r="AS88" s="909"/>
      <c r="AT88" s="909"/>
      <c r="AU88" s="909" t="s">
        <v>561</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349</v>
      </c>
      <c r="BR102" s="854" t="s">
        <v>385</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3398</v>
      </c>
      <c r="CS102" s="917"/>
      <c r="CT102" s="917"/>
      <c r="CU102" s="917"/>
      <c r="CV102" s="956"/>
      <c r="CW102" s="955">
        <v>296</v>
      </c>
      <c r="CX102" s="917"/>
      <c r="CY102" s="917"/>
      <c r="CZ102" s="917"/>
      <c r="DA102" s="956"/>
      <c r="DB102" s="955">
        <v>2781</v>
      </c>
      <c r="DC102" s="917"/>
      <c r="DD102" s="917"/>
      <c r="DE102" s="917"/>
      <c r="DF102" s="956"/>
      <c r="DG102" s="955" t="s">
        <v>578</v>
      </c>
      <c r="DH102" s="917"/>
      <c r="DI102" s="917"/>
      <c r="DJ102" s="917"/>
      <c r="DK102" s="956"/>
      <c r="DL102" s="955" t="s">
        <v>576</v>
      </c>
      <c r="DM102" s="917"/>
      <c r="DN102" s="917"/>
      <c r="DO102" s="917"/>
      <c r="DP102" s="956"/>
      <c r="DQ102" s="955" t="s">
        <v>576</v>
      </c>
      <c r="DR102" s="917"/>
      <c r="DS102" s="917"/>
      <c r="DT102" s="917"/>
      <c r="DU102" s="956"/>
      <c r="DV102" s="854"/>
      <c r="DW102" s="855"/>
      <c r="DX102" s="855"/>
      <c r="DY102" s="855"/>
      <c r="DZ102" s="97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386</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387</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388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389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2" t="s">
        <v>390</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391</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7" t="s">
        <v>392</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393</v>
      </c>
      <c r="AB109" s="958"/>
      <c r="AC109" s="958"/>
      <c r="AD109" s="958"/>
      <c r="AE109" s="959"/>
      <c r="AF109" s="957" t="s">
        <v>394</v>
      </c>
      <c r="AG109" s="958"/>
      <c r="AH109" s="958"/>
      <c r="AI109" s="958"/>
      <c r="AJ109" s="959"/>
      <c r="AK109" s="957" t="s">
        <v>282</v>
      </c>
      <c r="AL109" s="958"/>
      <c r="AM109" s="958"/>
      <c r="AN109" s="958"/>
      <c r="AO109" s="959"/>
      <c r="AP109" s="957" t="s">
        <v>395</v>
      </c>
      <c r="AQ109" s="958"/>
      <c r="AR109" s="958"/>
      <c r="AS109" s="958"/>
      <c r="AT109" s="960"/>
      <c r="AU109" s="977" t="s">
        <v>392</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393</v>
      </c>
      <c r="BR109" s="958"/>
      <c r="BS109" s="958"/>
      <c r="BT109" s="958"/>
      <c r="BU109" s="959"/>
      <c r="BV109" s="957" t="s">
        <v>394</v>
      </c>
      <c r="BW109" s="958"/>
      <c r="BX109" s="958"/>
      <c r="BY109" s="958"/>
      <c r="BZ109" s="959"/>
      <c r="CA109" s="957" t="s">
        <v>282</v>
      </c>
      <c r="CB109" s="958"/>
      <c r="CC109" s="958"/>
      <c r="CD109" s="958"/>
      <c r="CE109" s="959"/>
      <c r="CF109" s="978" t="s">
        <v>395</v>
      </c>
      <c r="CG109" s="978"/>
      <c r="CH109" s="978"/>
      <c r="CI109" s="978"/>
      <c r="CJ109" s="978"/>
      <c r="CK109" s="957" t="s">
        <v>396</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393</v>
      </c>
      <c r="DH109" s="958"/>
      <c r="DI109" s="958"/>
      <c r="DJ109" s="958"/>
      <c r="DK109" s="959"/>
      <c r="DL109" s="957" t="s">
        <v>394</v>
      </c>
      <c r="DM109" s="958"/>
      <c r="DN109" s="958"/>
      <c r="DO109" s="958"/>
      <c r="DP109" s="959"/>
      <c r="DQ109" s="957" t="s">
        <v>282</v>
      </c>
      <c r="DR109" s="958"/>
      <c r="DS109" s="958"/>
      <c r="DT109" s="958"/>
      <c r="DU109" s="959"/>
      <c r="DV109" s="957" t="s">
        <v>395</v>
      </c>
      <c r="DW109" s="958"/>
      <c r="DX109" s="958"/>
      <c r="DY109" s="958"/>
      <c r="DZ109" s="960"/>
    </row>
    <row r="110" spans="1:131" s="226" customFormat="1" ht="26.25" customHeight="1" x14ac:dyDescent="0.15">
      <c r="A110" s="961" t="s">
        <v>397</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2633136</v>
      </c>
      <c r="AB110" s="965"/>
      <c r="AC110" s="965"/>
      <c r="AD110" s="965"/>
      <c r="AE110" s="966"/>
      <c r="AF110" s="967">
        <v>2788735</v>
      </c>
      <c r="AG110" s="965"/>
      <c r="AH110" s="965"/>
      <c r="AI110" s="965"/>
      <c r="AJ110" s="966"/>
      <c r="AK110" s="967">
        <v>2976057</v>
      </c>
      <c r="AL110" s="965"/>
      <c r="AM110" s="965"/>
      <c r="AN110" s="965"/>
      <c r="AO110" s="966"/>
      <c r="AP110" s="968">
        <v>10.9</v>
      </c>
      <c r="AQ110" s="969"/>
      <c r="AR110" s="969"/>
      <c r="AS110" s="969"/>
      <c r="AT110" s="970"/>
      <c r="AU110" s="971" t="s">
        <v>73</v>
      </c>
      <c r="AV110" s="972"/>
      <c r="AW110" s="972"/>
      <c r="AX110" s="972"/>
      <c r="AY110" s="972"/>
      <c r="AZ110" s="994" t="s">
        <v>398</v>
      </c>
      <c r="BA110" s="962"/>
      <c r="BB110" s="962"/>
      <c r="BC110" s="962"/>
      <c r="BD110" s="962"/>
      <c r="BE110" s="962"/>
      <c r="BF110" s="962"/>
      <c r="BG110" s="962"/>
      <c r="BH110" s="962"/>
      <c r="BI110" s="962"/>
      <c r="BJ110" s="962"/>
      <c r="BK110" s="962"/>
      <c r="BL110" s="962"/>
      <c r="BM110" s="962"/>
      <c r="BN110" s="962"/>
      <c r="BO110" s="962"/>
      <c r="BP110" s="963"/>
      <c r="BQ110" s="995">
        <v>48751655</v>
      </c>
      <c r="BR110" s="996"/>
      <c r="BS110" s="996"/>
      <c r="BT110" s="996"/>
      <c r="BU110" s="996"/>
      <c r="BV110" s="996">
        <v>57011030</v>
      </c>
      <c r="BW110" s="996"/>
      <c r="BX110" s="996"/>
      <c r="BY110" s="996"/>
      <c r="BZ110" s="996"/>
      <c r="CA110" s="996">
        <v>57888944</v>
      </c>
      <c r="CB110" s="996"/>
      <c r="CC110" s="996"/>
      <c r="CD110" s="996"/>
      <c r="CE110" s="996"/>
      <c r="CF110" s="1009">
        <v>211.3</v>
      </c>
      <c r="CG110" s="1010"/>
      <c r="CH110" s="1010"/>
      <c r="CI110" s="1010"/>
      <c r="CJ110" s="1010"/>
      <c r="CK110" s="1011" t="s">
        <v>399</v>
      </c>
      <c r="CL110" s="1012"/>
      <c r="CM110" s="994" t="s">
        <v>400</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v>305465</v>
      </c>
      <c r="DH110" s="996"/>
      <c r="DI110" s="996"/>
      <c r="DJ110" s="996"/>
      <c r="DK110" s="996"/>
      <c r="DL110" s="996">
        <v>254700</v>
      </c>
      <c r="DM110" s="996"/>
      <c r="DN110" s="996"/>
      <c r="DO110" s="996"/>
      <c r="DP110" s="996"/>
      <c r="DQ110" s="996">
        <v>1539683</v>
      </c>
      <c r="DR110" s="996"/>
      <c r="DS110" s="996"/>
      <c r="DT110" s="996"/>
      <c r="DU110" s="996"/>
      <c r="DV110" s="997">
        <v>5.6</v>
      </c>
      <c r="DW110" s="997"/>
      <c r="DX110" s="997"/>
      <c r="DY110" s="997"/>
      <c r="DZ110" s="998"/>
    </row>
    <row r="111" spans="1:131" s="226" customFormat="1" ht="26.25" customHeight="1" x14ac:dyDescent="0.15">
      <c r="A111" s="999" t="s">
        <v>401</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402</v>
      </c>
      <c r="AB111" s="1003"/>
      <c r="AC111" s="1003"/>
      <c r="AD111" s="1003"/>
      <c r="AE111" s="1004"/>
      <c r="AF111" s="1005" t="s">
        <v>403</v>
      </c>
      <c r="AG111" s="1003"/>
      <c r="AH111" s="1003"/>
      <c r="AI111" s="1003"/>
      <c r="AJ111" s="1004"/>
      <c r="AK111" s="1005" t="s">
        <v>402</v>
      </c>
      <c r="AL111" s="1003"/>
      <c r="AM111" s="1003"/>
      <c r="AN111" s="1003"/>
      <c r="AO111" s="1004"/>
      <c r="AP111" s="1006" t="s">
        <v>403</v>
      </c>
      <c r="AQ111" s="1007"/>
      <c r="AR111" s="1007"/>
      <c r="AS111" s="1007"/>
      <c r="AT111" s="1008"/>
      <c r="AU111" s="973"/>
      <c r="AV111" s="974"/>
      <c r="AW111" s="974"/>
      <c r="AX111" s="974"/>
      <c r="AY111" s="974"/>
      <c r="AZ111" s="987" t="s">
        <v>404</v>
      </c>
      <c r="BA111" s="988"/>
      <c r="BB111" s="988"/>
      <c r="BC111" s="988"/>
      <c r="BD111" s="988"/>
      <c r="BE111" s="988"/>
      <c r="BF111" s="988"/>
      <c r="BG111" s="988"/>
      <c r="BH111" s="988"/>
      <c r="BI111" s="988"/>
      <c r="BJ111" s="988"/>
      <c r="BK111" s="988"/>
      <c r="BL111" s="988"/>
      <c r="BM111" s="988"/>
      <c r="BN111" s="988"/>
      <c r="BO111" s="988"/>
      <c r="BP111" s="989"/>
      <c r="BQ111" s="990">
        <v>7550734</v>
      </c>
      <c r="BR111" s="991"/>
      <c r="BS111" s="991"/>
      <c r="BT111" s="991"/>
      <c r="BU111" s="991"/>
      <c r="BV111" s="991">
        <v>4698966</v>
      </c>
      <c r="BW111" s="991"/>
      <c r="BX111" s="991"/>
      <c r="BY111" s="991"/>
      <c r="BZ111" s="991"/>
      <c r="CA111" s="991">
        <v>3702720</v>
      </c>
      <c r="CB111" s="991"/>
      <c r="CC111" s="991"/>
      <c r="CD111" s="991"/>
      <c r="CE111" s="991"/>
      <c r="CF111" s="985">
        <v>13.5</v>
      </c>
      <c r="CG111" s="986"/>
      <c r="CH111" s="986"/>
      <c r="CI111" s="986"/>
      <c r="CJ111" s="986"/>
      <c r="CK111" s="1013"/>
      <c r="CL111" s="1014"/>
      <c r="CM111" s="987" t="s">
        <v>405</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v>3385761</v>
      </c>
      <c r="DH111" s="991"/>
      <c r="DI111" s="991"/>
      <c r="DJ111" s="991"/>
      <c r="DK111" s="991"/>
      <c r="DL111" s="991">
        <v>3283130</v>
      </c>
      <c r="DM111" s="991"/>
      <c r="DN111" s="991"/>
      <c r="DO111" s="991"/>
      <c r="DP111" s="991"/>
      <c r="DQ111" s="991">
        <v>1001728</v>
      </c>
      <c r="DR111" s="991"/>
      <c r="DS111" s="991"/>
      <c r="DT111" s="991"/>
      <c r="DU111" s="991"/>
      <c r="DV111" s="992">
        <v>3.7</v>
      </c>
      <c r="DW111" s="992"/>
      <c r="DX111" s="992"/>
      <c r="DY111" s="992"/>
      <c r="DZ111" s="993"/>
    </row>
    <row r="112" spans="1:131" s="226" customFormat="1" ht="26.25" customHeight="1" x14ac:dyDescent="0.15">
      <c r="A112" s="1017" t="s">
        <v>406</v>
      </c>
      <c r="B112" s="1018"/>
      <c r="C112" s="988" t="s">
        <v>407</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408</v>
      </c>
      <c r="AB112" s="1024"/>
      <c r="AC112" s="1024"/>
      <c r="AD112" s="1024"/>
      <c r="AE112" s="1025"/>
      <c r="AF112" s="1026" t="s">
        <v>403</v>
      </c>
      <c r="AG112" s="1024"/>
      <c r="AH112" s="1024"/>
      <c r="AI112" s="1024"/>
      <c r="AJ112" s="1025"/>
      <c r="AK112" s="1026" t="s">
        <v>409</v>
      </c>
      <c r="AL112" s="1024"/>
      <c r="AM112" s="1024"/>
      <c r="AN112" s="1024"/>
      <c r="AO112" s="1025"/>
      <c r="AP112" s="1027" t="s">
        <v>403</v>
      </c>
      <c r="AQ112" s="1028"/>
      <c r="AR112" s="1028"/>
      <c r="AS112" s="1028"/>
      <c r="AT112" s="1029"/>
      <c r="AU112" s="973"/>
      <c r="AV112" s="974"/>
      <c r="AW112" s="974"/>
      <c r="AX112" s="974"/>
      <c r="AY112" s="974"/>
      <c r="AZ112" s="987" t="s">
        <v>410</v>
      </c>
      <c r="BA112" s="988"/>
      <c r="BB112" s="988"/>
      <c r="BC112" s="988"/>
      <c r="BD112" s="988"/>
      <c r="BE112" s="988"/>
      <c r="BF112" s="988"/>
      <c r="BG112" s="988"/>
      <c r="BH112" s="988"/>
      <c r="BI112" s="988"/>
      <c r="BJ112" s="988"/>
      <c r="BK112" s="988"/>
      <c r="BL112" s="988"/>
      <c r="BM112" s="988"/>
      <c r="BN112" s="988"/>
      <c r="BO112" s="988"/>
      <c r="BP112" s="989"/>
      <c r="BQ112" s="990">
        <v>1867064</v>
      </c>
      <c r="BR112" s="991"/>
      <c r="BS112" s="991"/>
      <c r="BT112" s="991"/>
      <c r="BU112" s="991"/>
      <c r="BV112" s="991">
        <v>1862459</v>
      </c>
      <c r="BW112" s="991"/>
      <c r="BX112" s="991"/>
      <c r="BY112" s="991"/>
      <c r="BZ112" s="991"/>
      <c r="CA112" s="991">
        <v>1827573</v>
      </c>
      <c r="CB112" s="991"/>
      <c r="CC112" s="991"/>
      <c r="CD112" s="991"/>
      <c r="CE112" s="991"/>
      <c r="CF112" s="985">
        <v>6.7</v>
      </c>
      <c r="CG112" s="986"/>
      <c r="CH112" s="986"/>
      <c r="CI112" s="986"/>
      <c r="CJ112" s="986"/>
      <c r="CK112" s="1013"/>
      <c r="CL112" s="1014"/>
      <c r="CM112" s="987" t="s">
        <v>411</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403</v>
      </c>
      <c r="DH112" s="991"/>
      <c r="DI112" s="991"/>
      <c r="DJ112" s="991"/>
      <c r="DK112" s="991"/>
      <c r="DL112" s="991" t="s">
        <v>408</v>
      </c>
      <c r="DM112" s="991"/>
      <c r="DN112" s="991"/>
      <c r="DO112" s="991"/>
      <c r="DP112" s="991"/>
      <c r="DQ112" s="991" t="s">
        <v>409</v>
      </c>
      <c r="DR112" s="991"/>
      <c r="DS112" s="991"/>
      <c r="DT112" s="991"/>
      <c r="DU112" s="991"/>
      <c r="DV112" s="992" t="s">
        <v>403</v>
      </c>
      <c r="DW112" s="992"/>
      <c r="DX112" s="992"/>
      <c r="DY112" s="992"/>
      <c r="DZ112" s="993"/>
    </row>
    <row r="113" spans="1:130" s="226" customFormat="1" ht="26.25" customHeight="1" x14ac:dyDescent="0.15">
      <c r="A113" s="1019"/>
      <c r="B113" s="1020"/>
      <c r="C113" s="988" t="s">
        <v>412</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180128</v>
      </c>
      <c r="AB113" s="1003"/>
      <c r="AC113" s="1003"/>
      <c r="AD113" s="1003"/>
      <c r="AE113" s="1004"/>
      <c r="AF113" s="1005">
        <v>178105</v>
      </c>
      <c r="AG113" s="1003"/>
      <c r="AH113" s="1003"/>
      <c r="AI113" s="1003"/>
      <c r="AJ113" s="1004"/>
      <c r="AK113" s="1005">
        <v>184302</v>
      </c>
      <c r="AL113" s="1003"/>
      <c r="AM113" s="1003"/>
      <c r="AN113" s="1003"/>
      <c r="AO113" s="1004"/>
      <c r="AP113" s="1006">
        <v>0.7</v>
      </c>
      <c r="AQ113" s="1007"/>
      <c r="AR113" s="1007"/>
      <c r="AS113" s="1007"/>
      <c r="AT113" s="1008"/>
      <c r="AU113" s="973"/>
      <c r="AV113" s="974"/>
      <c r="AW113" s="974"/>
      <c r="AX113" s="974"/>
      <c r="AY113" s="974"/>
      <c r="AZ113" s="987" t="s">
        <v>413</v>
      </c>
      <c r="BA113" s="988"/>
      <c r="BB113" s="988"/>
      <c r="BC113" s="988"/>
      <c r="BD113" s="988"/>
      <c r="BE113" s="988"/>
      <c r="BF113" s="988"/>
      <c r="BG113" s="988"/>
      <c r="BH113" s="988"/>
      <c r="BI113" s="988"/>
      <c r="BJ113" s="988"/>
      <c r="BK113" s="988"/>
      <c r="BL113" s="988"/>
      <c r="BM113" s="988"/>
      <c r="BN113" s="988"/>
      <c r="BO113" s="988"/>
      <c r="BP113" s="989"/>
      <c r="BQ113" s="990" t="s">
        <v>414</v>
      </c>
      <c r="BR113" s="991"/>
      <c r="BS113" s="991"/>
      <c r="BT113" s="991"/>
      <c r="BU113" s="991"/>
      <c r="BV113" s="991" t="s">
        <v>408</v>
      </c>
      <c r="BW113" s="991"/>
      <c r="BX113" s="991"/>
      <c r="BY113" s="991"/>
      <c r="BZ113" s="991"/>
      <c r="CA113" s="991" t="s">
        <v>415</v>
      </c>
      <c r="CB113" s="991"/>
      <c r="CC113" s="991"/>
      <c r="CD113" s="991"/>
      <c r="CE113" s="991"/>
      <c r="CF113" s="985" t="s">
        <v>414</v>
      </c>
      <c r="CG113" s="986"/>
      <c r="CH113" s="986"/>
      <c r="CI113" s="986"/>
      <c r="CJ113" s="986"/>
      <c r="CK113" s="1013"/>
      <c r="CL113" s="1014"/>
      <c r="CM113" s="987" t="s">
        <v>416</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403</v>
      </c>
      <c r="DH113" s="1024"/>
      <c r="DI113" s="1024"/>
      <c r="DJ113" s="1024"/>
      <c r="DK113" s="1025"/>
      <c r="DL113" s="1026" t="s">
        <v>403</v>
      </c>
      <c r="DM113" s="1024"/>
      <c r="DN113" s="1024"/>
      <c r="DO113" s="1024"/>
      <c r="DP113" s="1025"/>
      <c r="DQ113" s="1026" t="s">
        <v>351</v>
      </c>
      <c r="DR113" s="1024"/>
      <c r="DS113" s="1024"/>
      <c r="DT113" s="1024"/>
      <c r="DU113" s="1025"/>
      <c r="DV113" s="1027" t="s">
        <v>414</v>
      </c>
      <c r="DW113" s="1028"/>
      <c r="DX113" s="1028"/>
      <c r="DY113" s="1028"/>
      <c r="DZ113" s="1029"/>
    </row>
    <row r="114" spans="1:130" s="226" customFormat="1" ht="26.25" customHeight="1" x14ac:dyDescent="0.15">
      <c r="A114" s="1019"/>
      <c r="B114" s="1020"/>
      <c r="C114" s="988" t="s">
        <v>417</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t="s">
        <v>409</v>
      </c>
      <c r="AB114" s="1024"/>
      <c r="AC114" s="1024"/>
      <c r="AD114" s="1024"/>
      <c r="AE114" s="1025"/>
      <c r="AF114" s="1026" t="s">
        <v>403</v>
      </c>
      <c r="AG114" s="1024"/>
      <c r="AH114" s="1024"/>
      <c r="AI114" s="1024"/>
      <c r="AJ114" s="1025"/>
      <c r="AK114" s="1026" t="s">
        <v>409</v>
      </c>
      <c r="AL114" s="1024"/>
      <c r="AM114" s="1024"/>
      <c r="AN114" s="1024"/>
      <c r="AO114" s="1025"/>
      <c r="AP114" s="1027" t="s">
        <v>418</v>
      </c>
      <c r="AQ114" s="1028"/>
      <c r="AR114" s="1028"/>
      <c r="AS114" s="1028"/>
      <c r="AT114" s="1029"/>
      <c r="AU114" s="973"/>
      <c r="AV114" s="974"/>
      <c r="AW114" s="974"/>
      <c r="AX114" s="974"/>
      <c r="AY114" s="974"/>
      <c r="AZ114" s="987" t="s">
        <v>419</v>
      </c>
      <c r="BA114" s="988"/>
      <c r="BB114" s="988"/>
      <c r="BC114" s="988"/>
      <c r="BD114" s="988"/>
      <c r="BE114" s="988"/>
      <c r="BF114" s="988"/>
      <c r="BG114" s="988"/>
      <c r="BH114" s="988"/>
      <c r="BI114" s="988"/>
      <c r="BJ114" s="988"/>
      <c r="BK114" s="988"/>
      <c r="BL114" s="988"/>
      <c r="BM114" s="988"/>
      <c r="BN114" s="988"/>
      <c r="BO114" s="988"/>
      <c r="BP114" s="989"/>
      <c r="BQ114" s="990">
        <v>6769023</v>
      </c>
      <c r="BR114" s="991"/>
      <c r="BS114" s="991"/>
      <c r="BT114" s="991"/>
      <c r="BU114" s="991"/>
      <c r="BV114" s="991">
        <v>6568854</v>
      </c>
      <c r="BW114" s="991"/>
      <c r="BX114" s="991"/>
      <c r="BY114" s="991"/>
      <c r="BZ114" s="991"/>
      <c r="CA114" s="991">
        <v>6424480</v>
      </c>
      <c r="CB114" s="991"/>
      <c r="CC114" s="991"/>
      <c r="CD114" s="991"/>
      <c r="CE114" s="991"/>
      <c r="CF114" s="985">
        <v>23.4</v>
      </c>
      <c r="CG114" s="986"/>
      <c r="CH114" s="986"/>
      <c r="CI114" s="986"/>
      <c r="CJ114" s="986"/>
      <c r="CK114" s="1013"/>
      <c r="CL114" s="1014"/>
      <c r="CM114" s="987" t="s">
        <v>420</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409</v>
      </c>
      <c r="DH114" s="1024"/>
      <c r="DI114" s="1024"/>
      <c r="DJ114" s="1024"/>
      <c r="DK114" s="1025"/>
      <c r="DL114" s="1026" t="s">
        <v>415</v>
      </c>
      <c r="DM114" s="1024"/>
      <c r="DN114" s="1024"/>
      <c r="DO114" s="1024"/>
      <c r="DP114" s="1025"/>
      <c r="DQ114" s="1026" t="s">
        <v>409</v>
      </c>
      <c r="DR114" s="1024"/>
      <c r="DS114" s="1024"/>
      <c r="DT114" s="1024"/>
      <c r="DU114" s="1025"/>
      <c r="DV114" s="1027" t="s">
        <v>408</v>
      </c>
      <c r="DW114" s="1028"/>
      <c r="DX114" s="1028"/>
      <c r="DY114" s="1028"/>
      <c r="DZ114" s="1029"/>
    </row>
    <row r="115" spans="1:130" s="226" customFormat="1" ht="26.25" customHeight="1" x14ac:dyDescent="0.15">
      <c r="A115" s="1019"/>
      <c r="B115" s="1020"/>
      <c r="C115" s="988" t="s">
        <v>421</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225076</v>
      </c>
      <c r="AB115" s="1003"/>
      <c r="AC115" s="1003"/>
      <c r="AD115" s="1003"/>
      <c r="AE115" s="1004"/>
      <c r="AF115" s="1005">
        <v>99651</v>
      </c>
      <c r="AG115" s="1003"/>
      <c r="AH115" s="1003"/>
      <c r="AI115" s="1003"/>
      <c r="AJ115" s="1004"/>
      <c r="AK115" s="1005">
        <v>100038</v>
      </c>
      <c r="AL115" s="1003"/>
      <c r="AM115" s="1003"/>
      <c r="AN115" s="1003"/>
      <c r="AO115" s="1004"/>
      <c r="AP115" s="1006">
        <v>0.4</v>
      </c>
      <c r="AQ115" s="1007"/>
      <c r="AR115" s="1007"/>
      <c r="AS115" s="1007"/>
      <c r="AT115" s="1008"/>
      <c r="AU115" s="973"/>
      <c r="AV115" s="974"/>
      <c r="AW115" s="974"/>
      <c r="AX115" s="974"/>
      <c r="AY115" s="974"/>
      <c r="AZ115" s="987" t="s">
        <v>422</v>
      </c>
      <c r="BA115" s="988"/>
      <c r="BB115" s="988"/>
      <c r="BC115" s="988"/>
      <c r="BD115" s="988"/>
      <c r="BE115" s="988"/>
      <c r="BF115" s="988"/>
      <c r="BG115" s="988"/>
      <c r="BH115" s="988"/>
      <c r="BI115" s="988"/>
      <c r="BJ115" s="988"/>
      <c r="BK115" s="988"/>
      <c r="BL115" s="988"/>
      <c r="BM115" s="988"/>
      <c r="BN115" s="988"/>
      <c r="BO115" s="988"/>
      <c r="BP115" s="989"/>
      <c r="BQ115" s="990" t="s">
        <v>402</v>
      </c>
      <c r="BR115" s="991"/>
      <c r="BS115" s="991"/>
      <c r="BT115" s="991"/>
      <c r="BU115" s="991"/>
      <c r="BV115" s="991" t="s">
        <v>403</v>
      </c>
      <c r="BW115" s="991"/>
      <c r="BX115" s="991"/>
      <c r="BY115" s="991"/>
      <c r="BZ115" s="991"/>
      <c r="CA115" s="991" t="s">
        <v>403</v>
      </c>
      <c r="CB115" s="991"/>
      <c r="CC115" s="991"/>
      <c r="CD115" s="991"/>
      <c r="CE115" s="991"/>
      <c r="CF115" s="985" t="s">
        <v>408</v>
      </c>
      <c r="CG115" s="986"/>
      <c r="CH115" s="986"/>
      <c r="CI115" s="986"/>
      <c r="CJ115" s="986"/>
      <c r="CK115" s="1013"/>
      <c r="CL115" s="1014"/>
      <c r="CM115" s="987" t="s">
        <v>423</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v>1129508</v>
      </c>
      <c r="DH115" s="1024"/>
      <c r="DI115" s="1024"/>
      <c r="DJ115" s="1024"/>
      <c r="DK115" s="1025"/>
      <c r="DL115" s="1026">
        <v>1161136</v>
      </c>
      <c r="DM115" s="1024"/>
      <c r="DN115" s="1024"/>
      <c r="DO115" s="1024"/>
      <c r="DP115" s="1025"/>
      <c r="DQ115" s="1026">
        <v>1161309</v>
      </c>
      <c r="DR115" s="1024"/>
      <c r="DS115" s="1024"/>
      <c r="DT115" s="1024"/>
      <c r="DU115" s="1025"/>
      <c r="DV115" s="1027">
        <v>4.2</v>
      </c>
      <c r="DW115" s="1028"/>
      <c r="DX115" s="1028"/>
      <c r="DY115" s="1028"/>
      <c r="DZ115" s="1029"/>
    </row>
    <row r="116" spans="1:130" s="226" customFormat="1" ht="26.25" customHeight="1" x14ac:dyDescent="0.15">
      <c r="A116" s="1021"/>
      <c r="B116" s="1022"/>
      <c r="C116" s="1030" t="s">
        <v>424</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351</v>
      </c>
      <c r="AB116" s="1024"/>
      <c r="AC116" s="1024"/>
      <c r="AD116" s="1024"/>
      <c r="AE116" s="1025"/>
      <c r="AF116" s="1026" t="s">
        <v>403</v>
      </c>
      <c r="AG116" s="1024"/>
      <c r="AH116" s="1024"/>
      <c r="AI116" s="1024"/>
      <c r="AJ116" s="1025"/>
      <c r="AK116" s="1026" t="s">
        <v>409</v>
      </c>
      <c r="AL116" s="1024"/>
      <c r="AM116" s="1024"/>
      <c r="AN116" s="1024"/>
      <c r="AO116" s="1025"/>
      <c r="AP116" s="1027" t="s">
        <v>418</v>
      </c>
      <c r="AQ116" s="1028"/>
      <c r="AR116" s="1028"/>
      <c r="AS116" s="1028"/>
      <c r="AT116" s="1029"/>
      <c r="AU116" s="973"/>
      <c r="AV116" s="974"/>
      <c r="AW116" s="974"/>
      <c r="AX116" s="974"/>
      <c r="AY116" s="974"/>
      <c r="AZ116" s="1032" t="s">
        <v>425</v>
      </c>
      <c r="BA116" s="1033"/>
      <c r="BB116" s="1033"/>
      <c r="BC116" s="1033"/>
      <c r="BD116" s="1033"/>
      <c r="BE116" s="1033"/>
      <c r="BF116" s="1033"/>
      <c r="BG116" s="1033"/>
      <c r="BH116" s="1033"/>
      <c r="BI116" s="1033"/>
      <c r="BJ116" s="1033"/>
      <c r="BK116" s="1033"/>
      <c r="BL116" s="1033"/>
      <c r="BM116" s="1033"/>
      <c r="BN116" s="1033"/>
      <c r="BO116" s="1033"/>
      <c r="BP116" s="1034"/>
      <c r="BQ116" s="990" t="s">
        <v>403</v>
      </c>
      <c r="BR116" s="991"/>
      <c r="BS116" s="991"/>
      <c r="BT116" s="991"/>
      <c r="BU116" s="991"/>
      <c r="BV116" s="991" t="s">
        <v>403</v>
      </c>
      <c r="BW116" s="991"/>
      <c r="BX116" s="991"/>
      <c r="BY116" s="991"/>
      <c r="BZ116" s="991"/>
      <c r="CA116" s="991" t="s">
        <v>409</v>
      </c>
      <c r="CB116" s="991"/>
      <c r="CC116" s="991"/>
      <c r="CD116" s="991"/>
      <c r="CE116" s="991"/>
      <c r="CF116" s="985" t="s">
        <v>415</v>
      </c>
      <c r="CG116" s="986"/>
      <c r="CH116" s="986"/>
      <c r="CI116" s="986"/>
      <c r="CJ116" s="986"/>
      <c r="CK116" s="1013"/>
      <c r="CL116" s="1014"/>
      <c r="CM116" s="987" t="s">
        <v>426</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403</v>
      </c>
      <c r="DH116" s="1024"/>
      <c r="DI116" s="1024"/>
      <c r="DJ116" s="1024"/>
      <c r="DK116" s="1025"/>
      <c r="DL116" s="1026" t="s">
        <v>403</v>
      </c>
      <c r="DM116" s="1024"/>
      <c r="DN116" s="1024"/>
      <c r="DO116" s="1024"/>
      <c r="DP116" s="1025"/>
      <c r="DQ116" s="1026" t="s">
        <v>403</v>
      </c>
      <c r="DR116" s="1024"/>
      <c r="DS116" s="1024"/>
      <c r="DT116" s="1024"/>
      <c r="DU116" s="1025"/>
      <c r="DV116" s="1027" t="s">
        <v>415</v>
      </c>
      <c r="DW116" s="1028"/>
      <c r="DX116" s="1028"/>
      <c r="DY116" s="1028"/>
      <c r="DZ116" s="1029"/>
    </row>
    <row r="117" spans="1:130" s="226" customFormat="1" ht="26.25" customHeight="1" x14ac:dyDescent="0.15">
      <c r="A117" s="977" t="s">
        <v>187</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427</v>
      </c>
      <c r="Z117" s="959"/>
      <c r="AA117" s="1043">
        <v>3038340</v>
      </c>
      <c r="AB117" s="1044"/>
      <c r="AC117" s="1044"/>
      <c r="AD117" s="1044"/>
      <c r="AE117" s="1045"/>
      <c r="AF117" s="1046">
        <v>3066491</v>
      </c>
      <c r="AG117" s="1044"/>
      <c r="AH117" s="1044"/>
      <c r="AI117" s="1044"/>
      <c r="AJ117" s="1045"/>
      <c r="AK117" s="1046">
        <v>3260397</v>
      </c>
      <c r="AL117" s="1044"/>
      <c r="AM117" s="1044"/>
      <c r="AN117" s="1044"/>
      <c r="AO117" s="1045"/>
      <c r="AP117" s="1047"/>
      <c r="AQ117" s="1048"/>
      <c r="AR117" s="1048"/>
      <c r="AS117" s="1048"/>
      <c r="AT117" s="1049"/>
      <c r="AU117" s="973"/>
      <c r="AV117" s="974"/>
      <c r="AW117" s="974"/>
      <c r="AX117" s="974"/>
      <c r="AY117" s="974"/>
      <c r="AZ117" s="1039" t="s">
        <v>428</v>
      </c>
      <c r="BA117" s="1040"/>
      <c r="BB117" s="1040"/>
      <c r="BC117" s="1040"/>
      <c r="BD117" s="1040"/>
      <c r="BE117" s="1040"/>
      <c r="BF117" s="1040"/>
      <c r="BG117" s="1040"/>
      <c r="BH117" s="1040"/>
      <c r="BI117" s="1040"/>
      <c r="BJ117" s="1040"/>
      <c r="BK117" s="1040"/>
      <c r="BL117" s="1040"/>
      <c r="BM117" s="1040"/>
      <c r="BN117" s="1040"/>
      <c r="BO117" s="1040"/>
      <c r="BP117" s="1041"/>
      <c r="BQ117" s="990" t="s">
        <v>403</v>
      </c>
      <c r="BR117" s="991"/>
      <c r="BS117" s="991"/>
      <c r="BT117" s="991"/>
      <c r="BU117" s="991"/>
      <c r="BV117" s="991" t="s">
        <v>409</v>
      </c>
      <c r="BW117" s="991"/>
      <c r="BX117" s="991"/>
      <c r="BY117" s="991"/>
      <c r="BZ117" s="991"/>
      <c r="CA117" s="991" t="s">
        <v>403</v>
      </c>
      <c r="CB117" s="991"/>
      <c r="CC117" s="991"/>
      <c r="CD117" s="991"/>
      <c r="CE117" s="991"/>
      <c r="CF117" s="985" t="s">
        <v>408</v>
      </c>
      <c r="CG117" s="986"/>
      <c r="CH117" s="986"/>
      <c r="CI117" s="986"/>
      <c r="CJ117" s="986"/>
      <c r="CK117" s="1013"/>
      <c r="CL117" s="1014"/>
      <c r="CM117" s="987" t="s">
        <v>429</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403</v>
      </c>
      <c r="DH117" s="1024"/>
      <c r="DI117" s="1024"/>
      <c r="DJ117" s="1024"/>
      <c r="DK117" s="1025"/>
      <c r="DL117" s="1026" t="s">
        <v>415</v>
      </c>
      <c r="DM117" s="1024"/>
      <c r="DN117" s="1024"/>
      <c r="DO117" s="1024"/>
      <c r="DP117" s="1025"/>
      <c r="DQ117" s="1026" t="s">
        <v>415</v>
      </c>
      <c r="DR117" s="1024"/>
      <c r="DS117" s="1024"/>
      <c r="DT117" s="1024"/>
      <c r="DU117" s="1025"/>
      <c r="DV117" s="1027" t="s">
        <v>408</v>
      </c>
      <c r="DW117" s="1028"/>
      <c r="DX117" s="1028"/>
      <c r="DY117" s="1028"/>
      <c r="DZ117" s="1029"/>
    </row>
    <row r="118" spans="1:130" s="226" customFormat="1" ht="26.25" customHeight="1" x14ac:dyDescent="0.15">
      <c r="A118" s="977" t="s">
        <v>396</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393</v>
      </c>
      <c r="AB118" s="958"/>
      <c r="AC118" s="958"/>
      <c r="AD118" s="958"/>
      <c r="AE118" s="959"/>
      <c r="AF118" s="957" t="s">
        <v>394</v>
      </c>
      <c r="AG118" s="958"/>
      <c r="AH118" s="958"/>
      <c r="AI118" s="958"/>
      <c r="AJ118" s="959"/>
      <c r="AK118" s="957" t="s">
        <v>282</v>
      </c>
      <c r="AL118" s="958"/>
      <c r="AM118" s="958"/>
      <c r="AN118" s="958"/>
      <c r="AO118" s="959"/>
      <c r="AP118" s="1035" t="s">
        <v>395</v>
      </c>
      <c r="AQ118" s="1036"/>
      <c r="AR118" s="1036"/>
      <c r="AS118" s="1036"/>
      <c r="AT118" s="1037"/>
      <c r="AU118" s="973"/>
      <c r="AV118" s="974"/>
      <c r="AW118" s="974"/>
      <c r="AX118" s="974"/>
      <c r="AY118" s="974"/>
      <c r="AZ118" s="1038" t="s">
        <v>430</v>
      </c>
      <c r="BA118" s="1030"/>
      <c r="BB118" s="1030"/>
      <c r="BC118" s="1030"/>
      <c r="BD118" s="1030"/>
      <c r="BE118" s="1030"/>
      <c r="BF118" s="1030"/>
      <c r="BG118" s="1030"/>
      <c r="BH118" s="1030"/>
      <c r="BI118" s="1030"/>
      <c r="BJ118" s="1030"/>
      <c r="BK118" s="1030"/>
      <c r="BL118" s="1030"/>
      <c r="BM118" s="1030"/>
      <c r="BN118" s="1030"/>
      <c r="BO118" s="1030"/>
      <c r="BP118" s="1031"/>
      <c r="BQ118" s="1064" t="s">
        <v>402</v>
      </c>
      <c r="BR118" s="1065"/>
      <c r="BS118" s="1065"/>
      <c r="BT118" s="1065"/>
      <c r="BU118" s="1065"/>
      <c r="BV118" s="1065" t="s">
        <v>415</v>
      </c>
      <c r="BW118" s="1065"/>
      <c r="BX118" s="1065"/>
      <c r="BY118" s="1065"/>
      <c r="BZ118" s="1065"/>
      <c r="CA118" s="1065" t="s">
        <v>351</v>
      </c>
      <c r="CB118" s="1065"/>
      <c r="CC118" s="1065"/>
      <c r="CD118" s="1065"/>
      <c r="CE118" s="1065"/>
      <c r="CF118" s="985" t="s">
        <v>403</v>
      </c>
      <c r="CG118" s="986"/>
      <c r="CH118" s="986"/>
      <c r="CI118" s="986"/>
      <c r="CJ118" s="986"/>
      <c r="CK118" s="1013"/>
      <c r="CL118" s="1014"/>
      <c r="CM118" s="987" t="s">
        <v>431</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432</v>
      </c>
      <c r="DH118" s="1024"/>
      <c r="DI118" s="1024"/>
      <c r="DJ118" s="1024"/>
      <c r="DK118" s="1025"/>
      <c r="DL118" s="1026" t="s">
        <v>408</v>
      </c>
      <c r="DM118" s="1024"/>
      <c r="DN118" s="1024"/>
      <c r="DO118" s="1024"/>
      <c r="DP118" s="1025"/>
      <c r="DQ118" s="1026" t="s">
        <v>415</v>
      </c>
      <c r="DR118" s="1024"/>
      <c r="DS118" s="1024"/>
      <c r="DT118" s="1024"/>
      <c r="DU118" s="1025"/>
      <c r="DV118" s="1027" t="s">
        <v>409</v>
      </c>
      <c r="DW118" s="1028"/>
      <c r="DX118" s="1028"/>
      <c r="DY118" s="1028"/>
      <c r="DZ118" s="1029"/>
    </row>
    <row r="119" spans="1:130" s="226" customFormat="1" ht="26.25" customHeight="1" x14ac:dyDescent="0.15">
      <c r="A119" s="1121" t="s">
        <v>399</v>
      </c>
      <c r="B119" s="1012"/>
      <c r="C119" s="994" t="s">
        <v>400</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v>2508</v>
      </c>
      <c r="AB119" s="965"/>
      <c r="AC119" s="965"/>
      <c r="AD119" s="965"/>
      <c r="AE119" s="966"/>
      <c r="AF119" s="967">
        <v>2511</v>
      </c>
      <c r="AG119" s="965"/>
      <c r="AH119" s="965"/>
      <c r="AI119" s="965"/>
      <c r="AJ119" s="966"/>
      <c r="AK119" s="967">
        <v>2494</v>
      </c>
      <c r="AL119" s="965"/>
      <c r="AM119" s="965"/>
      <c r="AN119" s="965"/>
      <c r="AO119" s="966"/>
      <c r="AP119" s="968">
        <v>0</v>
      </c>
      <c r="AQ119" s="969"/>
      <c r="AR119" s="969"/>
      <c r="AS119" s="969"/>
      <c r="AT119" s="970"/>
      <c r="AU119" s="975"/>
      <c r="AV119" s="976"/>
      <c r="AW119" s="976"/>
      <c r="AX119" s="976"/>
      <c r="AY119" s="976"/>
      <c r="AZ119" s="247" t="s">
        <v>187</v>
      </c>
      <c r="BA119" s="247"/>
      <c r="BB119" s="247"/>
      <c r="BC119" s="247"/>
      <c r="BD119" s="247"/>
      <c r="BE119" s="247"/>
      <c r="BF119" s="247"/>
      <c r="BG119" s="247"/>
      <c r="BH119" s="247"/>
      <c r="BI119" s="247"/>
      <c r="BJ119" s="247"/>
      <c r="BK119" s="247"/>
      <c r="BL119" s="247"/>
      <c r="BM119" s="247"/>
      <c r="BN119" s="247"/>
      <c r="BO119" s="1042" t="s">
        <v>433</v>
      </c>
      <c r="BP119" s="1070"/>
      <c r="BQ119" s="1064">
        <v>64938476</v>
      </c>
      <c r="BR119" s="1065"/>
      <c r="BS119" s="1065"/>
      <c r="BT119" s="1065"/>
      <c r="BU119" s="1065"/>
      <c r="BV119" s="1065">
        <v>70141309</v>
      </c>
      <c r="BW119" s="1065"/>
      <c r="BX119" s="1065"/>
      <c r="BY119" s="1065"/>
      <c r="BZ119" s="1065"/>
      <c r="CA119" s="1065">
        <v>69843717</v>
      </c>
      <c r="CB119" s="1065"/>
      <c r="CC119" s="1065"/>
      <c r="CD119" s="1065"/>
      <c r="CE119" s="1065"/>
      <c r="CF119" s="1066"/>
      <c r="CG119" s="1067"/>
      <c r="CH119" s="1067"/>
      <c r="CI119" s="1067"/>
      <c r="CJ119" s="1068"/>
      <c r="CK119" s="1015"/>
      <c r="CL119" s="1016"/>
      <c r="CM119" s="1038" t="s">
        <v>434</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v>2730000</v>
      </c>
      <c r="DH119" s="1051"/>
      <c r="DI119" s="1051"/>
      <c r="DJ119" s="1051"/>
      <c r="DK119" s="1052"/>
      <c r="DL119" s="1050" t="s">
        <v>403</v>
      </c>
      <c r="DM119" s="1051"/>
      <c r="DN119" s="1051"/>
      <c r="DO119" s="1051"/>
      <c r="DP119" s="1052"/>
      <c r="DQ119" s="1050" t="s">
        <v>403</v>
      </c>
      <c r="DR119" s="1051"/>
      <c r="DS119" s="1051"/>
      <c r="DT119" s="1051"/>
      <c r="DU119" s="1052"/>
      <c r="DV119" s="1053" t="s">
        <v>408</v>
      </c>
      <c r="DW119" s="1054"/>
      <c r="DX119" s="1054"/>
      <c r="DY119" s="1054"/>
      <c r="DZ119" s="1055"/>
    </row>
    <row r="120" spans="1:130" s="226" customFormat="1" ht="26.25" customHeight="1" x14ac:dyDescent="0.15">
      <c r="A120" s="1122"/>
      <c r="B120" s="1014"/>
      <c r="C120" s="987" t="s">
        <v>405</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v>144210</v>
      </c>
      <c r="AB120" s="1024"/>
      <c r="AC120" s="1024"/>
      <c r="AD120" s="1024"/>
      <c r="AE120" s="1025"/>
      <c r="AF120" s="1026">
        <v>18761</v>
      </c>
      <c r="AG120" s="1024"/>
      <c r="AH120" s="1024"/>
      <c r="AI120" s="1024"/>
      <c r="AJ120" s="1025"/>
      <c r="AK120" s="1026">
        <v>19143</v>
      </c>
      <c r="AL120" s="1024"/>
      <c r="AM120" s="1024"/>
      <c r="AN120" s="1024"/>
      <c r="AO120" s="1025"/>
      <c r="AP120" s="1027">
        <v>0.1</v>
      </c>
      <c r="AQ120" s="1028"/>
      <c r="AR120" s="1028"/>
      <c r="AS120" s="1028"/>
      <c r="AT120" s="1029"/>
      <c r="AU120" s="1056" t="s">
        <v>435</v>
      </c>
      <c r="AV120" s="1057"/>
      <c r="AW120" s="1057"/>
      <c r="AX120" s="1057"/>
      <c r="AY120" s="1058"/>
      <c r="AZ120" s="994" t="s">
        <v>436</v>
      </c>
      <c r="BA120" s="962"/>
      <c r="BB120" s="962"/>
      <c r="BC120" s="962"/>
      <c r="BD120" s="962"/>
      <c r="BE120" s="962"/>
      <c r="BF120" s="962"/>
      <c r="BG120" s="962"/>
      <c r="BH120" s="962"/>
      <c r="BI120" s="962"/>
      <c r="BJ120" s="962"/>
      <c r="BK120" s="962"/>
      <c r="BL120" s="962"/>
      <c r="BM120" s="962"/>
      <c r="BN120" s="962"/>
      <c r="BO120" s="962"/>
      <c r="BP120" s="963"/>
      <c r="BQ120" s="995">
        <v>26960603</v>
      </c>
      <c r="BR120" s="996"/>
      <c r="BS120" s="996"/>
      <c r="BT120" s="996"/>
      <c r="BU120" s="996"/>
      <c r="BV120" s="996">
        <v>24566166</v>
      </c>
      <c r="BW120" s="996"/>
      <c r="BX120" s="996"/>
      <c r="BY120" s="996"/>
      <c r="BZ120" s="996"/>
      <c r="CA120" s="996">
        <v>27086022</v>
      </c>
      <c r="CB120" s="996"/>
      <c r="CC120" s="996"/>
      <c r="CD120" s="996"/>
      <c r="CE120" s="996"/>
      <c r="CF120" s="1009">
        <v>98.8</v>
      </c>
      <c r="CG120" s="1010"/>
      <c r="CH120" s="1010"/>
      <c r="CI120" s="1010"/>
      <c r="CJ120" s="1010"/>
      <c r="CK120" s="1071" t="s">
        <v>437</v>
      </c>
      <c r="CL120" s="1072"/>
      <c r="CM120" s="1072"/>
      <c r="CN120" s="1072"/>
      <c r="CO120" s="1073"/>
      <c r="CP120" s="1079" t="s">
        <v>438</v>
      </c>
      <c r="CQ120" s="1080"/>
      <c r="CR120" s="1080"/>
      <c r="CS120" s="1080"/>
      <c r="CT120" s="1080"/>
      <c r="CU120" s="1080"/>
      <c r="CV120" s="1080"/>
      <c r="CW120" s="1080"/>
      <c r="CX120" s="1080"/>
      <c r="CY120" s="1080"/>
      <c r="CZ120" s="1080"/>
      <c r="DA120" s="1080"/>
      <c r="DB120" s="1080"/>
      <c r="DC120" s="1080"/>
      <c r="DD120" s="1080"/>
      <c r="DE120" s="1080"/>
      <c r="DF120" s="1081"/>
      <c r="DG120" s="995">
        <v>1558241</v>
      </c>
      <c r="DH120" s="996"/>
      <c r="DI120" s="996"/>
      <c r="DJ120" s="996"/>
      <c r="DK120" s="996"/>
      <c r="DL120" s="996">
        <v>1536863</v>
      </c>
      <c r="DM120" s="996"/>
      <c r="DN120" s="996"/>
      <c r="DO120" s="996"/>
      <c r="DP120" s="996"/>
      <c r="DQ120" s="996">
        <v>1490499</v>
      </c>
      <c r="DR120" s="996"/>
      <c r="DS120" s="996"/>
      <c r="DT120" s="996"/>
      <c r="DU120" s="996"/>
      <c r="DV120" s="997">
        <v>5.4</v>
      </c>
      <c r="DW120" s="997"/>
      <c r="DX120" s="997"/>
      <c r="DY120" s="997"/>
      <c r="DZ120" s="998"/>
    </row>
    <row r="121" spans="1:130" s="226" customFormat="1" ht="26.25" customHeight="1" x14ac:dyDescent="0.15">
      <c r="A121" s="1122"/>
      <c r="B121" s="1014"/>
      <c r="C121" s="1039" t="s">
        <v>439</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409</v>
      </c>
      <c r="AB121" s="1024"/>
      <c r="AC121" s="1024"/>
      <c r="AD121" s="1024"/>
      <c r="AE121" s="1025"/>
      <c r="AF121" s="1026" t="s">
        <v>432</v>
      </c>
      <c r="AG121" s="1024"/>
      <c r="AH121" s="1024"/>
      <c r="AI121" s="1024"/>
      <c r="AJ121" s="1025"/>
      <c r="AK121" s="1026" t="s">
        <v>415</v>
      </c>
      <c r="AL121" s="1024"/>
      <c r="AM121" s="1024"/>
      <c r="AN121" s="1024"/>
      <c r="AO121" s="1025"/>
      <c r="AP121" s="1027" t="s">
        <v>432</v>
      </c>
      <c r="AQ121" s="1028"/>
      <c r="AR121" s="1028"/>
      <c r="AS121" s="1028"/>
      <c r="AT121" s="1029"/>
      <c r="AU121" s="1059"/>
      <c r="AV121" s="1060"/>
      <c r="AW121" s="1060"/>
      <c r="AX121" s="1060"/>
      <c r="AY121" s="1061"/>
      <c r="AZ121" s="987" t="s">
        <v>440</v>
      </c>
      <c r="BA121" s="988"/>
      <c r="BB121" s="988"/>
      <c r="BC121" s="988"/>
      <c r="BD121" s="988"/>
      <c r="BE121" s="988"/>
      <c r="BF121" s="988"/>
      <c r="BG121" s="988"/>
      <c r="BH121" s="988"/>
      <c r="BI121" s="988"/>
      <c r="BJ121" s="988"/>
      <c r="BK121" s="988"/>
      <c r="BL121" s="988"/>
      <c r="BM121" s="988"/>
      <c r="BN121" s="988"/>
      <c r="BO121" s="988"/>
      <c r="BP121" s="989"/>
      <c r="BQ121" s="990">
        <v>13263296</v>
      </c>
      <c r="BR121" s="991"/>
      <c r="BS121" s="991"/>
      <c r="BT121" s="991"/>
      <c r="BU121" s="991"/>
      <c r="BV121" s="991">
        <v>13813441</v>
      </c>
      <c r="BW121" s="991"/>
      <c r="BX121" s="991"/>
      <c r="BY121" s="991"/>
      <c r="BZ121" s="991"/>
      <c r="CA121" s="991">
        <v>7659764</v>
      </c>
      <c r="CB121" s="991"/>
      <c r="CC121" s="991"/>
      <c r="CD121" s="991"/>
      <c r="CE121" s="991"/>
      <c r="CF121" s="985">
        <v>28</v>
      </c>
      <c r="CG121" s="986"/>
      <c r="CH121" s="986"/>
      <c r="CI121" s="986"/>
      <c r="CJ121" s="986"/>
      <c r="CK121" s="1074"/>
      <c r="CL121" s="1075"/>
      <c r="CM121" s="1075"/>
      <c r="CN121" s="1075"/>
      <c r="CO121" s="1076"/>
      <c r="CP121" s="1084" t="s">
        <v>441</v>
      </c>
      <c r="CQ121" s="1085"/>
      <c r="CR121" s="1085"/>
      <c r="CS121" s="1085"/>
      <c r="CT121" s="1085"/>
      <c r="CU121" s="1085"/>
      <c r="CV121" s="1085"/>
      <c r="CW121" s="1085"/>
      <c r="CX121" s="1085"/>
      <c r="CY121" s="1085"/>
      <c r="CZ121" s="1085"/>
      <c r="DA121" s="1085"/>
      <c r="DB121" s="1085"/>
      <c r="DC121" s="1085"/>
      <c r="DD121" s="1085"/>
      <c r="DE121" s="1085"/>
      <c r="DF121" s="1086"/>
      <c r="DG121" s="990">
        <v>280551</v>
      </c>
      <c r="DH121" s="991"/>
      <c r="DI121" s="991"/>
      <c r="DJ121" s="991"/>
      <c r="DK121" s="991"/>
      <c r="DL121" s="991">
        <v>299486</v>
      </c>
      <c r="DM121" s="991"/>
      <c r="DN121" s="991"/>
      <c r="DO121" s="991"/>
      <c r="DP121" s="991"/>
      <c r="DQ121" s="991">
        <v>28013</v>
      </c>
      <c r="DR121" s="991"/>
      <c r="DS121" s="991"/>
      <c r="DT121" s="991"/>
      <c r="DU121" s="991"/>
      <c r="DV121" s="992">
        <v>0.1</v>
      </c>
      <c r="DW121" s="992"/>
      <c r="DX121" s="992"/>
      <c r="DY121" s="992"/>
      <c r="DZ121" s="993"/>
    </row>
    <row r="122" spans="1:130" s="226" customFormat="1" ht="26.25" customHeight="1" x14ac:dyDescent="0.15">
      <c r="A122" s="1122"/>
      <c r="B122" s="1014"/>
      <c r="C122" s="987" t="s">
        <v>420</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409</v>
      </c>
      <c r="AB122" s="1024"/>
      <c r="AC122" s="1024"/>
      <c r="AD122" s="1024"/>
      <c r="AE122" s="1025"/>
      <c r="AF122" s="1026" t="s">
        <v>351</v>
      </c>
      <c r="AG122" s="1024"/>
      <c r="AH122" s="1024"/>
      <c r="AI122" s="1024"/>
      <c r="AJ122" s="1025"/>
      <c r="AK122" s="1026" t="s">
        <v>409</v>
      </c>
      <c r="AL122" s="1024"/>
      <c r="AM122" s="1024"/>
      <c r="AN122" s="1024"/>
      <c r="AO122" s="1025"/>
      <c r="AP122" s="1027" t="s">
        <v>409</v>
      </c>
      <c r="AQ122" s="1028"/>
      <c r="AR122" s="1028"/>
      <c r="AS122" s="1028"/>
      <c r="AT122" s="1029"/>
      <c r="AU122" s="1059"/>
      <c r="AV122" s="1060"/>
      <c r="AW122" s="1060"/>
      <c r="AX122" s="1060"/>
      <c r="AY122" s="1061"/>
      <c r="AZ122" s="1038" t="s">
        <v>442</v>
      </c>
      <c r="BA122" s="1030"/>
      <c r="BB122" s="1030"/>
      <c r="BC122" s="1030"/>
      <c r="BD122" s="1030"/>
      <c r="BE122" s="1030"/>
      <c r="BF122" s="1030"/>
      <c r="BG122" s="1030"/>
      <c r="BH122" s="1030"/>
      <c r="BI122" s="1030"/>
      <c r="BJ122" s="1030"/>
      <c r="BK122" s="1030"/>
      <c r="BL122" s="1030"/>
      <c r="BM122" s="1030"/>
      <c r="BN122" s="1030"/>
      <c r="BO122" s="1030"/>
      <c r="BP122" s="1031"/>
      <c r="BQ122" s="1064">
        <v>29384728</v>
      </c>
      <c r="BR122" s="1065"/>
      <c r="BS122" s="1065"/>
      <c r="BT122" s="1065"/>
      <c r="BU122" s="1065"/>
      <c r="BV122" s="1065">
        <v>30533354</v>
      </c>
      <c r="BW122" s="1065"/>
      <c r="BX122" s="1065"/>
      <c r="BY122" s="1065"/>
      <c r="BZ122" s="1065"/>
      <c r="CA122" s="1065">
        <v>31449000</v>
      </c>
      <c r="CB122" s="1065"/>
      <c r="CC122" s="1065"/>
      <c r="CD122" s="1065"/>
      <c r="CE122" s="1065"/>
      <c r="CF122" s="1082">
        <v>114.8</v>
      </c>
      <c r="CG122" s="1083"/>
      <c r="CH122" s="1083"/>
      <c r="CI122" s="1083"/>
      <c r="CJ122" s="1083"/>
      <c r="CK122" s="1074"/>
      <c r="CL122" s="1075"/>
      <c r="CM122" s="1075"/>
      <c r="CN122" s="1075"/>
      <c r="CO122" s="1076"/>
      <c r="CP122" s="1084" t="s">
        <v>443</v>
      </c>
      <c r="CQ122" s="1085"/>
      <c r="CR122" s="1085"/>
      <c r="CS122" s="1085"/>
      <c r="CT122" s="1085"/>
      <c r="CU122" s="1085"/>
      <c r="CV122" s="1085"/>
      <c r="CW122" s="1085"/>
      <c r="CX122" s="1085"/>
      <c r="CY122" s="1085"/>
      <c r="CZ122" s="1085"/>
      <c r="DA122" s="1085"/>
      <c r="DB122" s="1085"/>
      <c r="DC122" s="1085"/>
      <c r="DD122" s="1085"/>
      <c r="DE122" s="1085"/>
      <c r="DF122" s="1086"/>
      <c r="DG122" s="990">
        <v>28272</v>
      </c>
      <c r="DH122" s="991"/>
      <c r="DI122" s="991"/>
      <c r="DJ122" s="991"/>
      <c r="DK122" s="991"/>
      <c r="DL122" s="991">
        <v>26110</v>
      </c>
      <c r="DM122" s="991"/>
      <c r="DN122" s="991"/>
      <c r="DO122" s="991"/>
      <c r="DP122" s="991"/>
      <c r="DQ122" s="991">
        <v>23512</v>
      </c>
      <c r="DR122" s="991"/>
      <c r="DS122" s="991"/>
      <c r="DT122" s="991"/>
      <c r="DU122" s="991"/>
      <c r="DV122" s="992">
        <v>0.1</v>
      </c>
      <c r="DW122" s="992"/>
      <c r="DX122" s="992"/>
      <c r="DY122" s="992"/>
      <c r="DZ122" s="993"/>
    </row>
    <row r="123" spans="1:130" s="226" customFormat="1" ht="26.25" customHeight="1" x14ac:dyDescent="0.15">
      <c r="A123" s="1122"/>
      <c r="B123" s="1014"/>
      <c r="C123" s="987" t="s">
        <v>426</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403</v>
      </c>
      <c r="AB123" s="1024"/>
      <c r="AC123" s="1024"/>
      <c r="AD123" s="1024"/>
      <c r="AE123" s="1025"/>
      <c r="AF123" s="1026" t="s">
        <v>403</v>
      </c>
      <c r="AG123" s="1024"/>
      <c r="AH123" s="1024"/>
      <c r="AI123" s="1024"/>
      <c r="AJ123" s="1025"/>
      <c r="AK123" s="1026" t="s">
        <v>408</v>
      </c>
      <c r="AL123" s="1024"/>
      <c r="AM123" s="1024"/>
      <c r="AN123" s="1024"/>
      <c r="AO123" s="1025"/>
      <c r="AP123" s="1027" t="s">
        <v>403</v>
      </c>
      <c r="AQ123" s="1028"/>
      <c r="AR123" s="1028"/>
      <c r="AS123" s="1028"/>
      <c r="AT123" s="1029"/>
      <c r="AU123" s="1062"/>
      <c r="AV123" s="1063"/>
      <c r="AW123" s="1063"/>
      <c r="AX123" s="1063"/>
      <c r="AY123" s="1063"/>
      <c r="AZ123" s="247" t="s">
        <v>187</v>
      </c>
      <c r="BA123" s="247"/>
      <c r="BB123" s="247"/>
      <c r="BC123" s="247"/>
      <c r="BD123" s="247"/>
      <c r="BE123" s="247"/>
      <c r="BF123" s="247"/>
      <c r="BG123" s="247"/>
      <c r="BH123" s="247"/>
      <c r="BI123" s="247"/>
      <c r="BJ123" s="247"/>
      <c r="BK123" s="247"/>
      <c r="BL123" s="247"/>
      <c r="BM123" s="247"/>
      <c r="BN123" s="247"/>
      <c r="BO123" s="1042" t="s">
        <v>444</v>
      </c>
      <c r="BP123" s="1070"/>
      <c r="BQ123" s="1128">
        <v>69608627</v>
      </c>
      <c r="BR123" s="1129"/>
      <c r="BS123" s="1129"/>
      <c r="BT123" s="1129"/>
      <c r="BU123" s="1129"/>
      <c r="BV123" s="1129">
        <v>68912961</v>
      </c>
      <c r="BW123" s="1129"/>
      <c r="BX123" s="1129"/>
      <c r="BY123" s="1129"/>
      <c r="BZ123" s="1129"/>
      <c r="CA123" s="1129">
        <v>66194786</v>
      </c>
      <c r="CB123" s="1129"/>
      <c r="CC123" s="1129"/>
      <c r="CD123" s="1129"/>
      <c r="CE123" s="1129"/>
      <c r="CF123" s="1066"/>
      <c r="CG123" s="1067"/>
      <c r="CH123" s="1067"/>
      <c r="CI123" s="1067"/>
      <c r="CJ123" s="1068"/>
      <c r="CK123" s="1074"/>
      <c r="CL123" s="1075"/>
      <c r="CM123" s="1075"/>
      <c r="CN123" s="1075"/>
      <c r="CO123" s="1076"/>
      <c r="CP123" s="1084" t="s">
        <v>445</v>
      </c>
      <c r="CQ123" s="1085"/>
      <c r="CR123" s="1085"/>
      <c r="CS123" s="1085"/>
      <c r="CT123" s="1085"/>
      <c r="CU123" s="1085"/>
      <c r="CV123" s="1085"/>
      <c r="CW123" s="1085"/>
      <c r="CX123" s="1085"/>
      <c r="CY123" s="1085"/>
      <c r="CZ123" s="1085"/>
      <c r="DA123" s="1085"/>
      <c r="DB123" s="1085"/>
      <c r="DC123" s="1085"/>
      <c r="DD123" s="1085"/>
      <c r="DE123" s="1085"/>
      <c r="DF123" s="1086"/>
      <c r="DG123" s="1023" t="s">
        <v>402</v>
      </c>
      <c r="DH123" s="1024"/>
      <c r="DI123" s="1024"/>
      <c r="DJ123" s="1024"/>
      <c r="DK123" s="1025"/>
      <c r="DL123" s="1026" t="s">
        <v>403</v>
      </c>
      <c r="DM123" s="1024"/>
      <c r="DN123" s="1024"/>
      <c r="DO123" s="1024"/>
      <c r="DP123" s="1025"/>
      <c r="DQ123" s="1026" t="s">
        <v>432</v>
      </c>
      <c r="DR123" s="1024"/>
      <c r="DS123" s="1024"/>
      <c r="DT123" s="1024"/>
      <c r="DU123" s="1025"/>
      <c r="DV123" s="1027" t="s">
        <v>432</v>
      </c>
      <c r="DW123" s="1028"/>
      <c r="DX123" s="1028"/>
      <c r="DY123" s="1028"/>
      <c r="DZ123" s="1029"/>
    </row>
    <row r="124" spans="1:130" s="226" customFormat="1" ht="26.25" customHeight="1" thickBot="1" x14ac:dyDescent="0.2">
      <c r="A124" s="1122"/>
      <c r="B124" s="1014"/>
      <c r="C124" s="987" t="s">
        <v>429</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403</v>
      </c>
      <c r="AB124" s="1024"/>
      <c r="AC124" s="1024"/>
      <c r="AD124" s="1024"/>
      <c r="AE124" s="1025"/>
      <c r="AF124" s="1026" t="s">
        <v>403</v>
      </c>
      <c r="AG124" s="1024"/>
      <c r="AH124" s="1024"/>
      <c r="AI124" s="1024"/>
      <c r="AJ124" s="1025"/>
      <c r="AK124" s="1026" t="s">
        <v>403</v>
      </c>
      <c r="AL124" s="1024"/>
      <c r="AM124" s="1024"/>
      <c r="AN124" s="1024"/>
      <c r="AO124" s="1025"/>
      <c r="AP124" s="1027" t="s">
        <v>351</v>
      </c>
      <c r="AQ124" s="1028"/>
      <c r="AR124" s="1028"/>
      <c r="AS124" s="1028"/>
      <c r="AT124" s="1029"/>
      <c r="AU124" s="1124" t="s">
        <v>446</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418</v>
      </c>
      <c r="BR124" s="1092"/>
      <c r="BS124" s="1092"/>
      <c r="BT124" s="1092"/>
      <c r="BU124" s="1092"/>
      <c r="BV124" s="1092">
        <v>4.8</v>
      </c>
      <c r="BW124" s="1092"/>
      <c r="BX124" s="1092"/>
      <c r="BY124" s="1092"/>
      <c r="BZ124" s="1092"/>
      <c r="CA124" s="1092">
        <v>13.3</v>
      </c>
      <c r="CB124" s="1092"/>
      <c r="CC124" s="1092"/>
      <c r="CD124" s="1092"/>
      <c r="CE124" s="1092"/>
      <c r="CF124" s="1093"/>
      <c r="CG124" s="1094"/>
      <c r="CH124" s="1094"/>
      <c r="CI124" s="1094"/>
      <c r="CJ124" s="1095"/>
      <c r="CK124" s="1077"/>
      <c r="CL124" s="1077"/>
      <c r="CM124" s="1077"/>
      <c r="CN124" s="1077"/>
      <c r="CO124" s="1078"/>
      <c r="CP124" s="1084" t="s">
        <v>447</v>
      </c>
      <c r="CQ124" s="1085"/>
      <c r="CR124" s="1085"/>
      <c r="CS124" s="1085"/>
      <c r="CT124" s="1085"/>
      <c r="CU124" s="1085"/>
      <c r="CV124" s="1085"/>
      <c r="CW124" s="1085"/>
      <c r="CX124" s="1085"/>
      <c r="CY124" s="1085"/>
      <c r="CZ124" s="1085"/>
      <c r="DA124" s="1085"/>
      <c r="DB124" s="1085"/>
      <c r="DC124" s="1085"/>
      <c r="DD124" s="1085"/>
      <c r="DE124" s="1085"/>
      <c r="DF124" s="1086"/>
      <c r="DG124" s="1069" t="s">
        <v>409</v>
      </c>
      <c r="DH124" s="1051"/>
      <c r="DI124" s="1051"/>
      <c r="DJ124" s="1051"/>
      <c r="DK124" s="1052"/>
      <c r="DL124" s="1050" t="s">
        <v>409</v>
      </c>
      <c r="DM124" s="1051"/>
      <c r="DN124" s="1051"/>
      <c r="DO124" s="1051"/>
      <c r="DP124" s="1052"/>
      <c r="DQ124" s="1050" t="s">
        <v>418</v>
      </c>
      <c r="DR124" s="1051"/>
      <c r="DS124" s="1051"/>
      <c r="DT124" s="1051"/>
      <c r="DU124" s="1052"/>
      <c r="DV124" s="1053" t="s">
        <v>408</v>
      </c>
      <c r="DW124" s="1054"/>
      <c r="DX124" s="1054"/>
      <c r="DY124" s="1054"/>
      <c r="DZ124" s="1055"/>
    </row>
    <row r="125" spans="1:130" s="226" customFormat="1" ht="26.25" customHeight="1" x14ac:dyDescent="0.15">
      <c r="A125" s="1122"/>
      <c r="B125" s="1014"/>
      <c r="C125" s="987" t="s">
        <v>431</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418</v>
      </c>
      <c r="AB125" s="1024"/>
      <c r="AC125" s="1024"/>
      <c r="AD125" s="1024"/>
      <c r="AE125" s="1025"/>
      <c r="AF125" s="1026" t="s">
        <v>409</v>
      </c>
      <c r="AG125" s="1024"/>
      <c r="AH125" s="1024"/>
      <c r="AI125" s="1024"/>
      <c r="AJ125" s="1025"/>
      <c r="AK125" s="1026" t="s">
        <v>448</v>
      </c>
      <c r="AL125" s="1024"/>
      <c r="AM125" s="1024"/>
      <c r="AN125" s="1024"/>
      <c r="AO125" s="1025"/>
      <c r="AP125" s="1027" t="s">
        <v>408</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449</v>
      </c>
      <c r="CL125" s="1072"/>
      <c r="CM125" s="1072"/>
      <c r="CN125" s="1072"/>
      <c r="CO125" s="1073"/>
      <c r="CP125" s="994" t="s">
        <v>450</v>
      </c>
      <c r="CQ125" s="962"/>
      <c r="CR125" s="962"/>
      <c r="CS125" s="962"/>
      <c r="CT125" s="962"/>
      <c r="CU125" s="962"/>
      <c r="CV125" s="962"/>
      <c r="CW125" s="962"/>
      <c r="CX125" s="962"/>
      <c r="CY125" s="962"/>
      <c r="CZ125" s="962"/>
      <c r="DA125" s="962"/>
      <c r="DB125" s="962"/>
      <c r="DC125" s="962"/>
      <c r="DD125" s="962"/>
      <c r="DE125" s="962"/>
      <c r="DF125" s="963"/>
      <c r="DG125" s="995" t="s">
        <v>418</v>
      </c>
      <c r="DH125" s="996"/>
      <c r="DI125" s="996"/>
      <c r="DJ125" s="996"/>
      <c r="DK125" s="996"/>
      <c r="DL125" s="996" t="s">
        <v>418</v>
      </c>
      <c r="DM125" s="996"/>
      <c r="DN125" s="996"/>
      <c r="DO125" s="996"/>
      <c r="DP125" s="996"/>
      <c r="DQ125" s="996" t="s">
        <v>403</v>
      </c>
      <c r="DR125" s="996"/>
      <c r="DS125" s="996"/>
      <c r="DT125" s="996"/>
      <c r="DU125" s="996"/>
      <c r="DV125" s="997" t="s">
        <v>403</v>
      </c>
      <c r="DW125" s="997"/>
      <c r="DX125" s="997"/>
      <c r="DY125" s="997"/>
      <c r="DZ125" s="998"/>
    </row>
    <row r="126" spans="1:130" s="226" customFormat="1" ht="26.25" customHeight="1" thickBot="1" x14ac:dyDescent="0.2">
      <c r="A126" s="1122"/>
      <c r="B126" s="1014"/>
      <c r="C126" s="987" t="s">
        <v>434</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v>78358</v>
      </c>
      <c r="AB126" s="1024"/>
      <c r="AC126" s="1024"/>
      <c r="AD126" s="1024"/>
      <c r="AE126" s="1025"/>
      <c r="AF126" s="1026">
        <v>78379</v>
      </c>
      <c r="AG126" s="1024"/>
      <c r="AH126" s="1024"/>
      <c r="AI126" s="1024"/>
      <c r="AJ126" s="1025"/>
      <c r="AK126" s="1026">
        <v>78401</v>
      </c>
      <c r="AL126" s="1024"/>
      <c r="AM126" s="1024"/>
      <c r="AN126" s="1024"/>
      <c r="AO126" s="1025"/>
      <c r="AP126" s="1027">
        <v>0.3</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451</v>
      </c>
      <c r="CQ126" s="988"/>
      <c r="CR126" s="988"/>
      <c r="CS126" s="988"/>
      <c r="CT126" s="988"/>
      <c r="CU126" s="988"/>
      <c r="CV126" s="988"/>
      <c r="CW126" s="988"/>
      <c r="CX126" s="988"/>
      <c r="CY126" s="988"/>
      <c r="CZ126" s="988"/>
      <c r="DA126" s="988"/>
      <c r="DB126" s="988"/>
      <c r="DC126" s="988"/>
      <c r="DD126" s="988"/>
      <c r="DE126" s="988"/>
      <c r="DF126" s="989"/>
      <c r="DG126" s="990" t="s">
        <v>409</v>
      </c>
      <c r="DH126" s="991"/>
      <c r="DI126" s="991"/>
      <c r="DJ126" s="991"/>
      <c r="DK126" s="991"/>
      <c r="DL126" s="991" t="s">
        <v>403</v>
      </c>
      <c r="DM126" s="991"/>
      <c r="DN126" s="991"/>
      <c r="DO126" s="991"/>
      <c r="DP126" s="991"/>
      <c r="DQ126" s="991" t="s">
        <v>418</v>
      </c>
      <c r="DR126" s="991"/>
      <c r="DS126" s="991"/>
      <c r="DT126" s="991"/>
      <c r="DU126" s="991"/>
      <c r="DV126" s="992" t="s">
        <v>403</v>
      </c>
      <c r="DW126" s="992"/>
      <c r="DX126" s="992"/>
      <c r="DY126" s="992"/>
      <c r="DZ126" s="993"/>
    </row>
    <row r="127" spans="1:130" s="226" customFormat="1" ht="26.25" customHeight="1" x14ac:dyDescent="0.15">
      <c r="A127" s="1123"/>
      <c r="B127" s="1016"/>
      <c r="C127" s="1038" t="s">
        <v>452</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409</v>
      </c>
      <c r="AB127" s="1024"/>
      <c r="AC127" s="1024"/>
      <c r="AD127" s="1024"/>
      <c r="AE127" s="1025"/>
      <c r="AF127" s="1026" t="s">
        <v>409</v>
      </c>
      <c r="AG127" s="1024"/>
      <c r="AH127" s="1024"/>
      <c r="AI127" s="1024"/>
      <c r="AJ127" s="1025"/>
      <c r="AK127" s="1026" t="s">
        <v>403</v>
      </c>
      <c r="AL127" s="1024"/>
      <c r="AM127" s="1024"/>
      <c r="AN127" s="1024"/>
      <c r="AO127" s="1025"/>
      <c r="AP127" s="1027" t="s">
        <v>409</v>
      </c>
      <c r="AQ127" s="1028"/>
      <c r="AR127" s="1028"/>
      <c r="AS127" s="1028"/>
      <c r="AT127" s="1029"/>
      <c r="AU127" s="228"/>
      <c r="AV127" s="228"/>
      <c r="AW127" s="228"/>
      <c r="AX127" s="1096" t="s">
        <v>453</v>
      </c>
      <c r="AY127" s="1097"/>
      <c r="AZ127" s="1097"/>
      <c r="BA127" s="1097"/>
      <c r="BB127" s="1097"/>
      <c r="BC127" s="1097"/>
      <c r="BD127" s="1097"/>
      <c r="BE127" s="1098"/>
      <c r="BF127" s="1099" t="s">
        <v>454</v>
      </c>
      <c r="BG127" s="1097"/>
      <c r="BH127" s="1097"/>
      <c r="BI127" s="1097"/>
      <c r="BJ127" s="1097"/>
      <c r="BK127" s="1097"/>
      <c r="BL127" s="1098"/>
      <c r="BM127" s="1099" t="s">
        <v>455</v>
      </c>
      <c r="BN127" s="1097"/>
      <c r="BO127" s="1097"/>
      <c r="BP127" s="1097"/>
      <c r="BQ127" s="1097"/>
      <c r="BR127" s="1097"/>
      <c r="BS127" s="1098"/>
      <c r="BT127" s="1099" t="s">
        <v>456</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457</v>
      </c>
      <c r="CQ127" s="988"/>
      <c r="CR127" s="988"/>
      <c r="CS127" s="988"/>
      <c r="CT127" s="988"/>
      <c r="CU127" s="988"/>
      <c r="CV127" s="988"/>
      <c r="CW127" s="988"/>
      <c r="CX127" s="988"/>
      <c r="CY127" s="988"/>
      <c r="CZ127" s="988"/>
      <c r="DA127" s="988"/>
      <c r="DB127" s="988"/>
      <c r="DC127" s="988"/>
      <c r="DD127" s="988"/>
      <c r="DE127" s="988"/>
      <c r="DF127" s="989"/>
      <c r="DG127" s="990" t="s">
        <v>402</v>
      </c>
      <c r="DH127" s="991"/>
      <c r="DI127" s="991"/>
      <c r="DJ127" s="991"/>
      <c r="DK127" s="991"/>
      <c r="DL127" s="991" t="s">
        <v>402</v>
      </c>
      <c r="DM127" s="991"/>
      <c r="DN127" s="991"/>
      <c r="DO127" s="991"/>
      <c r="DP127" s="991"/>
      <c r="DQ127" s="991" t="s">
        <v>408</v>
      </c>
      <c r="DR127" s="991"/>
      <c r="DS127" s="991"/>
      <c r="DT127" s="991"/>
      <c r="DU127" s="991"/>
      <c r="DV127" s="992" t="s">
        <v>403</v>
      </c>
      <c r="DW127" s="992"/>
      <c r="DX127" s="992"/>
      <c r="DY127" s="992"/>
      <c r="DZ127" s="993"/>
    </row>
    <row r="128" spans="1:130" s="226" customFormat="1" ht="26.25" customHeight="1" thickBot="1" x14ac:dyDescent="0.2">
      <c r="A128" s="1106" t="s">
        <v>458</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459</v>
      </c>
      <c r="X128" s="1108"/>
      <c r="Y128" s="1108"/>
      <c r="Z128" s="1109"/>
      <c r="AA128" s="1110">
        <v>214539</v>
      </c>
      <c r="AB128" s="1111"/>
      <c r="AC128" s="1111"/>
      <c r="AD128" s="1111"/>
      <c r="AE128" s="1112"/>
      <c r="AF128" s="1113">
        <v>92675</v>
      </c>
      <c r="AG128" s="1111"/>
      <c r="AH128" s="1111"/>
      <c r="AI128" s="1111"/>
      <c r="AJ128" s="1112"/>
      <c r="AK128" s="1113">
        <v>100731</v>
      </c>
      <c r="AL128" s="1111"/>
      <c r="AM128" s="1111"/>
      <c r="AN128" s="1111"/>
      <c r="AO128" s="1112"/>
      <c r="AP128" s="1114"/>
      <c r="AQ128" s="1115"/>
      <c r="AR128" s="1115"/>
      <c r="AS128" s="1115"/>
      <c r="AT128" s="1116"/>
      <c r="AU128" s="228"/>
      <c r="AV128" s="228"/>
      <c r="AW128" s="228"/>
      <c r="AX128" s="961" t="s">
        <v>460</v>
      </c>
      <c r="AY128" s="962"/>
      <c r="AZ128" s="962"/>
      <c r="BA128" s="962"/>
      <c r="BB128" s="962"/>
      <c r="BC128" s="962"/>
      <c r="BD128" s="962"/>
      <c r="BE128" s="963"/>
      <c r="BF128" s="1117" t="s">
        <v>403</v>
      </c>
      <c r="BG128" s="1118"/>
      <c r="BH128" s="1118"/>
      <c r="BI128" s="1118"/>
      <c r="BJ128" s="1118"/>
      <c r="BK128" s="1118"/>
      <c r="BL128" s="1119"/>
      <c r="BM128" s="1117">
        <v>11.82</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461</v>
      </c>
      <c r="CQ128" s="791"/>
      <c r="CR128" s="791"/>
      <c r="CS128" s="791"/>
      <c r="CT128" s="791"/>
      <c r="CU128" s="791"/>
      <c r="CV128" s="791"/>
      <c r="CW128" s="791"/>
      <c r="CX128" s="791"/>
      <c r="CY128" s="791"/>
      <c r="CZ128" s="791"/>
      <c r="DA128" s="791"/>
      <c r="DB128" s="791"/>
      <c r="DC128" s="791"/>
      <c r="DD128" s="791"/>
      <c r="DE128" s="791"/>
      <c r="DF128" s="1101"/>
      <c r="DG128" s="1102" t="s">
        <v>403</v>
      </c>
      <c r="DH128" s="1103"/>
      <c r="DI128" s="1103"/>
      <c r="DJ128" s="1103"/>
      <c r="DK128" s="1103"/>
      <c r="DL128" s="1103" t="s">
        <v>448</v>
      </c>
      <c r="DM128" s="1103"/>
      <c r="DN128" s="1103"/>
      <c r="DO128" s="1103"/>
      <c r="DP128" s="1103"/>
      <c r="DQ128" s="1103" t="s">
        <v>403</v>
      </c>
      <c r="DR128" s="1103"/>
      <c r="DS128" s="1103"/>
      <c r="DT128" s="1103"/>
      <c r="DU128" s="1103"/>
      <c r="DV128" s="1104" t="s">
        <v>448</v>
      </c>
      <c r="DW128" s="1104"/>
      <c r="DX128" s="1104"/>
      <c r="DY128" s="1104"/>
      <c r="DZ128" s="1105"/>
    </row>
    <row r="129" spans="1:131" s="226" customFormat="1" ht="26.25" customHeight="1" x14ac:dyDescent="0.15">
      <c r="A129" s="999" t="s">
        <v>107</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462</v>
      </c>
      <c r="X129" s="1136"/>
      <c r="Y129" s="1136"/>
      <c r="Z129" s="1137"/>
      <c r="AA129" s="1023">
        <v>26534301</v>
      </c>
      <c r="AB129" s="1024"/>
      <c r="AC129" s="1024"/>
      <c r="AD129" s="1024"/>
      <c r="AE129" s="1025"/>
      <c r="AF129" s="1026">
        <v>27731894</v>
      </c>
      <c r="AG129" s="1024"/>
      <c r="AH129" s="1024"/>
      <c r="AI129" s="1024"/>
      <c r="AJ129" s="1025"/>
      <c r="AK129" s="1026">
        <v>29727094</v>
      </c>
      <c r="AL129" s="1024"/>
      <c r="AM129" s="1024"/>
      <c r="AN129" s="1024"/>
      <c r="AO129" s="1025"/>
      <c r="AP129" s="1138"/>
      <c r="AQ129" s="1139"/>
      <c r="AR129" s="1139"/>
      <c r="AS129" s="1139"/>
      <c r="AT129" s="1140"/>
      <c r="AU129" s="229"/>
      <c r="AV129" s="229"/>
      <c r="AW129" s="229"/>
      <c r="AX129" s="1130" t="s">
        <v>463</v>
      </c>
      <c r="AY129" s="988"/>
      <c r="AZ129" s="988"/>
      <c r="BA129" s="988"/>
      <c r="BB129" s="988"/>
      <c r="BC129" s="988"/>
      <c r="BD129" s="988"/>
      <c r="BE129" s="989"/>
      <c r="BF129" s="1131" t="s">
        <v>464</v>
      </c>
      <c r="BG129" s="1132"/>
      <c r="BH129" s="1132"/>
      <c r="BI129" s="1132"/>
      <c r="BJ129" s="1132"/>
      <c r="BK129" s="1132"/>
      <c r="BL129" s="1133"/>
      <c r="BM129" s="1131">
        <v>16.82</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9" t="s">
        <v>465</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466</v>
      </c>
      <c r="X130" s="1136"/>
      <c r="Y130" s="1136"/>
      <c r="Z130" s="1137"/>
      <c r="AA130" s="1023">
        <v>2147928</v>
      </c>
      <c r="AB130" s="1024"/>
      <c r="AC130" s="1024"/>
      <c r="AD130" s="1024"/>
      <c r="AE130" s="1025"/>
      <c r="AF130" s="1026">
        <v>2321557</v>
      </c>
      <c r="AG130" s="1024"/>
      <c r="AH130" s="1024"/>
      <c r="AI130" s="1024"/>
      <c r="AJ130" s="1025"/>
      <c r="AK130" s="1026">
        <v>2324274</v>
      </c>
      <c r="AL130" s="1024"/>
      <c r="AM130" s="1024"/>
      <c r="AN130" s="1024"/>
      <c r="AO130" s="1025"/>
      <c r="AP130" s="1138"/>
      <c r="AQ130" s="1139"/>
      <c r="AR130" s="1139"/>
      <c r="AS130" s="1139"/>
      <c r="AT130" s="1140"/>
      <c r="AU130" s="229"/>
      <c r="AV130" s="229"/>
      <c r="AW130" s="229"/>
      <c r="AX130" s="1130" t="s">
        <v>467</v>
      </c>
      <c r="AY130" s="988"/>
      <c r="AZ130" s="988"/>
      <c r="BA130" s="988"/>
      <c r="BB130" s="988"/>
      <c r="BC130" s="988"/>
      <c r="BD130" s="988"/>
      <c r="BE130" s="989"/>
      <c r="BF130" s="1166">
        <v>2.7</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468</v>
      </c>
      <c r="X131" s="1173"/>
      <c r="Y131" s="1173"/>
      <c r="Z131" s="1174"/>
      <c r="AA131" s="1069">
        <v>24386373</v>
      </c>
      <c r="AB131" s="1051"/>
      <c r="AC131" s="1051"/>
      <c r="AD131" s="1051"/>
      <c r="AE131" s="1052"/>
      <c r="AF131" s="1050">
        <v>25410337</v>
      </c>
      <c r="AG131" s="1051"/>
      <c r="AH131" s="1051"/>
      <c r="AI131" s="1051"/>
      <c r="AJ131" s="1052"/>
      <c r="AK131" s="1050">
        <v>27402820</v>
      </c>
      <c r="AL131" s="1051"/>
      <c r="AM131" s="1051"/>
      <c r="AN131" s="1051"/>
      <c r="AO131" s="1052"/>
      <c r="AP131" s="1175"/>
      <c r="AQ131" s="1176"/>
      <c r="AR131" s="1176"/>
      <c r="AS131" s="1176"/>
      <c r="AT131" s="1177"/>
      <c r="AU131" s="229"/>
      <c r="AV131" s="229"/>
      <c r="AW131" s="229"/>
      <c r="AX131" s="1148" t="s">
        <v>469</v>
      </c>
      <c r="AY131" s="791"/>
      <c r="AZ131" s="791"/>
      <c r="BA131" s="791"/>
      <c r="BB131" s="791"/>
      <c r="BC131" s="791"/>
      <c r="BD131" s="791"/>
      <c r="BE131" s="1101"/>
      <c r="BF131" s="1149">
        <v>13.3</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5" t="s">
        <v>470</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471</v>
      </c>
      <c r="W132" s="1159"/>
      <c r="X132" s="1159"/>
      <c r="Y132" s="1159"/>
      <c r="Z132" s="1160"/>
      <c r="AA132" s="1161">
        <v>2.7715191589999999</v>
      </c>
      <c r="AB132" s="1162"/>
      <c r="AC132" s="1162"/>
      <c r="AD132" s="1162"/>
      <c r="AE132" s="1163"/>
      <c r="AF132" s="1164">
        <v>2.5669041699999999</v>
      </c>
      <c r="AG132" s="1162"/>
      <c r="AH132" s="1162"/>
      <c r="AI132" s="1162"/>
      <c r="AJ132" s="1163"/>
      <c r="AK132" s="1164">
        <v>3.0485621549999999</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472</v>
      </c>
      <c r="W133" s="1142"/>
      <c r="X133" s="1142"/>
      <c r="Y133" s="1142"/>
      <c r="Z133" s="1143"/>
      <c r="AA133" s="1144">
        <v>1.5</v>
      </c>
      <c r="AB133" s="1145"/>
      <c r="AC133" s="1145"/>
      <c r="AD133" s="1145"/>
      <c r="AE133" s="1146"/>
      <c r="AF133" s="1144">
        <v>2</v>
      </c>
      <c r="AG133" s="1145"/>
      <c r="AH133" s="1145"/>
      <c r="AI133" s="1145"/>
      <c r="AJ133" s="1146"/>
      <c r="AK133" s="1144">
        <v>2.7</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ML5cJm1+zYYknkjLRLueSoBp31hcwj+kK1LodCdmlLmzjVTxsluWL8FKtoMvusrSqgXlR4EPAntl2Tstz7NuRg==" saltValue="c6VmSfE7YtyJikMB2NYZl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473</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headerFooter alignWithMargins="0">
    <oddFooter>&amp;C&amp;P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0jseYgQIPEgoWnCt3hvkbzbJ2dosZnfT97j/tu8I/qwBVReB7Ofp4CPbtSxlb+UnhyCOsFXus7VANqjkRdAA==" saltValue="G8sXwgWdkLEA9KELslUHU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474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475</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476</v>
      </c>
      <c r="AP7" s="268"/>
      <c r="AQ7" s="269" t="s">
        <v>477</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478</v>
      </c>
      <c r="AQ8" s="275" t="s">
        <v>479</v>
      </c>
      <c r="AR8" s="276" t="s">
        <v>480</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481</v>
      </c>
      <c r="AL9" s="1182"/>
      <c r="AM9" s="1182"/>
      <c r="AN9" s="1183"/>
      <c r="AO9" s="277">
        <v>10112325</v>
      </c>
      <c r="AP9" s="277">
        <v>72685</v>
      </c>
      <c r="AQ9" s="278">
        <v>62021</v>
      </c>
      <c r="AR9" s="279">
        <v>17.2</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482</v>
      </c>
      <c r="AL10" s="1182"/>
      <c r="AM10" s="1182"/>
      <c r="AN10" s="1183"/>
      <c r="AO10" s="280">
        <v>160</v>
      </c>
      <c r="AP10" s="280">
        <v>1</v>
      </c>
      <c r="AQ10" s="281">
        <v>4339</v>
      </c>
      <c r="AR10" s="282">
        <v>-100</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483</v>
      </c>
      <c r="AL11" s="1182"/>
      <c r="AM11" s="1182"/>
      <c r="AN11" s="1183"/>
      <c r="AO11" s="280">
        <v>32578</v>
      </c>
      <c r="AP11" s="280">
        <v>234</v>
      </c>
      <c r="AQ11" s="281">
        <v>554</v>
      </c>
      <c r="AR11" s="282">
        <v>-57.8</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484</v>
      </c>
      <c r="AL12" s="1182"/>
      <c r="AM12" s="1182"/>
      <c r="AN12" s="1183"/>
      <c r="AO12" s="280" t="s">
        <v>485</v>
      </c>
      <c r="AP12" s="280" t="s">
        <v>485</v>
      </c>
      <c r="AQ12" s="281">
        <v>17</v>
      </c>
      <c r="AR12" s="282" t="s">
        <v>485</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486</v>
      </c>
      <c r="AL13" s="1182"/>
      <c r="AM13" s="1182"/>
      <c r="AN13" s="1183"/>
      <c r="AO13" s="280">
        <v>339570</v>
      </c>
      <c r="AP13" s="280">
        <v>2441</v>
      </c>
      <c r="AQ13" s="281">
        <v>2525</v>
      </c>
      <c r="AR13" s="282">
        <v>-3.3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487</v>
      </c>
      <c r="AL14" s="1182"/>
      <c r="AM14" s="1182"/>
      <c r="AN14" s="1183"/>
      <c r="AO14" s="280">
        <v>92945</v>
      </c>
      <c r="AP14" s="280">
        <v>668</v>
      </c>
      <c r="AQ14" s="281">
        <v>1158</v>
      </c>
      <c r="AR14" s="282">
        <v>-42.3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488</v>
      </c>
      <c r="AL15" s="1185"/>
      <c r="AM15" s="1185"/>
      <c r="AN15" s="1186"/>
      <c r="AO15" s="280">
        <v>-581435</v>
      </c>
      <c r="AP15" s="280">
        <v>-4179</v>
      </c>
      <c r="AQ15" s="281">
        <v>-4174</v>
      </c>
      <c r="AR15" s="282">
        <v>0.1</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187</v>
      </c>
      <c r="AL16" s="1185"/>
      <c r="AM16" s="1185"/>
      <c r="AN16" s="1186"/>
      <c r="AO16" s="280">
        <v>9996143</v>
      </c>
      <c r="AP16" s="280">
        <v>71850</v>
      </c>
      <c r="AQ16" s="281">
        <v>66439</v>
      </c>
      <c r="AR16" s="282">
        <v>8.1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489</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490</v>
      </c>
      <c r="AP20" s="289" t="s">
        <v>491</v>
      </c>
      <c r="AQ20" s="290" t="s">
        <v>492</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493</v>
      </c>
      <c r="AL21" s="1188"/>
      <c r="AM21" s="1188"/>
      <c r="AN21" s="1189"/>
      <c r="AO21" s="293">
        <v>7.39</v>
      </c>
      <c r="AP21" s="294">
        <v>6.1</v>
      </c>
      <c r="AQ21" s="295">
        <v>1.29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494</v>
      </c>
      <c r="AL22" s="1188"/>
      <c r="AM22" s="1188"/>
      <c r="AN22" s="1189"/>
      <c r="AO22" s="298">
        <v>94.7</v>
      </c>
      <c r="AP22" s="299">
        <v>99</v>
      </c>
      <c r="AQ22" s="300">
        <v>-4.3</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8" t="s">
        <v>495</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x14ac:dyDescent="0.15">
      <c r="A27" s="305"/>
      <c r="AO27" s="258"/>
      <c r="AP27" s="258"/>
      <c r="AQ27" s="258"/>
      <c r="AR27" s="258"/>
      <c r="AS27" s="258"/>
      <c r="AT27" s="258"/>
    </row>
    <row r="28" spans="1:46" ht="17.25" x14ac:dyDescent="0.15">
      <c r="A28" s="259" t="s">
        <v>496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497</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476</v>
      </c>
      <c r="AP30" s="268"/>
      <c r="AQ30" s="269" t="s">
        <v>477</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478</v>
      </c>
      <c r="AQ31" s="275" t="s">
        <v>479</v>
      </c>
      <c r="AR31" s="276" t="s">
        <v>480</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498</v>
      </c>
      <c r="AL32" s="1196"/>
      <c r="AM32" s="1196"/>
      <c r="AN32" s="1197"/>
      <c r="AO32" s="308">
        <v>2976057</v>
      </c>
      <c r="AP32" s="308">
        <v>21391</v>
      </c>
      <c r="AQ32" s="309">
        <v>33147</v>
      </c>
      <c r="AR32" s="310">
        <v>-35.5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499</v>
      </c>
      <c r="AL33" s="1196"/>
      <c r="AM33" s="1196"/>
      <c r="AN33" s="1197"/>
      <c r="AO33" s="308" t="s">
        <v>485</v>
      </c>
      <c r="AP33" s="308" t="s">
        <v>485</v>
      </c>
      <c r="AQ33" s="309">
        <v>7</v>
      </c>
      <c r="AR33" s="310" t="s">
        <v>485</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500</v>
      </c>
      <c r="AL34" s="1196"/>
      <c r="AM34" s="1196"/>
      <c r="AN34" s="1197"/>
      <c r="AO34" s="308" t="s">
        <v>485</v>
      </c>
      <c r="AP34" s="308" t="s">
        <v>485</v>
      </c>
      <c r="AQ34" s="309">
        <v>24</v>
      </c>
      <c r="AR34" s="310" t="s">
        <v>485</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501</v>
      </c>
      <c r="AL35" s="1196"/>
      <c r="AM35" s="1196"/>
      <c r="AN35" s="1197"/>
      <c r="AO35" s="308">
        <v>184302</v>
      </c>
      <c r="AP35" s="308">
        <v>1325</v>
      </c>
      <c r="AQ35" s="309">
        <v>5872</v>
      </c>
      <c r="AR35" s="310">
        <v>-77.400000000000006</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502</v>
      </c>
      <c r="AL36" s="1196"/>
      <c r="AM36" s="1196"/>
      <c r="AN36" s="1197"/>
      <c r="AO36" s="308" t="s">
        <v>485</v>
      </c>
      <c r="AP36" s="308" t="s">
        <v>485</v>
      </c>
      <c r="AQ36" s="309">
        <v>1168</v>
      </c>
      <c r="AR36" s="310" t="s">
        <v>485</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503</v>
      </c>
      <c r="AL37" s="1196"/>
      <c r="AM37" s="1196"/>
      <c r="AN37" s="1197"/>
      <c r="AO37" s="308">
        <v>100038</v>
      </c>
      <c r="AP37" s="308">
        <v>719</v>
      </c>
      <c r="AQ37" s="309">
        <v>720</v>
      </c>
      <c r="AR37" s="310">
        <v>-0.1</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504</v>
      </c>
      <c r="AL38" s="1199"/>
      <c r="AM38" s="1199"/>
      <c r="AN38" s="1200"/>
      <c r="AO38" s="311" t="s">
        <v>485</v>
      </c>
      <c r="AP38" s="311" t="s">
        <v>485</v>
      </c>
      <c r="AQ38" s="312">
        <v>1</v>
      </c>
      <c r="AR38" s="300" t="s">
        <v>485</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505</v>
      </c>
      <c r="AL39" s="1199"/>
      <c r="AM39" s="1199"/>
      <c r="AN39" s="1200"/>
      <c r="AO39" s="308">
        <v>-100731</v>
      </c>
      <c r="AP39" s="308">
        <v>-724</v>
      </c>
      <c r="AQ39" s="309">
        <v>-6245</v>
      </c>
      <c r="AR39" s="310">
        <v>-88.4</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506</v>
      </c>
      <c r="AL40" s="1196"/>
      <c r="AM40" s="1196"/>
      <c r="AN40" s="1197"/>
      <c r="AO40" s="308">
        <v>-2324274</v>
      </c>
      <c r="AP40" s="308">
        <v>-16706</v>
      </c>
      <c r="AQ40" s="309">
        <v>-25563</v>
      </c>
      <c r="AR40" s="310">
        <v>-34.6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276</v>
      </c>
      <c r="AL41" s="1202"/>
      <c r="AM41" s="1202"/>
      <c r="AN41" s="1203"/>
      <c r="AO41" s="308">
        <v>835392</v>
      </c>
      <c r="AP41" s="308">
        <v>6005</v>
      </c>
      <c r="AQ41" s="309">
        <v>9130</v>
      </c>
      <c r="AR41" s="310">
        <v>-34.200000000000003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507</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508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509</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476</v>
      </c>
      <c r="AN49" s="1192" t="s">
        <v>510</v>
      </c>
      <c r="AO49" s="1193"/>
      <c r="AP49" s="1193"/>
      <c r="AQ49" s="1193"/>
      <c r="AR49" s="1194"/>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511</v>
      </c>
      <c r="AO50" s="325" t="s">
        <v>512</v>
      </c>
      <c r="AP50" s="326" t="s">
        <v>513</v>
      </c>
      <c r="AQ50" s="327" t="s">
        <v>514</v>
      </c>
      <c r="AR50" s="328" t="s">
        <v>515</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516</v>
      </c>
      <c r="AL51" s="321"/>
      <c r="AM51" s="329">
        <v>17363441</v>
      </c>
      <c r="AN51" s="330">
        <v>125840</v>
      </c>
      <c r="AO51" s="331">
        <v>120.8</v>
      </c>
      <c r="AP51" s="332">
        <v>42651</v>
      </c>
      <c r="AQ51" s="333">
        <v>4.3</v>
      </c>
      <c r="AR51" s="334">
        <v>116.5</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517</v>
      </c>
      <c r="AM52" s="337">
        <v>8596190</v>
      </c>
      <c r="AN52" s="338">
        <v>62300</v>
      </c>
      <c r="AO52" s="339">
        <v>138.9</v>
      </c>
      <c r="AP52" s="340">
        <v>22675</v>
      </c>
      <c r="AQ52" s="341">
        <v>-5.9</v>
      </c>
      <c r="AR52" s="342">
        <v>144.80000000000001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518</v>
      </c>
      <c r="AL53" s="321"/>
      <c r="AM53" s="329">
        <v>18080950</v>
      </c>
      <c r="AN53" s="330">
        <v>130673</v>
      </c>
      <c r="AO53" s="331">
        <v>3.8</v>
      </c>
      <c r="AP53" s="332">
        <v>43226</v>
      </c>
      <c r="AQ53" s="333">
        <v>1.3</v>
      </c>
      <c r="AR53" s="334">
        <v>2.5</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517</v>
      </c>
      <c r="AM54" s="337">
        <v>6332502</v>
      </c>
      <c r="AN54" s="338">
        <v>45766</v>
      </c>
      <c r="AO54" s="339">
        <v>-26.5</v>
      </c>
      <c r="AP54" s="340">
        <v>22622</v>
      </c>
      <c r="AQ54" s="341">
        <v>-0.2</v>
      </c>
      <c r="AR54" s="342">
        <v>-26.3</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519</v>
      </c>
      <c r="AL55" s="321"/>
      <c r="AM55" s="329">
        <v>20062055</v>
      </c>
      <c r="AN55" s="330">
        <v>144981</v>
      </c>
      <c r="AO55" s="331">
        <v>10.9</v>
      </c>
      <c r="AP55" s="332">
        <v>42836</v>
      </c>
      <c r="AQ55" s="333">
        <v>-0.9</v>
      </c>
      <c r="AR55" s="334">
        <v>11.8</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517</v>
      </c>
      <c r="AM56" s="337">
        <v>3291337</v>
      </c>
      <c r="AN56" s="338">
        <v>23785</v>
      </c>
      <c r="AO56" s="339">
        <v>-48</v>
      </c>
      <c r="AP56" s="340">
        <v>22936</v>
      </c>
      <c r="AQ56" s="341">
        <v>1.4</v>
      </c>
      <c r="AR56" s="342">
        <v>-49.4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520</v>
      </c>
      <c r="AL57" s="321"/>
      <c r="AM57" s="329">
        <v>23928366</v>
      </c>
      <c r="AN57" s="330">
        <v>172283</v>
      </c>
      <c r="AO57" s="331">
        <v>18.8</v>
      </c>
      <c r="AP57" s="332">
        <v>44161</v>
      </c>
      <c r="AQ57" s="333">
        <v>3.1</v>
      </c>
      <c r="AR57" s="334">
        <v>15.7</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517</v>
      </c>
      <c r="AM58" s="337">
        <v>8411631</v>
      </c>
      <c r="AN58" s="338">
        <v>60563</v>
      </c>
      <c r="AO58" s="339">
        <v>154.6</v>
      </c>
      <c r="AP58" s="340">
        <v>23644</v>
      </c>
      <c r="AQ58" s="341">
        <v>3.1</v>
      </c>
      <c r="AR58" s="342">
        <v>151.5</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521</v>
      </c>
      <c r="AL59" s="321"/>
      <c r="AM59" s="329">
        <v>25133490</v>
      </c>
      <c r="AN59" s="330">
        <v>180653</v>
      </c>
      <c r="AO59" s="331">
        <v>4.9000000000000004</v>
      </c>
      <c r="AP59" s="332">
        <v>43955</v>
      </c>
      <c r="AQ59" s="333">
        <v>-0.5</v>
      </c>
      <c r="AR59" s="334">
        <v>5.4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517</v>
      </c>
      <c r="AM60" s="337">
        <v>5767669</v>
      </c>
      <c r="AN60" s="338">
        <v>41456</v>
      </c>
      <c r="AO60" s="339">
        <v>-31.5</v>
      </c>
      <c r="AP60" s="340">
        <v>21318</v>
      </c>
      <c r="AQ60" s="341">
        <v>-9.8000000000000007</v>
      </c>
      <c r="AR60" s="342">
        <v>-21.7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522</v>
      </c>
      <c r="AL61" s="343"/>
      <c r="AM61" s="344">
        <v>20913660</v>
      </c>
      <c r="AN61" s="345">
        <v>150886</v>
      </c>
      <c r="AO61" s="346">
        <v>31.8</v>
      </c>
      <c r="AP61" s="347">
        <v>43366</v>
      </c>
      <c r="AQ61" s="348">
        <v>1.5</v>
      </c>
      <c r="AR61" s="334">
        <v>30.3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517</v>
      </c>
      <c r="AM62" s="337">
        <v>6479866</v>
      </c>
      <c r="AN62" s="338">
        <v>46774</v>
      </c>
      <c r="AO62" s="339">
        <v>37.5</v>
      </c>
      <c r="AP62" s="340">
        <v>22639</v>
      </c>
      <c r="AQ62" s="341">
        <v>-2.2999999999999998</v>
      </c>
      <c r="AR62" s="342">
        <v>39.799999999999997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ldkDfwYEkkFYJwySjYc5qFKZvfZ4X5uW45sEGcxBkXoGXBxDKHd7hp4lX0ey/u/nZDW1cP3/tqaeI9JnwPuVQg==" saltValue="+twHG9EpDykOQTa+BVRud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524</v>
      </c>
    </row>
    <row r="120" spans="125:125" ht="13.5" hidden="1" customHeight="1" x14ac:dyDescent="0.15"/>
    <row r="121" spans="125:125" ht="13.5" hidden="1" customHeight="1" x14ac:dyDescent="0.15">
      <c r="DU121" s="255"/>
    </row>
  </sheetData>
  <sheetProtection algorithmName="SHA-512" hashValue="fxzO9+5fUU4UBWsMZwyj81JmJRoDg9G3sH82/XVpyklDSkqt5OoxVb3rWiwKMwXr5Dko80YBoPuCZ5qbNiANYA==" saltValue="ZqcWh9L681vnO042XccqC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525</v>
      </c>
    </row>
  </sheetData>
  <sheetProtection algorithmName="SHA-512" hashValue="1GBrkeK+3uOf2n+8t6T8f/oLanXKYaqsqjKWFYit6OhBLJu5OHZGm7sXNOV9k/hMxVxgP7cwiSSxOzqIkXaEpw==" saltValue="qmRiUPwms3wVim7wJBff1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204" t="s">
        <v>3</v>
      </c>
      <c r="D47" s="1204"/>
      <c r="E47" s="1205"/>
      <c r="F47" s="11">
        <v>19.87</v>
      </c>
      <c r="G47" s="12">
        <v>20.45</v>
      </c>
      <c r="H47" s="12">
        <v>18.87</v>
      </c>
      <c r="I47" s="12">
        <v>15.09</v>
      </c>
      <c r="J47" s="13">
        <v>17.559999999999999</v>
      </c>
    </row>
    <row r="48" spans="2:10" ht="57.75" customHeight="1" x14ac:dyDescent="0.15">
      <c r="B48" s="14"/>
      <c r="C48" s="1206" t="s">
        <v>4</v>
      </c>
      <c r="D48" s="1206"/>
      <c r="E48" s="1207"/>
      <c r="F48" s="15">
        <v>7.32</v>
      </c>
      <c r="G48" s="16">
        <v>7.35</v>
      </c>
      <c r="H48" s="16">
        <v>8</v>
      </c>
      <c r="I48" s="16">
        <v>8.5399999999999991</v>
      </c>
      <c r="J48" s="17">
        <v>4.93</v>
      </c>
    </row>
    <row r="49" spans="2:10" ht="57.75" customHeight="1" thickBot="1" x14ac:dyDescent="0.2">
      <c r="B49" s="18"/>
      <c r="C49" s="1208" t="s">
        <v>5</v>
      </c>
      <c r="D49" s="1208"/>
      <c r="E49" s="1209"/>
      <c r="F49" s="19" t="s">
        <v>531</v>
      </c>
      <c r="G49" s="20" t="s">
        <v>532</v>
      </c>
      <c r="H49" s="20" t="s">
        <v>533</v>
      </c>
      <c r="I49" s="20" t="s">
        <v>534</v>
      </c>
      <c r="J49" s="21" t="s">
        <v>535</v>
      </c>
    </row>
    <row r="50" spans="2:10" x14ac:dyDescent="0.15"/>
  </sheetData>
  <sheetProtection algorithmName="SHA-512" hashValue="nMZUyZuo6yT27ACZJ87y8wMOqEJrLgZEWziSF4UBikQosoGdoaZx+b7xuN4Pmqd7RJrYiE9Z05ZNH21YD57/ag==" saltValue="+IbftAut07matks4NkUfz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2023-10-24T07:06:48Z</dcterms:modified>
</cp:coreProperties>
</file>