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15360" windowHeight="7635"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<sst xmlns="http://schemas.openxmlformats.org/spreadsheetml/2006/main" count="1114" uniqueCount="608">
  <si>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</si>
  <si>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</si>
  <si>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</si>
  <si>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</si>
  <si>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</si>
  <si>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</si>
  <si>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</si>
  <si>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</si>
  <si>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</si>
  <si>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</si>
  <si>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</si>
  <si>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</si>
  <si>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</si>
  <si>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</si>
  <si>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</si>
  <si>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</si>
  <si>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</si>
  <si>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</si>
  <si>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</si>
  <si>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</si>
  <si>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</si>
  <si>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</si>
  <si>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</si>
  <si>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</si>
  <si>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</si>
  <si>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</si>
  <si>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</si>
  <si>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</si>
  <si>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</si>
  <si>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</si>
  <si>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</si>
  <si>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</si>
  <si>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</si>
  <si>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</si>
  <si>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</si>
  <si>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</si>
  <si>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</si>
  <si>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</si>
  <si>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</si>
  <si>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</si>
  <si>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</si>
  <si>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</si>
  <si>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</si>
  <si>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</si>
  <si>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</si>
  <si>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</si>
  <si>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</si>
  <si>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</si>
  <si>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</si>
  <si>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</si>
  <si>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</si>
  <si>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</si>
  <si>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</si>
  <si>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</si>
  <si>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</si>
  <si>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</si>
  <si>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</si>
  <si>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</si>
  <si>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</si>
  <si>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</si>
  <si>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</si>
  <si>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</si>
  <si>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</si>
  <si>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</si>
  <si>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</si>
  <si>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</si>
  <si>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</si>
  <si>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</si>
  <si>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</si>
  <si>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</si>
  <si>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</si>
  <si>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</si>
  <si>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</si>
  <si>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</si>
  <si>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</si>
  <si>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</si>
  <si>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</si>
  <si>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</si>
  <si>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</si>
  <si>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</si>
  <si>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</si>
  <si>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</si>
  <si>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</si>
  <si>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</si>
  <si>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</si>
  <si>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</si>
  <si>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</si>
  <si>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</si>
  <si>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</si>
  <si>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</si>
  <si>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</si>
  <si>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</si>
  <si>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</si>
  <si>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</si>
  <si>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</si>
  <si>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</si>
  <si>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</si>
  <si>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</si>
  <si>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</si>
  <si>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</si>
  <si>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</si>
  <si>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</si>
  <si>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</si>
  <si>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</si>
  <si>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</si>
  <si>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</si>
  <si>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</si>
  <si>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</si>
  <si>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</si>
  <si>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</si>
  <si>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</si>
  <si>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</si>
  <si>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</si>
  <si>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</si>
  <si>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</si>
  <si>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</si>
  <si>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</si>
  <si>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</si>
  <si>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</si>
  <si>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</si>
  <si>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</si>
  <si>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</si>
  <si>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</si>
  <si>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</si>
  <si>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</si>
  <si>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</si>
  <si>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</si>
  <si>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</si>
  <si>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</si>
  <si>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</si>
  <si>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</si>
  <si>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</si>
  <si>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</si>
  <si>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</si>
  <si>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</si>
  <si>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</si>
  <si>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</si>
  <si>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</si>
  <si>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</si>
  <si>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</si>
  <si>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</si>
  <si>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</si>
  <si>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</si>
  <si>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</si>
  <si>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</si>
  <si>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</si>
  <si>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</si>
  <si>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</si>
  <si>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</si>
  <si>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</si>
  <si>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</si>
  <si>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</si>
  <si>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</si>
  <si>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</si>
  <si>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</si>
  <si>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</si>
  <si>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</si>
  <si>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</si>
  <si>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</si>
  <si>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</si>
  <si>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</si>
  <si>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</si>
  <si>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</si>
  <si>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</si>
  <si>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</si>
  <si>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</si>
  <si>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</si>
  <si>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</si>
  <si>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</si>
  <si>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</si>
  <si>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</si>
  <si>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</si>
  <si>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</si>
  <si>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</si>
  <si>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</si>
  <si>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</si>
  <si>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</si>
  <si>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</si>
  <si>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</si>
  <si>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</si>
  <si>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</si>
  <si>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</si>
  <si>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</si>
  <si>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</si>
  <si>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</si>
  <si>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</si>
  <si>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</si>
  <si>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</si>
  <si>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</si>
  <si>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</si>
  <si>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</si>
  <si>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</si>
  <si>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</si>
  <si>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</si>
  <si>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</si>
  <si>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</si>
  <si>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</si>
  <si>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</si>
  <si>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</si>
  <si>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</si>
  <si>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</si>
  <si>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</si>
  <si>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</si>
  <si>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</si>
  <si>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</si>
  <si>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</si>
  <si>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</si>
  <si>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</si>
  <si>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</si>
  <si>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</si>
  <si>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</si>
  <si>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</si>
  <si>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</si>
  <si>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</si>
  <si>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</si>
  <si>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大阪府松原市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</si>
  <si>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</si>
  <si>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</si>
  <si>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</si>
  <si>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</si>
  <si>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</si>
  <si>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</si>
  <si>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</si>
  <si>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</si>
  <si>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</si>
  <si>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</si>
  <si>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</si>
  <si>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</si>
  <si>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</si>
  <si>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</si>
  <si>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</si>
  <si>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</si>
  <si>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</si>
  <si>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</si>
  <si>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</si>
  <si>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</si>
  <si>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</si>
  <si>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</si>
  <si>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</si>
  <si>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</si>
  <si>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</si>
  <si>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</si>
  <si>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</si>
  <si>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</si>
  <si>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</si>
  <si>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</si>
  <si>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</si>
  <si>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</si>
  <si>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</si>
  <si>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</si>
  <si>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</si>
  <si>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</si>
  <si>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</si>
  <si>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</si>
  <si>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</si>
  <si>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</si>
  <si>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</si>
  <si>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</si>
  <si>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</si>
  <si>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</si>
  <si>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</si>
  <si>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</si>
  <si>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</si>
  <si>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</si>
  <si>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</si>
  <si>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</si>
  <si>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</si>
  <si>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</si>
  <si>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</si>
  <si>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</si>
  <si>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</si>
  <si>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</si>
  <si>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</si>
  <si>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</si>
  <si>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</si>
  <si>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</si>
  <si>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</si>
  <si>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</si>
  <si>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</si>
  <si>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</si>
  <si>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</si>
  <si>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</si>
  <si>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</si>
  <si>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</si>
  <si>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</si>
  <si>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</si>
  <si>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</si>
  <si>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</si>
  <si>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</si>
  <si>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</si>
  <si>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</si>
  <si>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</si>
  <si>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</si>
  <si>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</si>
  <si>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</si>
  <si>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</si>
  <si>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</si>
  <si>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</si>
  <si>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</si>
  <si>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</si>
  <si>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</si>
  <si>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</si>
  <si>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</si>
  <si>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</si>
  <si>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</si>
  <si>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</si>
  <si>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</si>
  <si>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</si>
  <si>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</si>
  <si>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</si>
  <si>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</si>
  <si>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</si>
  <si>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</si>
  <si>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</si>
  <si>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</si>
  <si>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</si>
  <si>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</si>
  <si>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</si>
  <si>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</si>
  <si>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</si>
  <si>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</si>
  <si>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</si>
  <si>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</si>
  <si>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</si>
  <si>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</si>
  <si>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</si>
  <si>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</si>
  <si>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</si>
  <si>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</si>
  <si>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</si>
  <si>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</si>
  <si>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</si>
  <si>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</si>
  <si>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</si>
  <si>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</si>
  <si>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</si>
  <si>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</si>
  <si>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</si>
  <si>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</si>
  <si>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</si>
  <si>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</si>
  <si>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</si>
  <si>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</si>
  <si>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</si>
  <si>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</si>
  <si>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</si>
  <si>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</si>
  <si>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</si>
  <si>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</si>
  <si>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</si>
  <si>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</si>
  <si>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</si>
  <si>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</si>
  <si>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</si>
  <si>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</si>
  <si>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</si>
  <si>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</si>
  <si>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</si>
  <si>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</si>
  <si>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</si>
  <si>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</si>
  <si>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</si>
  <si>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</si>
  <si>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</si>
  <si>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</si>
  <si>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</si>
  <si>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</si>
  <si>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</si>
  <si>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</si>
  <si>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</si>
  <si>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</si>
  <si>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</si>
  <si>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大阪府松原市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</si>
  <si>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</si>
  <si>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</si>
  <si>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</si>
  <si>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</si>
  <si>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</si>
  <si>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</si>
  <si>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</si>
  <si>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</si>
  <si>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</si>
  <si>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</si>
  <si>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</si>
  <si>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</si>
  <si>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</si>
  <si>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</si>
  <si>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</si>
  <si>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</si>
  <si>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</si>
  <si>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</si>
  <si>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</si>
  <si>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</si>
  <si>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</si>
  <si>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</si>
  <si>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</si>
  <si>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</si>
  <si>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</si>
  <si>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</si>
  <si>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</si>
  <si>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</si>
  <si>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</si>
  <si>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</si>
  <si>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</si>
  <si>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</si>
  <si>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</si>
  <si>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</si>
  <si>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</si>
  <si>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</si>
  <si>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</si>
  <si>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</si>
  <si>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</si>
  <si>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</si>
  <si>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</si>
  <si>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</si>
  <si>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</si>
  <si>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</si>
  <si>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</si>
  <si>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</si>
  <si>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</si>
  <si>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</si>
  <si>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</si>
  <si>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</si>
  <si>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</si>
  <si>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</si>
  <si>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</si>
  <si>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</si>
  <si>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</si>
  <si>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</si>
  <si>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</si>
  <si>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</si>
  <si>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</si>
  <si>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</si>
  <si>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</si>
  <si>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</si>
  <si>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</si>
  <si>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</si>
  <si>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</si>
  <si>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</si>
  <si>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</si>
  <si>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</si>
  <si>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</si>
  <si>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</si>
  <si>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</si>
  <si>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</si>
  <si>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</si>
  <si>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</si>
  <si>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</si>
  <si>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</si>
  <si>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</si>
  <si>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</si>
  <si>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</si>
  <si>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</si>
  <si>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</si>
  <si>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</si>
  <si>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</si>
  <si>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</si>
  <si>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</si>
  <si>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</si>
  <si>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</si>
  <si>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</si>
  <si>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</si>
  <si>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</si>
  <si>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</si>
  <si>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</si>
  <si>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</si>
  <si>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</si>
  <si>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</si>
  <si>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</si>
  <si>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</si>
  <si>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</si>
  <si>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</si>
  <si>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</si>
  <si>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</si>
  <si>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</si>
  <si>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</si>
  <si>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</si>
  <si>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</si>
  <si>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</si>
  <si>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</si>
  <si>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</si>
  <si>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</si>
  <si>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</si>
  <si>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</si>
  <si>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</si>
  <si>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</si>
  <si>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</si>
  <si>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</si>
  <si>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</si>
  <si>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</si>
  <si>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</si>
  <si>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</si>
  <si>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</si>
  <si>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</si>
  <si>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</si>
  <si>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</si>
  <si>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</si>
  <si>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</si>
  <si>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</si>
  <si>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</si>
  <si>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</si>
  <si>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</si>
  <si>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</si>
  <si>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</si>
  <si>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</si>
  <si>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</si>
  <si>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</si>
  <si>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</si>
  <si>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</si>
  <si>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</si>
  <si>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</si>
  <si>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</si>
  <si>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</si>
  <si>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</si>
  <si>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</si>
  <si>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</si>
  <si>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</si>
  <si>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</si>
  <si>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</si>
  <si>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</si>
  <si>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</si>
  <si>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</si>
  <si>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</si>
  <si>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</si>
  <si>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</si>
  <si>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</si>
  <si>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</si>
  <si>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</si>
  <si>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</si>
  <si>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</si>
  <si>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</si>
  <si>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</si>
  <si>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</si>
  <si>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</si>
  <si>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</si>
  <si>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</si>
  <si>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</si>
  <si>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</si>
  <si>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</si>
  <si>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</si>
  <si>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</si>
  <si>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</si>
  <si>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</si>
  <si>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</si>
  <si>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</si>
  <si>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</si>
  <si>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</si>
  <si>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</si>
  <si>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</si>
  <si>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</si>
  <si>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</si>
  <si>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</si>
  <si>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</si>
  <si>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</si>
  <si>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</si>
  <si>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</si>
  <si>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</si>
  <si>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</si>
  <si>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</si>
  <si>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1.01</t>
  </si>
  <si>
    <t>▲ 1.06</t>
  </si>
  <si>
    <t>国民健康保険特別会計</t>
  </si>
  <si>
    <t>▲ 9.62</t>
  </si>
  <si>
    <t>▲ 8.98</t>
  </si>
  <si>
    <t>▲ 7.97</t>
  </si>
  <si>
    <t>▲ 6.36</t>
  </si>
  <si>
    <t>▲ 5.10</t>
  </si>
  <si>
    <t>水道事業会計</t>
  </si>
  <si>
    <t>一般会計</t>
  </si>
  <si>
    <t>下水道事業会計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</si>
  <si>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</si>
  <si>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</si>
  <si>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</si>
  <si>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</si>
  <si>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</si>
  <si>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</si>
  <si>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</si>
  <si>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</si>
  <si>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</si>
  <si>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</si>
  <si>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大和川右岸水防事務組合</t>
    <rPh sb="0" eb="3">
      <t>ヤマトガワ</t>
    </rPh>
    <rPh sb="3" eb="5">
      <t>ウガン</t>
    </rPh>
    <rPh sb="5" eb="7">
      <t>スイボウ</t>
    </rPh>
    <rPh sb="7" eb="9">
      <t>ジム</t>
    </rPh>
    <rPh sb="9" eb="11">
      <t>クミアイ</t>
    </rPh>
    <phoneticPr fontId="2"/>
  </si>
  <si>
    <t>大阪広域環境施設組合</t>
    <rPh sb="0" eb="2">
      <t>オオサカ</t>
    </rPh>
    <rPh sb="2" eb="4">
      <t>コウイキ</t>
    </rPh>
    <rPh sb="4" eb="6">
      <t>カンキョウ</t>
    </rPh>
    <rPh sb="6" eb="8">
      <t>シセツ</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</si>
  <si>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</si>
  <si>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</si>
  <si>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</si>
  <si>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</si>
  <si>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松原都市開発</t>
    <rPh sb="0" eb="2">
      <t>マツバラ</t>
    </rPh>
    <rPh sb="2" eb="4">
      <t>トシ</t>
    </rPh>
    <rPh sb="4" eb="6">
      <t>カイハツ</t>
    </rPh>
    <phoneticPr fontId="2"/>
  </si>
  <si>
    <t>-</t>
    <phoneticPr fontId="2"/>
  </si>
  <si>
    <t>松原市文化情報振興事業団</t>
    <rPh sb="0" eb="3">
      <t>マツバラシ</t>
    </rPh>
    <rPh sb="3" eb="5">
      <t>ブンカ</t>
    </rPh>
    <rPh sb="5" eb="7">
      <t>ジョウホウ</t>
    </rPh>
    <rPh sb="7" eb="9">
      <t>シンコウ</t>
    </rPh>
    <rPh sb="9" eb="12">
      <t>ジギョウダン</t>
    </rPh>
    <phoneticPr fontId="2"/>
  </si>
  <si>
    <t>松原市土地開発公社</t>
    <rPh sb="0" eb="3">
      <t>マツバラシ</t>
    </rPh>
    <rPh sb="3" eb="5">
      <t>トチ</t>
    </rPh>
    <rPh sb="5" eb="7">
      <t>カイハツ</t>
    </rPh>
    <rPh sb="7" eb="9">
      <t>コウシャ</t>
    </rPh>
    <phoneticPr fontId="2"/>
  </si>
  <si>
    <t>松原学校給食</t>
    <rPh sb="0" eb="2">
      <t>マツバラ</t>
    </rPh>
    <rPh sb="2" eb="4">
      <t>ガッコウ</t>
    </rPh>
    <rPh sb="4" eb="6">
      <t>キュウショク</t>
    </rPh>
    <phoneticPr fontId="2"/>
  </si>
  <si>
    <t>商業活性化事業等基金</t>
    <phoneticPr fontId="5"/>
  </si>
  <si>
    <t>文化振興基金</t>
    <phoneticPr fontId="5"/>
  </si>
  <si>
    <t>公共施設整備事業基金</t>
    <phoneticPr fontId="5"/>
  </si>
  <si>
    <t>阪神高速大和川線沿道施設維持管理基金</t>
    <phoneticPr fontId="5"/>
  </si>
  <si>
    <t>子ども未来基金</t>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</si>
  <si>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</si>
  <si>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</si>
  <si>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</si>
  <si>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減少傾向にあるものの、類似団体内平均値と比べて高い水準にある。その一方、有形固定資産減価償却率は類似団体内平均値と比べて低い水準にあるものの、増加傾向にある。これは、令和3年度に老人センターの移転に伴う建替を行ったたものの、その他既存施設の老朽化が進んでいるためと考えられる。今後、施設の更新等による地方債の発行が見込まれることから、過度な将来負担とならないよう、公共施設等総合管理計画に基づき、施設の長寿命化等、適正な維持管理に努める。</t>
    <rPh sb="97" eb="99">
      <t>ロウジン</t>
    </rPh>
    <rPh sb="104" eb="106">
      <t>イテン</t>
    </rPh>
    <rPh sb="107" eb="108">
      <t>トモナ</t>
    </rPh>
    <rPh sb="109" eb="111">
      <t>タテカ</t>
    </rPh>
    <rPh sb="122" eb="123">
      <t>タ</t>
    </rPh>
    <rPh sb="123" eb="125">
      <t>キゾン</t>
    </rPh>
    <rPh sb="125" eb="127">
      <t>シセツ</t>
    </rPh>
    <rPh sb="128" eb="131">
      <t>ロウキュウカ</t>
    </rPh>
    <rPh sb="132" eb="133">
      <t>スス</t>
    </rPh>
    <rPh sb="149" eb="151">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</si>
  <si>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</si>
  <si>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</si>
  <si>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</si>
  <si>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</si>
  <si>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</si>
  <si>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</si>
  <si>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近年減少傾向にある。主な要因としては、平成19年度から平成25年度にかけて発行した合計約71億円の退職手当債や平成21年度と平成22年度に発行した合計約31億円の三セク債の償還が進み、残高が減少してきたことが考えられる。これらの地方債の償還は令和7年度には償還が終了するものの、将来負担比率については、依然として類似団体内平均値と比較して高い水準となっており、今後、施設の更新等による地方債の発行が見込まれることから、過度な将来負担とならないよう、引き続き適切な地方債の発行管理に努める。</t>
    <rPh sb="210" eb="213">
      <t>チホウサイ</t>
    </rPh>
    <rPh sb="214" eb="216">
      <t>ハッコウ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</si>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</sst>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AE6A-434C-A8B1-9DEA2C0F56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21990</c:v>
                </c:pt>
                <c:pt idx="1">
                  <c:v>12782</c:v>
                </c:pt>
                <c:pt idx="2">
                  <c:v>32290</c:v>
                </c:pt>
                <c:pt idx="3">
                  <c:v>16198</c:v>
                </c:pt>
                <c:pt idx="4">
                  <c:v>7012</c:v>
                </c:pt>
              </c:numCache>
            </c:numRef>
          </c:val>
          <c:smooth val="0"/>
          <c:extLst>
            <c:ext xmlns:c16="http://schemas.microsoft.com/office/drawing/2014/chart" uri="{C3380CC4-5D6E-409C-BE32-E72D297353CC}">
              <c16:uniqueId val="{00000001-AE6A-434C-A8B1-9DEA2C0F56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0.66</c:v>
                </c:pt>
                <c:pt idx="1">
                  <c:v>0.39</c:v>
                </c:pt>
                <c:pt idx="2">
                  <c:v>0.46</c:v>
                </c:pt>
                <c:pt idx="3">
                  <c:v>2.62</c:v>
                </c:pt>
                <c:pt idx="4">
                  <c:v>3.94</c:v>
                </c:pt>
              </c:numCache>
            </c:numRef>
          </c:val>
          <c:extLst>
            <c:ext xmlns:c16="http://schemas.microsoft.com/office/drawing/2014/chart" uri="{C3380CC4-5D6E-409C-BE32-E72D297353CC}">
              <c16:uniqueId val="{00000000-F7CE-427A-837B-0EAB68562A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2.67</c:v>
                </c:pt>
                <c:pt idx="1">
                  <c:v>1.87</c:v>
                </c:pt>
                <c:pt idx="2">
                  <c:v>1.83</c:v>
                </c:pt>
                <c:pt idx="3">
                  <c:v>2.63</c:v>
                </c:pt>
                <c:pt idx="4">
                  <c:v>9.3800000000000008</c:v>
                </c:pt>
              </c:numCache>
            </c:numRef>
          </c:val>
          <c:extLst>
            <c:ext xmlns:c16="http://schemas.microsoft.com/office/drawing/2014/chart" uri="{C3380CC4-5D6E-409C-BE32-E72D297353CC}">
              <c16:uniqueId val="{00000001-F7CE-427A-837B-0EAB68562A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-1.01</c:v>
                </c:pt>
                <c:pt idx="1">
                  <c:v>-1.06</c:v>
                </c:pt>
                <c:pt idx="2">
                  <c:v>0.04</c:v>
                </c:pt>
                <c:pt idx="3">
                  <c:v>3.02</c:v>
                </c:pt>
                <c:pt idx="4">
                  <c:v>8.31</c:v>
                </c:pt>
              </c:numCache>
            </c:numRef>
          </c:val>
          <c:smooth val="0"/>
          <c:extLst>
            <c:ext xmlns:c16="http://schemas.microsoft.com/office/drawing/2014/chart" uri="{C3380CC4-5D6E-409C-BE32-E72D297353CC}">
              <c16:uniqueId val="{00000002-F7CE-427A-837B-0EAB68562A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9A3-42EC-BB5A-B2978B85E6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A3-42EC-BB5A-B2978B85E6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A3-42EC-BB5A-B2978B85E66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9A3-42EC-BB5A-B2978B85E66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0.14000000000000001</c:v>
                </c:pt>
                <c:pt idx="4">
                  <c:v>#N/A</c:v>
                </c:pt>
                <c:pt idx="5">
                  <c:v>0.09</c:v>
                </c:pt>
                <c:pt idx="6">
                  <c:v>#N/A</c:v>
                </c:pt>
                <c:pt idx="7">
                  <c:v>0.11</c:v>
                </c:pt>
                <c:pt idx="8">
                  <c:v>#N/A</c:v>
                </c:pt>
                <c:pt idx="9">
                  <c:v>0.12</c:v>
                </c:pt>
              </c:numCache>
            </c:numRef>
          </c:val>
          <c:extLst>
            <c:ext xmlns:c16="http://schemas.microsoft.com/office/drawing/2014/chart" uri="{C3380CC4-5D6E-409C-BE32-E72D297353CC}">
              <c16:uniqueId val="{00000004-B9A3-42EC-BB5A-B2978B85E66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0.76</c:v>
                </c:pt>
                <c:pt idx="2">
                  <c:v>#N/A</c:v>
                </c:pt>
                <c:pt idx="3">
                  <c:v>0.38</c:v>
                </c:pt>
                <c:pt idx="4">
                  <c:v>#N/A</c:v>
                </c:pt>
                <c:pt idx="5">
                  <c:v>0.02</c:v>
                </c:pt>
                <c:pt idx="6">
                  <c:v>#N/A</c:v>
                </c:pt>
                <c:pt idx="7">
                  <c:v>0.33</c:v>
                </c:pt>
                <c:pt idx="8">
                  <c:v>#N/A</c:v>
                </c:pt>
                <c:pt idx="9">
                  <c:v>0.39</c:v>
                </c:pt>
              </c:numCache>
            </c:numRef>
          </c:val>
          <c:extLst>
            <c:ext xmlns:c16="http://schemas.microsoft.com/office/drawing/2014/chart" uri="{C3380CC4-5D6E-409C-BE32-E72D297353CC}">
              <c16:uniqueId val="{00000005-B9A3-42EC-BB5A-B2978B85E66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3.13</c:v>
                </c:pt>
                <c:pt idx="6">
                  <c:v>#N/A</c:v>
                </c:pt>
                <c:pt idx="7">
                  <c:v>2.79</c:v>
                </c:pt>
                <c:pt idx="8">
                  <c:v>#N/A</c:v>
                </c:pt>
                <c:pt idx="9">
                  <c:v>1.45</c:v>
                </c:pt>
              </c:numCache>
            </c:numRef>
          </c:val>
          <c:extLst>
            <c:ext xmlns:c16="http://schemas.microsoft.com/office/drawing/2014/chart" uri="{C3380CC4-5D6E-409C-BE32-E72D297353CC}">
              <c16:uniqueId val="{00000006-B9A3-42EC-BB5A-B2978B85E6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0.66</c:v>
                </c:pt>
                <c:pt idx="2">
                  <c:v>#N/A</c:v>
                </c:pt>
                <c:pt idx="3">
                  <c:v>0.39</c:v>
                </c:pt>
                <c:pt idx="4">
                  <c:v>#N/A</c:v>
                </c:pt>
                <c:pt idx="5">
                  <c:v>0.45</c:v>
                </c:pt>
                <c:pt idx="6">
                  <c:v>#N/A</c:v>
                </c:pt>
                <c:pt idx="7">
                  <c:v>2.61</c:v>
                </c:pt>
                <c:pt idx="8">
                  <c:v>#N/A</c:v>
                </c:pt>
                <c:pt idx="9">
                  <c:v>3.94</c:v>
                </c:pt>
              </c:numCache>
            </c:numRef>
          </c:val>
          <c:extLst>
            <c:ext xmlns:c16="http://schemas.microsoft.com/office/drawing/2014/chart" uri="{C3380CC4-5D6E-409C-BE32-E72D297353CC}">
              <c16:uniqueId val="{00000007-B9A3-42EC-BB5A-B2978B85E6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17.25</c:v>
                </c:pt>
                <c:pt idx="2">
                  <c:v>#N/A</c:v>
                </c:pt>
                <c:pt idx="3">
                  <c:v>18.25</c:v>
                </c:pt>
                <c:pt idx="4">
                  <c:v>#N/A</c:v>
                </c:pt>
                <c:pt idx="5">
                  <c:v>14.97</c:v>
                </c:pt>
                <c:pt idx="6">
                  <c:v>#N/A</c:v>
                </c:pt>
                <c:pt idx="7">
                  <c:v>12.69</c:v>
                </c:pt>
                <c:pt idx="8">
                  <c:v>#N/A</c:v>
                </c:pt>
                <c:pt idx="9">
                  <c:v>11.33</c:v>
                </c:pt>
              </c:numCache>
            </c:numRef>
          </c:val>
          <c:extLst>
            <c:ext xmlns:c16="http://schemas.microsoft.com/office/drawing/2014/chart" uri="{C3380CC4-5D6E-409C-BE32-E72D297353CC}">
              <c16:uniqueId val="{00000008-B9A3-42EC-BB5A-B2978B85E66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9.6199999999999992</c:v>
                </c:pt>
                <c:pt idx="1">
                  <c:v>#N/A</c:v>
                </c:pt>
                <c:pt idx="2">
                  <c:v>8.98</c:v>
                </c:pt>
                <c:pt idx="3">
                  <c:v>#N/A</c:v>
                </c:pt>
                <c:pt idx="4">
                  <c:v>7.97</c:v>
                </c:pt>
                <c:pt idx="5">
                  <c:v>#N/A</c:v>
                </c:pt>
                <c:pt idx="6">
                  <c:v>6.36</c:v>
                </c:pt>
                <c:pt idx="7">
                  <c:v>#N/A</c:v>
                </c:pt>
                <c:pt idx="8">
                  <c:v>5.0999999999999996</c:v>
                </c:pt>
                <c:pt idx="9">
                  <c:v>#N/A</c:v>
                </c:pt>
              </c:numCache>
            </c:numRef>
          </c:val>
          <c:extLst>
            <c:ext xmlns:c16="http://schemas.microsoft.com/office/drawing/2014/chart" uri="{C3380CC4-5D6E-409C-BE32-E72D297353CC}">
              <c16:uniqueId val="{00000009-B9A3-42EC-BB5A-B2978B85E6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4680</c:v>
                </c:pt>
                <c:pt idx="5">
                  <c:v>4520</c:v>
                </c:pt>
                <c:pt idx="8">
                  <c:v>4141</c:v>
                </c:pt>
                <c:pt idx="11">
                  <c:v>4191</c:v>
                </c:pt>
                <c:pt idx="14">
                  <c:v>4317</c:v>
                </c:pt>
              </c:numCache>
            </c:numRef>
          </c:val>
          <c:extLst>
            <c:ext xmlns:c16="http://schemas.microsoft.com/office/drawing/2014/chart" uri="{C3380CC4-5D6E-409C-BE32-E72D297353CC}">
              <c16:uniqueId val="{00000000-D4DD-4AAC-94BA-997FB04DE9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D4DD-4AAC-94BA-997FB04DE9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DD-4AAC-94BA-997FB04DE9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51</c:v>
                </c:pt>
                <c:pt idx="6">
                  <c:v>49</c:v>
                </c:pt>
                <c:pt idx="9">
                  <c:v>35</c:v>
                </c:pt>
                <c:pt idx="12">
                  <c:v>29</c:v>
                </c:pt>
              </c:numCache>
            </c:numRef>
          </c:val>
          <c:extLst>
            <c:ext xmlns:c16="http://schemas.microsoft.com/office/drawing/2014/chart" uri="{C3380CC4-5D6E-409C-BE32-E72D297353CC}">
              <c16:uniqueId val="{00000003-D4DD-4AAC-94BA-997FB04DE9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1982</c:v>
                </c:pt>
                <c:pt idx="3">
                  <c:v>1953</c:v>
                </c:pt>
                <c:pt idx="6">
                  <c:v>1024</c:v>
                </c:pt>
                <c:pt idx="9">
                  <c:v>986</c:v>
                </c:pt>
                <c:pt idx="12">
                  <c:v>898</c:v>
                </c:pt>
              </c:numCache>
            </c:numRef>
          </c:val>
          <c:extLst>
            <c:ext xmlns:c16="http://schemas.microsoft.com/office/drawing/2014/chart" uri="{C3380CC4-5D6E-409C-BE32-E72D297353CC}">
              <c16:uniqueId val="{00000004-D4DD-4AAC-94BA-997FB04DE9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DD-4AAC-94BA-997FB04DE9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DD-4AAC-94BA-997FB04DE9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4274</c:v>
                </c:pt>
                <c:pt idx="3">
                  <c:v>4229</c:v>
                </c:pt>
                <c:pt idx="6">
                  <c:v>4089</c:v>
                </c:pt>
                <c:pt idx="9">
                  <c:v>4041</c:v>
                </c:pt>
                <c:pt idx="12">
                  <c:v>4119</c:v>
                </c:pt>
              </c:numCache>
            </c:numRef>
          </c:val>
          <c:extLst>
            <c:ext xmlns:c16="http://schemas.microsoft.com/office/drawing/2014/chart" uri="{C3380CC4-5D6E-409C-BE32-E72D297353CC}">
              <c16:uniqueId val="{00000007-D4DD-4AAC-94BA-997FB04DE9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1650</c:v>
                </c:pt>
                <c:pt idx="2">
                  <c:v>#N/A</c:v>
                </c:pt>
                <c:pt idx="3">
                  <c:v>#N/A</c:v>
                </c:pt>
                <c:pt idx="4">
                  <c:v>1713</c:v>
                </c:pt>
                <c:pt idx="5">
                  <c:v>#N/A</c:v>
                </c:pt>
                <c:pt idx="6">
                  <c:v>#N/A</c:v>
                </c:pt>
                <c:pt idx="7">
                  <c:v>1022</c:v>
                </c:pt>
                <c:pt idx="8">
                  <c:v>#N/A</c:v>
                </c:pt>
                <c:pt idx="9">
                  <c:v>#N/A</c:v>
                </c:pt>
                <c:pt idx="10">
                  <c:v>872</c:v>
                </c:pt>
                <c:pt idx="11">
                  <c:v>#N/A</c:v>
                </c:pt>
                <c:pt idx="12">
                  <c:v>#N/A</c:v>
                </c:pt>
                <c:pt idx="13">
                  <c:v>729</c:v>
                </c:pt>
                <c:pt idx="14">
                  <c:v>#N/A</c:v>
                </c:pt>
              </c:numCache>
            </c:numRef>
          </c:val>
          <c:smooth val="0"/>
          <c:extLst>
            <c:ext xmlns:c16="http://schemas.microsoft.com/office/drawing/2014/chart" uri="{C3380CC4-5D6E-409C-BE32-E72D297353CC}">
              <c16:uniqueId val="{00000008-D4DD-4AAC-94BA-997FB04DE9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45711</c:v>
                </c:pt>
                <c:pt idx="5">
                  <c:v>45012</c:v>
                </c:pt>
                <c:pt idx="8">
                  <c:v>43863</c:v>
                </c:pt>
                <c:pt idx="11">
                  <c:v>43058</c:v>
                </c:pt>
                <c:pt idx="14">
                  <c:v>42029</c:v>
                </c:pt>
              </c:numCache>
            </c:numRef>
          </c:val>
          <c:extLst>
            <c:ext xmlns:c16="http://schemas.microsoft.com/office/drawing/2014/chart" uri="{C3380CC4-5D6E-409C-BE32-E72D297353CC}">
              <c16:uniqueId val="{00000000-5765-467F-B52E-3E2604F482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12775</c:v>
                </c:pt>
                <c:pt idx="5">
                  <c:v>14427</c:v>
                </c:pt>
                <c:pt idx="8">
                  <c:v>12165</c:v>
                </c:pt>
                <c:pt idx="11">
                  <c:v>10991</c:v>
                </c:pt>
                <c:pt idx="14">
                  <c:v>10665</c:v>
                </c:pt>
              </c:numCache>
            </c:numRef>
          </c:val>
          <c:extLst>
            <c:ext xmlns:c16="http://schemas.microsoft.com/office/drawing/2014/chart" uri="{C3380CC4-5D6E-409C-BE32-E72D297353CC}">
              <c16:uniqueId val="{00000001-5765-467F-B52E-3E2604F482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2403</c:v>
                </c:pt>
                <c:pt idx="5">
                  <c:v>1854</c:v>
                </c:pt>
                <c:pt idx="8">
                  <c:v>1428</c:v>
                </c:pt>
                <c:pt idx="11">
                  <c:v>1884</c:v>
                </c:pt>
                <c:pt idx="14">
                  <c:v>4315</c:v>
                </c:pt>
              </c:numCache>
            </c:numRef>
          </c:val>
          <c:extLst>
            <c:ext xmlns:c16="http://schemas.microsoft.com/office/drawing/2014/chart" uri="{C3380CC4-5D6E-409C-BE32-E72D297353CC}">
              <c16:uniqueId val="{00000002-5765-467F-B52E-3E2604F482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65-467F-B52E-3E2604F482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65-467F-B52E-3E2604F482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706</c:v>
                </c:pt>
                <c:pt idx="3">
                  <c:v>725</c:v>
                </c:pt>
                <c:pt idx="6">
                  <c:v>730</c:v>
                </c:pt>
                <c:pt idx="9">
                  <c:v>742</c:v>
                </c:pt>
                <c:pt idx="12">
                  <c:v>818</c:v>
                </c:pt>
              </c:numCache>
            </c:numRef>
          </c:val>
          <c:extLst>
            <c:ext xmlns:c16="http://schemas.microsoft.com/office/drawing/2014/chart" uri="{C3380CC4-5D6E-409C-BE32-E72D297353CC}">
              <c16:uniqueId val="{00000005-5765-467F-B52E-3E2604F482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5171</c:v>
                </c:pt>
                <c:pt idx="3">
                  <c:v>4852</c:v>
                </c:pt>
                <c:pt idx="6">
                  <c:v>4703</c:v>
                </c:pt>
                <c:pt idx="9">
                  <c:v>4826</c:v>
                </c:pt>
                <c:pt idx="12">
                  <c:v>4875</c:v>
                </c:pt>
              </c:numCache>
            </c:numRef>
          </c:val>
          <c:extLst>
            <c:ext xmlns:c16="http://schemas.microsoft.com/office/drawing/2014/chart" uri="{C3380CC4-5D6E-409C-BE32-E72D297353CC}">
              <c16:uniqueId val="{00000006-5765-467F-B52E-3E2604F482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455</c:v>
                </c:pt>
                <c:pt idx="3">
                  <c:v>472</c:v>
                </c:pt>
                <c:pt idx="6">
                  <c:v>438</c:v>
                </c:pt>
                <c:pt idx="9">
                  <c:v>466</c:v>
                </c:pt>
                <c:pt idx="12">
                  <c:v>430</c:v>
                </c:pt>
              </c:numCache>
            </c:numRef>
          </c:val>
          <c:extLst>
            <c:ext xmlns:c16="http://schemas.microsoft.com/office/drawing/2014/chart" uri="{C3380CC4-5D6E-409C-BE32-E72D297353CC}">
              <c16:uniqueId val="{00000007-5765-467F-B52E-3E2604F482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28242</c:v>
                </c:pt>
                <c:pt idx="3">
                  <c:v>26128</c:v>
                </c:pt>
                <c:pt idx="6">
                  <c:v>20880</c:v>
                </c:pt>
                <c:pt idx="9">
                  <c:v>17888</c:v>
                </c:pt>
                <c:pt idx="12">
                  <c:v>16205</c:v>
                </c:pt>
              </c:numCache>
            </c:numRef>
          </c:val>
          <c:extLst>
            <c:ext xmlns:c16="http://schemas.microsoft.com/office/drawing/2014/chart" uri="{C3380CC4-5D6E-409C-BE32-E72D297353CC}">
              <c16:uniqueId val="{00000008-5765-467F-B52E-3E2604F482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329</c:v>
                </c:pt>
                <c:pt idx="3">
                  <c:v>419</c:v>
                </c:pt>
                <c:pt idx="6">
                  <c:v>445</c:v>
                </c:pt>
                <c:pt idx="9">
                  <c:v>665</c:v>
                </c:pt>
                <c:pt idx="12">
                  <c:v>811</c:v>
                </c:pt>
              </c:numCache>
            </c:numRef>
          </c:val>
          <c:extLst>
            <c:ext xmlns:c16="http://schemas.microsoft.com/office/drawing/2014/chart" uri="{C3380CC4-5D6E-409C-BE32-E72D297353CC}">
              <c16:uniqueId val="{00000009-5765-467F-B52E-3E2604F482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41759</c:v>
                </c:pt>
                <c:pt idx="3">
                  <c:v>40860</c:v>
                </c:pt>
                <c:pt idx="6">
                  <c:v>41778</c:v>
                </c:pt>
                <c:pt idx="9">
                  <c:v>41033</c:v>
                </c:pt>
                <c:pt idx="12">
                  <c:v>39427</c:v>
                </c:pt>
              </c:numCache>
            </c:numRef>
          </c:val>
          <c:extLst>
            <c:ext xmlns:c16="http://schemas.microsoft.com/office/drawing/2014/chart" uri="{C3380CC4-5D6E-409C-BE32-E72D297353CC}">
              <c16:uniqueId val="{0000000A-5765-467F-B52E-3E2604F482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15772</c:v>
                </c:pt>
                <c:pt idx="2">
                  <c:v>#N/A</c:v>
                </c:pt>
                <c:pt idx="3">
                  <c:v>#N/A</c:v>
                </c:pt>
                <c:pt idx="4">
                  <c:v>12161</c:v>
                </c:pt>
                <c:pt idx="5">
                  <c:v>#N/A</c:v>
                </c:pt>
                <c:pt idx="6">
                  <c:v>#N/A</c:v>
                </c:pt>
                <c:pt idx="7">
                  <c:v>11518</c:v>
                </c:pt>
                <c:pt idx="8">
                  <c:v>#N/A</c:v>
                </c:pt>
                <c:pt idx="9">
                  <c:v>#N/A</c:v>
                </c:pt>
                <c:pt idx="10">
                  <c:v>9685</c:v>
                </c:pt>
                <c:pt idx="11">
                  <c:v>#N/A</c:v>
                </c:pt>
                <c:pt idx="12">
                  <c:v>#N/A</c:v>
                </c:pt>
                <c:pt idx="13">
                  <c:v>5558</c:v>
                </c:pt>
                <c:pt idx="14">
                  <c:v>#N/A</c:v>
                </c:pt>
              </c:numCache>
            </c:numRef>
          </c:val>
          <c:smooth val="0"/>
          <c:extLst>
            <c:ext xmlns:c16="http://schemas.microsoft.com/office/drawing/2014/chart" uri="{C3380CC4-5D6E-409C-BE32-E72D297353CC}">
              <c16:uniqueId val="{0000000B-5765-467F-B52E-3E2604F482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451</c:v>
                </c:pt>
                <c:pt idx="1">
                  <c:v>666</c:v>
                </c:pt>
                <c:pt idx="2">
                  <c:v>2489</c:v>
                </c:pt>
              </c:numCache>
            </c:numRef>
          </c:val>
          <c:extLst>
            <c:ext xmlns:c16="http://schemas.microsoft.com/office/drawing/2014/chart" uri="{C3380CC4-5D6E-409C-BE32-E72D297353CC}">
              <c16:uniqueId val="{00000000-21AE-4CD5-8445-830E65A369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c:v>
                </c:pt>
                <c:pt idx="1">
                  <c:v>21</c:v>
                </c:pt>
                <c:pt idx="2">
                  <c:v>483</c:v>
                </c:pt>
              </c:numCache>
            </c:numRef>
          </c:val>
          <c:extLst>
            <c:ext xmlns:c16="http://schemas.microsoft.com/office/drawing/2014/chart" uri="{C3380CC4-5D6E-409C-BE32-E72D297353CC}">
              <c16:uniqueId val="{00000001-21AE-4CD5-8445-830E65A369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898</c:v>
                </c:pt>
                <c:pt idx="1">
                  <c:v>1136</c:v>
                </c:pt>
                <c:pt idx="2">
                  <c:v>1280</c:v>
                </c:pt>
              </c:numCache>
            </c:numRef>
          </c:val>
          <c:extLst>
            <c:ext xmlns:c16="http://schemas.microsoft.com/office/drawing/2014/chart" uri="{C3380CC4-5D6E-409C-BE32-E72D297353CC}">
              <c16:uniqueId val="{00000002-21AE-4CD5-8445-830E65A369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{401BEA0C-B144-43D6-9840-123531F38378}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EF2-4F11-A9BD-CA5FB34D09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{81095083-9C37-4310-8F21-1FB12B9283BE}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F2-4F11-A9BD-CA5FB34D09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{A196ACCF-BA66-42B9-A8C9-9370C149EF67}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F2-4F11-A9BD-CA5FB34D09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{269FCB9B-5A12-4C68-A0CE-A43000296C47}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F2-4F11-A9BD-CA5FB34D09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{E6A68F0C-E6AD-43D3-B528-98552ABA691C}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F2-4F11-A9BD-CA5FB34D09D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{C1E48BBD-F3AF-48BD-9C56-C4F28C5C4DFD}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EF2-4F11-A9BD-CA5FB34D09D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{921D8356-E921-4743-842B-4E493A576F25}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EF2-4F11-A9BD-CA5FB34D09D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{2DC7C5DE-B047-4B07-B77E-90CDC5D9BE27}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EF2-4F11-A9BD-CA5FB34D09D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{D0E4A6B8-8BA0-4110-B16C-845A4E3BC139}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EF2-4F11-A9BD-CA5FB34D09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57.1</c:v>
                </c:pt>
                <c:pt idx="16">
                  <c:v>57.7</c:v>
                </c:pt>
                <c:pt idx="24">
                  <c:v>58.9</c:v>
                </c:pt>
                <c:pt idx="32">
                  <c:v>60.4</c:v>
                </c:pt>
              </c:numCache>
            </c:numRef>
          </c:xVal>
          <c:yVal>
            <c:numRef>
              <c:f>公会計指標分析・財政指標組合せ分析表!$BP$51:$DC$51</c:f>
              <c:numCache>
                <c:formatCode>#,##0.0;"▲ "#,##0.0</c:formatCode>
                <c:ptCount val="40"/>
                <c:pt idx="0">
                  <c:v>75.3</c:v>
                </c:pt>
                <c:pt idx="8">
                  <c:v>57.8</c:v>
                </c:pt>
                <c:pt idx="16">
                  <c:v>54</c:v>
                </c:pt>
                <c:pt idx="24">
                  <c:v>44.3</c:v>
                </c:pt>
                <c:pt idx="32">
                  <c:v>24</c:v>
                </c:pt>
              </c:numCache>
            </c:numRef>
          </c:yVal>
          <c:smooth val="0"/>
          <c:extLst>
            <c:ext xmlns:c16="http://schemas.microsoft.com/office/drawing/2014/chart" uri="{C3380CC4-5D6E-409C-BE32-E72D297353CC}">
              <c16:uniqueId val="{00000009-0EF2-4F11-A9BD-CA5FB34D09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{70177329-34B6-4D39-A9BA-E0C71322459F}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EF2-4F11-A9BD-CA5FB34D09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{0DF4F1D0-D4EF-45CF-8B5D-717BB2DA720D}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F2-4F11-A9BD-CA5FB34D09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{1C08EEF3-EFCD-482C-8292-28FEAD48B267}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F2-4F11-A9BD-CA5FB34D09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{D11C71D5-EB2E-4936-8EE8-73064F24AA10}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F2-4F11-A9BD-CA5FB34D09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{BBC092E6-0EE9-4030-B7FE-F8BC83283771}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F2-4F11-A9BD-CA5FB34D09D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{1FC9496F-3B57-4B95-90F2-0DD5A0C13CD0}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EF2-4F11-A9BD-CA5FB34D09D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{96C29D62-3B0E-4709-8BA2-75BEE35EB73B}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EF2-4F11-A9BD-CA5FB34D09D9}"/>
                </c:ext>
              </c:extLst>
            </c:dLbl>
            <c:dLbl>
              <c:idx val="24"/>
              <c:layout>
                <c:manualLayout>
                  <c:x val="-4.077334399607664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{A9CDF867-A2E5-4334-8A2A-E459EC35388A}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EF2-4F11-A9BD-CA5FB34D09D9}"/>
                </c:ext>
              </c:extLst>
            </c:dLbl>
            <c:dLbl>
              <c:idx val="32"/>
              <c:layout>
                <c:manualLayout>
                  <c:x val="-2.3258157304391711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{B8D88886-44BC-4719-B9E7-6D47E4BF56B4}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EF2-4F11-A9BD-CA5FB34D09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0EF2-4F11-A9BD-CA5FB34D09D9}"/>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{150B2F5C-8D3B-45A1-B471-E4A9378B719E}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E9A-4C89-8393-7E27A10C1F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{F38EB304-54C6-4742-B932-4D6AE4994630}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9A-4C89-8393-7E27A10C1F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{DCB9CA57-2E11-45E9-AA97-59D5AF03797D}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9A-4C89-8393-7E27A10C1F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{118F46A7-9D70-4B53-B549-4F685065AE96}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9A-4C89-8393-7E27A10C1F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{EC76515A-9C5B-423F-987D-D7783B80EDE5}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9A-4C89-8393-7E27A10C1F6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{E7648EF9-D66C-46D4-B479-EFEFC6262DE0}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E9A-4C89-8393-7E27A10C1F6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{F0AAD0BE-F06F-440F-9AD6-3BC5EEF42DF0}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E9A-4C89-8393-7E27A10C1F6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{F3701D0C-B28E-4C3C-BF47-D8A72E4B5C98}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E9A-4C89-8393-7E27A10C1F6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{684E4E02-B783-4506-AF7E-A3CB0C0E9745}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E9A-4C89-8393-7E27A10C1F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8.1999999999999993</c:v>
                </c:pt>
                <c:pt idx="16">
                  <c:v>6.9</c:v>
                </c:pt>
                <c:pt idx="24">
                  <c:v>5.6</c:v>
                </c:pt>
                <c:pt idx="32">
                  <c:v>3.9</c:v>
                </c:pt>
              </c:numCache>
            </c:numRef>
          </c:xVal>
          <c:yVal>
            <c:numRef>
              <c:f>公会計指標分析・財政指標組合せ分析表!$BP$73:$DC$73</c:f>
              <c:numCache>
                <c:formatCode>#,##0.0;"▲ "#,##0.0</c:formatCode>
                <c:ptCount val="40"/>
                <c:pt idx="0">
                  <c:v>75.3</c:v>
                </c:pt>
                <c:pt idx="8">
                  <c:v>57.8</c:v>
                </c:pt>
                <c:pt idx="16">
                  <c:v>54</c:v>
                </c:pt>
                <c:pt idx="24">
                  <c:v>44.3</c:v>
                </c:pt>
                <c:pt idx="32">
                  <c:v>24</c:v>
                </c:pt>
              </c:numCache>
            </c:numRef>
          </c:yVal>
          <c:smooth val="0"/>
          <c:extLst>
            <c:ext xmlns:c16="http://schemas.microsoft.com/office/drawing/2014/chart" uri="{C3380CC4-5D6E-409C-BE32-E72D297353CC}">
              <c16:uniqueId val="{00000009-2E9A-4C89-8393-7E27A10C1F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{567A998D-FD88-4DFC-96A8-4CAF99EE011C}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E9A-4C89-8393-7E27A10C1F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{D4AD9AB4-241E-47E5-9833-69E677F0F7A4}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9A-4C89-8393-7E27A10C1F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{27651133-B0AE-49AF-80E3-82971962357A}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9A-4C89-8393-7E27A10C1F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{53009376-D8A3-488C-A5A4-9A64C272F260}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9A-4C89-8393-7E27A10C1F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{5A187728-82EE-4573-8A30-20C6865C7FBA}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9A-4C89-8393-7E27A10C1F64}"/>
                </c:ext>
              </c:extLst>
            </c:dLbl>
            <c:dLbl>
              <c:idx val="8"/>
              <c:layout>
                <c:manualLayout>
                  <c:x val="-4.50965307069538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{D94044F4-1236-4281-9A85-4FE61AB01417}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E9A-4C89-8393-7E27A10C1F64}"/>
                </c:ext>
              </c:extLst>
            </c:dLbl>
            <c:dLbl>
              <c:idx val="16"/>
              <c:layout>
                <c:manualLayout>
                  <c:x val="-4.490505736590130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{4C5BEDE9-460A-4B13-9C91-A7C8C9D97BE1}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E9A-4C89-8393-7E27A10C1F64}"/>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{1E7680F2-79BF-4E1E-A3DA-29928C90C7AC}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E9A-4C89-8393-7E27A10C1F64}"/>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{E062EA3A-0E0F-40C8-9016-9666260A087B}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E9A-4C89-8393-7E27A10C1F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2E9A-4C89-8393-7E27A10C1F64}"/>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発行した猶予特例債の影響により、元利償還金が増加したものの、過去に発行した退職手当債等の償還が進んだことから、元利償還金の伸びよりも算入公債費等の伸びが大きく、結果として実質公債費比率の分子が減少した。</a:t>
          </a:r>
        </a:p>
        <a:p>
          <a:r>
            <a:rPr kumimoji="1" lang="ja-JP" altLang="en-US" sz="1400">
              <a:latin typeface="ＭＳ ゴシック" pitchFamily="49" charset="-128"/>
              <a:ea typeface="ＭＳ ゴシック" pitchFamily="49" charset="-128"/>
            </a:rPr>
            <a:t>　近年発行した地方債の元金償還が今後見込まれることや、公共施設の改修事業などが今後見込まれるため、投資事業の精査に努め、地方債発行額の抑制に努めていく。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より減少しており、主な要因としては、認定こども園の建設や区画整理事業等の大型投資事業の完了に加え、投資事業の抑制により、地方債発行額が地方債償還額を下回ったことや、交付税として臨時財政対策債償還基金費等が交付され、また、用地処分等の実施により、充当可能基金が増加したことがあげられる。</a:t>
          </a:r>
        </a:p>
        <a:p>
          <a:r>
            <a:rPr kumimoji="1" lang="ja-JP" altLang="en-US" sz="1400">
              <a:latin typeface="ＭＳ ゴシック" pitchFamily="49" charset="-128"/>
              <a:ea typeface="ＭＳ ゴシック" pitchFamily="49" charset="-128"/>
            </a:rPr>
            <a:t>　今後も事業の見直しやデジタル化の推進による業務効率化とともに、企業立地促進や土地区画整理事業など、新たなまちづくりによる市税など自主財源確保に努めることで、引き続き、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大阪府松原市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百万円となっており、公有財産の跡地利用等により売払収入、貸付料、寄附金等を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百万円積立てたが、各事業への充当により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公有財産の利活用のほか、企業誘致や土地区画整理事業等による市税収入の増加など、自主財源確保に取組み、基金現在高の増加に努める。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・商業活性化事業等基金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商店街及び商業集積づくり等の商業活性化事業、歴史ある道等特色ある道路整備のための資金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文化振興事業の充実を図るための資金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公共施設整備、市債償還のための資金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・阪神高速大和川線沿道施設維持管理基金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本市が整備したコミュニティセンター等の施設を維持管理するための資金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子育て支援の充実を図るための資金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・商業活性化事業等基金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百万円となっており、駅前商業施設の貸付収入等を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百万円積立てたが、商店街活性化事業やまちなか活性化支援等に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百万円積立て、取り崩しを行わなかったため、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百万円となっており、用地処分に伴う財産区からの繰入金や寄附金等を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百万円積立てたが、府営土地改良事業による負担金として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・阪神高速大和川線沿道施設維持管理基金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百万円となっており、コミュニティセンターの運営や環境監視局の維持管理費等に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百万円となっており、旧保育所跡地貸付料や寄附金等を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百万円積立てたが、取り崩しを行わなかったため、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公有財産の有効活用を促進し、基金現在高の増加に努める。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百万円となっており、公有財産の売払収入、寄附金等を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百万円積立てたが、大堀環境監視局の維持管理経費により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さらなる財政健全化に取組み、基金からの取崩しを抑えるとともに、企業誘致や土地区画整理事業による税収の拡大、公有財産の有効活用により積立額を増加させることで、基金現在高の増加に努める。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百万円となっており、臨時財政対策債償還基金費として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臨時財政対策債償還基金費として積立てた部分については、令和３年発行分の元金償還開始に合わせ、計画的に取り崩しを行う。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690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21175"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46575"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71975"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27175"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52575"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77975"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73075"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0075"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33575"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117,801
115,980
16.66
50,925,438
49,877,058
1,045,969
26,540,014
39,426,868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67075"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791075"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23075"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56575"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791075"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86575"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64875"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25225"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25225"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25225"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47425"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0140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01400"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45850"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66475"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45850"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66475"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60475"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76614"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17614"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51475"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51475"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75475"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75475"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26475"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26475"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60475"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68975"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68975"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45175"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令和元年度に旧松原図書館を除却し、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園と幼稚園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園を統合し、新たに認定こども園を建設するなど、老朽化した施設の集約化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除却を進めている。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老人センターの移転に伴う建替を実施したこと等により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資産全体での有形固定資産減価償却率は、類似団体内平均値と比較するとやや低くなっている。一方でその他既存施設については、老朽化の進展に伴い、同比率が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引き続き計画的な施設の改修や除却等、適正な維持管理に努める。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2237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60475"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862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60475"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86286"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60475"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37581"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60475"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37581"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60475"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37581"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60475"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60475"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51070"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03775"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64075"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03775"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64075"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03775"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02175"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990975"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28975"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66975"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04975"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7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639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019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399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779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30861</xdr:rowOff>
    </xdr:from>
    <xdr:to>
      <xdr:col>23</xdr:col>
      <xdr:colOff>136525</xdr:colOff>
      <xdr:row>29</xdr:row>
      <xdr:rowOff>132461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02175"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53738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03775" y="562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169926</xdr:rowOff>
    </xdr:from>
    <xdr:to>
      <xdr:col>19</xdr:col>
      <xdr:colOff>187325</xdr:colOff>
      <xdr:row>29</xdr:row>
      <xdr:rowOff>100076</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990975"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49276</xdr:rowOff>
    </xdr:from>
    <xdr:to>
      <xdr:col>23</xdr:col>
      <xdr:colOff>85725</xdr:colOff>
      <xdr:row>29</xdr:row>
      <xdr:rowOff>81661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41775" y="579285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144018</xdr:rowOff>
    </xdr:from>
    <xdr:to>
      <xdr:col>15</xdr:col>
      <xdr:colOff>187325</xdr:colOff>
      <xdr:row>29</xdr:row>
      <xdr:rowOff>74168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28975"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23368</xdr:rowOff>
    </xdr:from>
    <xdr:to>
      <xdr:col>19</xdr:col>
      <xdr:colOff>136525</xdr:colOff>
      <xdr:row>29</xdr:row>
      <xdr:rowOff>49276</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79775" y="576694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131064</xdr:rowOff>
    </xdr:from>
    <xdr:to>
      <xdr:col>11</xdr:col>
      <xdr:colOff>187325</xdr:colOff>
      <xdr:row>29</xdr:row>
      <xdr:rowOff>61214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66975"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10414</xdr:rowOff>
    </xdr:from>
    <xdr:to>
      <xdr:col>15</xdr:col>
      <xdr:colOff>136525</xdr:colOff>
      <xdr:row>29</xdr:row>
      <xdr:rowOff>23368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17775" y="5753989"/>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111633</xdr:rowOff>
    </xdr:from>
    <xdr:to>
      <xdr:col>7</xdr:col>
      <xdr:colOff>187325</xdr:colOff>
      <xdr:row>29</xdr:row>
      <xdr:rowOff>41783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04975"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162433</xdr:rowOff>
    </xdr:from>
    <xdr:to>
      <xdr:col>11</xdr:col>
      <xdr:colOff>136525</xdr:colOff>
      <xdr:row>29</xdr:row>
      <xdr:rowOff>10414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55775" y="573455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26519"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77219"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15219"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53219"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116603</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26519"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90695</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77219"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77741</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15219" y="54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58310</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53219"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293475"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63718"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08615"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84475"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84475"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08475"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08475"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59475"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59475"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293475"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01975"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01975"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78175"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年度にかけて発行した三セク債や平成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て発行した退職手当債の償還が進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等により、将来負担額は減少傾向にあるものの、類似団体と比較して、充当可能基金残高が少ないことや、人口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りの市税収入が低く、経常一般財源等が少ないため、債務償還比率も類似団体内平均値と比べると高くなっている。そのため、過度な将来負担とならないよう、施設の更新等を計画的に行うとともに、企業誘致や雇用環境の拡充による、自主財源確保等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5537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293475"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471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293475"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47151"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293475"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47151"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293475"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19286"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293475"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19286"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293475"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19286"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293475"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21878"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293475"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293475"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97977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84070" y="5261428"/>
          <a:ext cx="1269" cy="92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101804</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36775" y="61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97977</xdr:rowOff>
    </xdr:from>
    <xdr:to>
      <xdr:col>76</xdr:col>
      <xdr:colOff>111125</xdr:colOff>
      <xdr:row>31</xdr:row>
      <xdr:rowOff>97977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697075" y="618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3677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697075"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102536</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36775" y="5503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79659</xdr:rowOff>
    </xdr:from>
    <xdr:to>
      <xdr:col>76</xdr:col>
      <xdr:colOff>73025</xdr:colOff>
      <xdr:row>29</xdr:row>
      <xdr:rowOff>9809</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35175" y="565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69929</xdr:rowOff>
    </xdr:from>
    <xdr:to>
      <xdr:col>72</xdr:col>
      <xdr:colOff>123825</xdr:colOff>
      <xdr:row>30</xdr:row>
      <xdr:rowOff>79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23975" y="58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89360</xdr:rowOff>
    </xdr:from>
    <xdr:to>
      <xdr:col>68</xdr:col>
      <xdr:colOff>123825</xdr:colOff>
      <xdr:row>30</xdr:row>
      <xdr:rowOff>19510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61975"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76714</xdr:rowOff>
    </xdr:from>
    <xdr:to>
      <xdr:col>64</xdr:col>
      <xdr:colOff>123825</xdr:colOff>
      <xdr:row>30</xdr:row>
      <xdr:rowOff>6864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499975"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95631</xdr:rowOff>
    </xdr:from>
    <xdr:to>
      <xdr:col>60</xdr:col>
      <xdr:colOff>123825</xdr:colOff>
      <xdr:row>30</xdr:row>
      <xdr:rowOff>25781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37975"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08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8969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349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729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109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62768</xdr:rowOff>
    </xdr:from>
    <xdr:to>
      <xdr:col>76</xdr:col>
      <xdr:colOff>73025</xdr:colOff>
      <xdr:row>30</xdr:row>
      <xdr:rowOff>164368</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35175" y="59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41195</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36775" y="595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89880</xdr:rowOff>
    </xdr:from>
    <xdr:to>
      <xdr:col>72</xdr:col>
      <xdr:colOff>123825</xdr:colOff>
      <xdr:row>33</xdr:row>
      <xdr:rowOff>20030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23975" y="6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113568</xdr:rowOff>
    </xdr:from>
    <xdr:to>
      <xdr:col>76</xdr:col>
      <xdr:colOff>22225</xdr:colOff>
      <xdr:row>32</xdr:row>
      <xdr:rowOff>140680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74775" y="6028593"/>
          <a:ext cx="711200" cy="37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134535</xdr:rowOff>
    </xdr:from>
    <xdr:to>
      <xdr:col>68</xdr:col>
      <xdr:colOff>123825</xdr:colOff>
      <xdr:row>34</xdr:row>
      <xdr:rowOff>64685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61975" y="65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140680</xdr:rowOff>
    </xdr:from>
    <xdr:to>
      <xdr:col>72</xdr:col>
      <xdr:colOff>73025</xdr:colOff>
      <xdr:row>34</xdr:row>
      <xdr:rowOff>13885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12775" y="6398605"/>
          <a:ext cx="762000" cy="2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100983</xdr:rowOff>
    </xdr:from>
    <xdr:to>
      <xdr:col>64</xdr:col>
      <xdr:colOff>123825</xdr:colOff>
      <xdr:row>33</xdr:row>
      <xdr:rowOff>31133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499975" y="63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151783</xdr:rowOff>
    </xdr:from>
    <xdr:to>
      <xdr:col>68</xdr:col>
      <xdr:colOff>73025</xdr:colOff>
      <xdr:row>34</xdr:row>
      <xdr:rowOff>13885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50775" y="6409708"/>
          <a:ext cx="762000" cy="20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32857</xdr:rowOff>
    </xdr:from>
    <xdr:to>
      <xdr:col>60</xdr:col>
      <xdr:colOff>123825</xdr:colOff>
      <xdr:row>33</xdr:row>
      <xdr:rowOff>134457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37975" y="64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151783</xdr:rowOff>
    </xdr:from>
    <xdr:to>
      <xdr:col>64</xdr:col>
      <xdr:colOff>73025</xdr:colOff>
      <xdr:row>33</xdr:row>
      <xdr:rowOff>83657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88775" y="6409708"/>
          <a:ext cx="762000" cy="10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16606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27202" y="558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36037</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77902" y="560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23391</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15902"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42308</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53902"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11157</xdr:rowOff>
    </xdr:from>
    <xdr:ext cx="560923"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781613" y="64405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55812</xdr:rowOff>
    </xdr:from>
    <xdr:ext cx="560923"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32313" y="66566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22260</xdr:rowOff>
    </xdr:from>
    <xdr:ext cx="560923"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270313" y="64516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125584</xdr:rowOff>
    </xdr:from>
    <xdr:ext cx="560923"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08313" y="65549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60475"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60475"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04875"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75475"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04875"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75475"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117,801
115,980
16.66
50,925,438
49,877,058
1,045,969
26,540,014
39,426,868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153035</xdr:rowOff>
    </xdr:from>
    <xdr:to>
      <xdr:col>24</xdr:col>
      <xdr:colOff>114300</xdr:colOff>
      <xdr:row>37</xdr:row>
      <xdr:rowOff>83185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126365</xdr:rowOff>
    </xdr:from>
    <xdr:to>
      <xdr:col>20</xdr:col>
      <xdr:colOff>38100</xdr:colOff>
      <xdr:row>37</xdr:row>
      <xdr:rowOff>56515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xdr:rowOff>
    </xdr:from>
    <xdr:to>
      <xdr:col>24</xdr:col>
      <xdr:colOff>63500</xdr:colOff>
      <xdr:row>37</xdr:row>
      <xdr:rowOff>32385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493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99695</xdr:rowOff>
    </xdr:from>
    <xdr:to>
      <xdr:col>15</xdr:col>
      <xdr:colOff>101600</xdr:colOff>
      <xdr:row>37</xdr:row>
      <xdr:rowOff>29845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150495</xdr:rowOff>
    </xdr:from>
    <xdr:to>
      <xdr:col>19</xdr:col>
      <xdr:colOff>177800</xdr:colOff>
      <xdr:row>37</xdr:row>
      <xdr:rowOff>5715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226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74930</xdr:rowOff>
    </xdr:from>
    <xdr:to>
      <xdr:col>10</xdr:col>
      <xdr:colOff>165100</xdr:colOff>
      <xdr:row>37</xdr:row>
      <xdr:rowOff>5080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125730</xdr:rowOff>
    </xdr:from>
    <xdr:to>
      <xdr:col>15</xdr:col>
      <xdr:colOff>50800</xdr:colOff>
      <xdr:row>36</xdr:row>
      <xdr:rowOff>150495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979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65405</xdr:rowOff>
    </xdr:from>
    <xdr:to>
      <xdr:col>6</xdr:col>
      <xdr:colOff>38100</xdr:colOff>
      <xdr:row>36</xdr:row>
      <xdr:rowOff>167005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116205</xdr:rowOff>
    </xdr:from>
    <xdr:to>
      <xdr:col>10</xdr:col>
      <xdr:colOff>114300</xdr:colOff>
      <xdr:row>36</xdr:row>
      <xdr:rowOff>125730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884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73042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18999</xdr:rowOff>
    </xdr:from>
    <xdr:to>
      <xdr:col>55</xdr:col>
      <xdr:colOff>50800</xdr:colOff>
      <xdr:row>41</xdr:row>
      <xdr:rowOff>120599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105376</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6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20980</xdr:rowOff>
    </xdr:from>
    <xdr:to>
      <xdr:col>50</xdr:col>
      <xdr:colOff>165100</xdr:colOff>
      <xdr:row>41</xdr:row>
      <xdr:rowOff>122580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0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69799</xdr:rowOff>
    </xdr:from>
    <xdr:to>
      <xdr:col>55</xdr:col>
      <xdr:colOff>0</xdr:colOff>
      <xdr:row>41</xdr:row>
      <xdr:rowOff>71780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99249"/>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22428</xdr:rowOff>
    </xdr:from>
    <xdr:to>
      <xdr:col>46</xdr:col>
      <xdr:colOff>38100</xdr:colOff>
      <xdr:row>41</xdr:row>
      <xdr:rowOff>124028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0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71780</xdr:rowOff>
    </xdr:from>
    <xdr:to>
      <xdr:col>50</xdr:col>
      <xdr:colOff>114300</xdr:colOff>
      <xdr:row>41</xdr:row>
      <xdr:rowOff>73228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10123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23190</xdr:rowOff>
    </xdr:from>
    <xdr:to>
      <xdr:col>41</xdr:col>
      <xdr:colOff>101600</xdr:colOff>
      <xdr:row>41</xdr:row>
      <xdr:rowOff>124790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73228</xdr:rowOff>
    </xdr:from>
    <xdr:to>
      <xdr:col>45</xdr:col>
      <xdr:colOff>177800</xdr:colOff>
      <xdr:row>41</xdr:row>
      <xdr:rowOff>73990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10267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25857</xdr:rowOff>
    </xdr:from>
    <xdr:to>
      <xdr:col>36</xdr:col>
      <xdr:colOff>165100</xdr:colOff>
      <xdr:row>41</xdr:row>
      <xdr:rowOff>127457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0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73990</xdr:rowOff>
    </xdr:from>
    <xdr:to>
      <xdr:col>41</xdr:col>
      <xdr:colOff>50800</xdr:colOff>
      <xdr:row>41</xdr:row>
      <xdr:rowOff>76657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10344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113707</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1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115155</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1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115917</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14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118584</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1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99060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1765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141605</xdr:rowOff>
    </xdr:from>
    <xdr:to>
      <xdr:col>15</xdr:col>
      <xdr:colOff>101600</xdr:colOff>
      <xdr:row>59</xdr:row>
      <xdr:rowOff>71755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60960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1365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154305</xdr:rowOff>
    </xdr:from>
    <xdr:to>
      <xdr:col>15</xdr:col>
      <xdr:colOff>50800</xdr:colOff>
      <xdr:row>59</xdr:row>
      <xdr:rowOff>20955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09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84455</xdr:rowOff>
    </xdr:from>
    <xdr:to>
      <xdr:col>6</xdr:col>
      <xdr:colOff>38100</xdr:colOff>
      <xdr:row>59</xdr:row>
      <xdr:rowOff>14605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135255</xdr:rowOff>
    </xdr:from>
    <xdr:to>
      <xdr:col>10</xdr:col>
      <xdr:colOff>114300</xdr:colOff>
      <xdr:row>58</xdr:row>
      <xdr:rowOff>154305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0793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88282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31132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156981</xdr:rowOff>
    </xdr:from>
    <xdr:to>
      <xdr:col>55</xdr:col>
      <xdr:colOff>50800</xdr:colOff>
      <xdr:row>64</xdr:row>
      <xdr:rowOff>87131</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71908</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157713</xdr:rowOff>
    </xdr:from>
    <xdr:to>
      <xdr:col>50</xdr:col>
      <xdr:colOff>165100</xdr:colOff>
      <xdr:row>64</xdr:row>
      <xdr:rowOff>87863</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36331</xdr:rowOff>
    </xdr:from>
    <xdr:to>
      <xdr:col>55</xdr:col>
      <xdr:colOff>0</xdr:colOff>
      <xdr:row>64</xdr:row>
      <xdr:rowOff>37063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09131"/>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158382</xdr:rowOff>
    </xdr:from>
    <xdr:to>
      <xdr:col>46</xdr:col>
      <xdr:colOff>38100</xdr:colOff>
      <xdr:row>64</xdr:row>
      <xdr:rowOff>88532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37063</xdr:rowOff>
    </xdr:from>
    <xdr:to>
      <xdr:col>50</xdr:col>
      <xdr:colOff>114300</xdr:colOff>
      <xdr:row>64</xdr:row>
      <xdr:rowOff>37732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09863"/>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158957</xdr:rowOff>
    </xdr:from>
    <xdr:to>
      <xdr:col>41</xdr:col>
      <xdr:colOff>101600</xdr:colOff>
      <xdr:row>64</xdr:row>
      <xdr:rowOff>89107</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37732</xdr:rowOff>
    </xdr:from>
    <xdr:to>
      <xdr:col>45</xdr:col>
      <xdr:colOff>177800</xdr:colOff>
      <xdr:row>64</xdr:row>
      <xdr:rowOff>38307</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10532"/>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159767</xdr:rowOff>
    </xdr:from>
    <xdr:to>
      <xdr:col>36</xdr:col>
      <xdr:colOff>165100</xdr:colOff>
      <xdr:row>64</xdr:row>
      <xdr:rowOff>89917</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38307</xdr:rowOff>
    </xdr:from>
    <xdr:to>
      <xdr:col>41</xdr:col>
      <xdr:colOff>50800</xdr:colOff>
      <xdr:row>64</xdr:row>
      <xdr:rowOff>39117</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11107"/>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78990</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5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79659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5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80234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5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81044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150495</xdr:rowOff>
    </xdr:from>
    <xdr:to>
      <xdr:col>24</xdr:col>
      <xdr:colOff>63500</xdr:colOff>
      <xdr:row>83</xdr:row>
      <xdr:rowOff>7620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2093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150495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180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82</xdr:row>
      <xdr:rowOff>121920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169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50164</xdr:rowOff>
    </xdr:from>
    <xdr:to>
      <xdr:col>6</xdr:col>
      <xdr:colOff>38100</xdr:colOff>
      <xdr:row>82</xdr:row>
      <xdr:rowOff>151764</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100964</xdr:rowOff>
    </xdr:from>
    <xdr:to>
      <xdr:col>10</xdr:col>
      <xdr:colOff>114300</xdr:colOff>
      <xdr:row>82</xdr:row>
      <xdr:rowOff>110489</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1598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46372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17797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6366</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168291</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89027</xdr:rowOff>
    </xdr:from>
    <xdr:to>
      <xdr:col>55</xdr:col>
      <xdr:colOff>50800</xdr:colOff>
      <xdr:row>85</xdr:row>
      <xdr:rowOff>19177</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4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3954</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40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89027</xdr:rowOff>
    </xdr:from>
    <xdr:to>
      <xdr:col>50</xdr:col>
      <xdr:colOff>165100</xdr:colOff>
      <xdr:row>85</xdr:row>
      <xdr:rowOff>19177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4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139827</xdr:rowOff>
    </xdr:from>
    <xdr:to>
      <xdr:col>55</xdr:col>
      <xdr:colOff>0</xdr:colOff>
      <xdr:row>84</xdr:row>
      <xdr:rowOff>139827</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9639300" y="145416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90170</xdr:rowOff>
    </xdr:from>
    <xdr:to>
      <xdr:col>46</xdr:col>
      <xdr:colOff>38100</xdr:colOff>
      <xdr:row>85</xdr:row>
      <xdr:rowOff>20320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139827</xdr:rowOff>
    </xdr:from>
    <xdr:to>
      <xdr:col>50</xdr:col>
      <xdr:colOff>114300</xdr:colOff>
      <xdr:row>84</xdr:row>
      <xdr:rowOff>140970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5416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91884</xdr:rowOff>
    </xdr:from>
    <xdr:to>
      <xdr:col>41</xdr:col>
      <xdr:colOff>101600</xdr:colOff>
      <xdr:row>85</xdr:row>
      <xdr:rowOff>22034</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84</xdr:row>
      <xdr:rowOff>142684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54277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92456</xdr:rowOff>
    </xdr:from>
    <xdr:to>
      <xdr:col>36</xdr:col>
      <xdr:colOff>165100</xdr:colOff>
      <xdr:row>85</xdr:row>
      <xdr:rowOff>22606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142684</xdr:rowOff>
    </xdr:from>
    <xdr:to>
      <xdr:col>41</xdr:col>
      <xdr:colOff>50800</xdr:colOff>
      <xdr:row>84</xdr:row>
      <xdr:rowOff>143256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54448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10304</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5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13161</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58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13733</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124460</xdr:rowOff>
    </xdr:from>
    <xdr:to>
      <xdr:col>85</xdr:col>
      <xdr:colOff>177800</xdr:colOff>
      <xdr:row>35</xdr:row>
      <xdr:rowOff>54610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147337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80645</xdr:rowOff>
    </xdr:from>
    <xdr:to>
      <xdr:col>81</xdr:col>
      <xdr:colOff>101600</xdr:colOff>
      <xdr:row>35</xdr:row>
      <xdr:rowOff>10795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131445</xdr:rowOff>
    </xdr:from>
    <xdr:to>
      <xdr:col>85</xdr:col>
      <xdr:colOff>127000</xdr:colOff>
      <xdr:row>35</xdr:row>
      <xdr:rowOff>3810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5481300" y="59607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131445</xdr:rowOff>
    </xdr:from>
    <xdr:to>
      <xdr:col>81</xdr:col>
      <xdr:colOff>50800</xdr:colOff>
      <xdr:row>35</xdr:row>
      <xdr:rowOff>150495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4592300" y="596074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74930</xdr:rowOff>
    </xdr:from>
    <xdr:to>
      <xdr:col>72</xdr:col>
      <xdr:colOff>38100</xdr:colOff>
      <xdr:row>36</xdr:row>
      <xdr:rowOff>5080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125730</xdr:rowOff>
    </xdr:from>
    <xdr:to>
      <xdr:col>76</xdr:col>
      <xdr:colOff>114300</xdr:colOff>
      <xdr:row>35</xdr:row>
      <xdr:rowOff>150495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61264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21590</xdr:rowOff>
    </xdr:from>
    <xdr:to>
      <xdr:col>67</xdr:col>
      <xdr:colOff>101600</xdr:colOff>
      <xdr:row>35</xdr:row>
      <xdr:rowOff>123190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72390</xdr:rowOff>
    </xdr:from>
    <xdr:to>
      <xdr:col>71</xdr:col>
      <xdr:colOff>177800</xdr:colOff>
      <xdr:row>35</xdr:row>
      <xdr:rowOff>125730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6073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27322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21607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139717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90170</xdr:rowOff>
    </xdr:from>
    <xdr:to>
      <xdr:col>112</xdr:col>
      <xdr:colOff>38100</xdr:colOff>
      <xdr:row>38</xdr:row>
      <xdr:rowOff>20320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140970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477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140970</xdr:rowOff>
    </xdr:from>
    <xdr:to>
      <xdr:col>111</xdr:col>
      <xdr:colOff>177800</xdr:colOff>
      <xdr:row>38</xdr:row>
      <xdr:rowOff>38100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484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38100</xdr:rowOff>
    </xdr:from>
    <xdr:to>
      <xdr:col>107</xdr:col>
      <xdr:colOff>50800</xdr:colOff>
      <xdr:row>38</xdr:row>
      <xdr:rowOff>45720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55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45720</xdr:rowOff>
    </xdr:from>
    <xdr:to>
      <xdr:col>102</xdr:col>
      <xdr:colOff>114300</xdr:colOff>
      <xdr:row>38</xdr:row>
      <xdr:rowOff>45720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56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36847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1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100-000012020000}"/>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100-000014020000}"/>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100-000016020000}"/>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15494</xdr:rowOff>
    </xdr:from>
    <xdr:to>
      <xdr:col>85</xdr:col>
      <xdr:colOff>177800</xdr:colOff>
      <xdr:row>63</xdr:row>
      <xdr:rowOff>117094</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6268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165371</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100-000022020000}"/>
            </a:ext>
          </a:extLst>
        </xdr:cNvPr>
        <xdr:cNvSpPr txBox="1"/>
      </xdr:nvSpPr>
      <xdr:spPr>
        <a:xfrm>
          <a:off x="16357600"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159512</xdr:rowOff>
    </xdr:from>
    <xdr:to>
      <xdr:col>81</xdr:col>
      <xdr:colOff>101600</xdr:colOff>
      <xdr:row>63</xdr:row>
      <xdr:rowOff>89662</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5430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38862</xdr:rowOff>
    </xdr:from>
    <xdr:to>
      <xdr:col>85</xdr:col>
      <xdr:colOff>127000</xdr:colOff>
      <xdr:row>63</xdr:row>
      <xdr:rowOff>66294</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5481300" y="10840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454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38862</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4592300" y="10812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143510</xdr:rowOff>
    </xdr:from>
    <xdr:to>
      <xdr:col>72</xdr:col>
      <xdr:colOff>38100</xdr:colOff>
      <xdr:row>63</xdr:row>
      <xdr:rowOff>73660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365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11430</xdr:rowOff>
    </xdr:from>
    <xdr:to>
      <xdr:col>76</xdr:col>
      <xdr:colOff>114300</xdr:colOff>
      <xdr:row>63</xdr:row>
      <xdr:rowOff>22860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3703300" y="108127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122936</xdr:rowOff>
    </xdr:from>
    <xdr:to>
      <xdr:col>67</xdr:col>
      <xdr:colOff>101600</xdr:colOff>
      <xdr:row>63</xdr:row>
      <xdr:rowOff>53086</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276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2286</xdr:rowOff>
    </xdr:from>
    <xdr:to>
      <xdr:col>71</xdr:col>
      <xdr:colOff>177800</xdr:colOff>
      <xdr:row>63</xdr:row>
      <xdr:rowOff>22860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814300" y="1080363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80789</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8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64787</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44213</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53703</xdr:rowOff>
    </xdr:from>
    <xdr:to>
      <xdr:col>116</xdr:col>
      <xdr:colOff>114300</xdr:colOff>
      <xdr:row>60</xdr:row>
      <xdr:rowOff>155303</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32130</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3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104503</xdr:rowOff>
    </xdr:from>
    <xdr:to>
      <xdr:col>116</xdr:col>
      <xdr:colOff>63500</xdr:colOff>
      <xdr:row>60</xdr:row>
      <xdr:rowOff>114300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39150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73297</xdr:rowOff>
    </xdr:from>
    <xdr:to>
      <xdr:col>107</xdr:col>
      <xdr:colOff>101600</xdr:colOff>
      <xdr:row>61</xdr:row>
      <xdr:rowOff>3447</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124097</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4013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82006</xdr:rowOff>
    </xdr:from>
    <xdr:to>
      <xdr:col>102</xdr:col>
      <xdr:colOff>165100</xdr:colOff>
      <xdr:row>61</xdr:row>
      <xdr:rowOff>12156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124097</xdr:rowOff>
    </xdr:from>
    <xdr:to>
      <xdr:col>107</xdr:col>
      <xdr:colOff>50800</xdr:colOff>
      <xdr:row>60</xdr:row>
      <xdr:rowOff>132806</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41109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87449</xdr:rowOff>
    </xdr:from>
    <xdr:to>
      <xdr:col>98</xdr:col>
      <xdr:colOff>38100</xdr:colOff>
      <xdr:row>61</xdr:row>
      <xdr:rowOff>17599</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3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132806</xdr:rowOff>
    </xdr:from>
    <xdr:to>
      <xdr:col>102</xdr:col>
      <xdr:colOff>114300</xdr:colOff>
      <xdr:row>60</xdr:row>
      <xdr:rowOff>138249</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4198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156227</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166024</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3283</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46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8726</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4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64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120650</xdr:rowOff>
    </xdr:from>
    <xdr:to>
      <xdr:col>81</xdr:col>
      <xdr:colOff>101600</xdr:colOff>
      <xdr:row>86</xdr:row>
      <xdr:rowOff>50800</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0</xdr:rowOff>
    </xdr:from>
    <xdr:to>
      <xdr:col>85</xdr:col>
      <xdr:colOff>127000</xdr:colOff>
      <xdr:row>86</xdr:row>
      <xdr:rowOff>38100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74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82550</xdr:rowOff>
    </xdr:from>
    <xdr:to>
      <xdr:col>76</xdr:col>
      <xdr:colOff>165100</xdr:colOff>
      <xdr:row>86</xdr:row>
      <xdr:rowOff>12700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133350</xdr:rowOff>
    </xdr:from>
    <xdr:to>
      <xdr:col>81</xdr:col>
      <xdr:colOff>50800</xdr:colOff>
      <xdr:row>86</xdr:row>
      <xdr:rowOff>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44450</xdr:rowOff>
    </xdr:from>
    <xdr:to>
      <xdr:col>72</xdr:col>
      <xdr:colOff>38100</xdr:colOff>
      <xdr:row>85</xdr:row>
      <xdr:rowOff>146050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95250</xdr:rowOff>
    </xdr:from>
    <xdr:to>
      <xdr:col>76</xdr:col>
      <xdr:colOff>114300</xdr:colOff>
      <xdr:row>85</xdr:row>
      <xdr:rowOff>133350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466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6350</xdr:rowOff>
    </xdr:from>
    <xdr:to>
      <xdr:col>67</xdr:col>
      <xdr:colOff>101600</xdr:colOff>
      <xdr:row>85</xdr:row>
      <xdr:rowOff>107950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57150</xdr:rowOff>
    </xdr:from>
    <xdr:to>
      <xdr:col>71</xdr:col>
      <xdr:colOff>177800</xdr:colOff>
      <xdr:row>85</xdr:row>
      <xdr:rowOff>95250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463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41927</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3827</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137177</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99077</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95886</xdr:rowOff>
    </xdr:from>
    <xdr:to>
      <xdr:col>85</xdr:col>
      <xdr:colOff>177800</xdr:colOff>
      <xdr:row>106</xdr:row>
      <xdr:rowOff>26036</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74313</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146686</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81127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23495</xdr:rowOff>
    </xdr:from>
    <xdr:to>
      <xdr:col>76</xdr:col>
      <xdr:colOff>165100</xdr:colOff>
      <xdr:row>105</xdr:row>
      <xdr:rowOff>125095</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74295</xdr:rowOff>
    </xdr:from>
    <xdr:to>
      <xdr:col>81</xdr:col>
      <xdr:colOff>50800</xdr:colOff>
      <xdr:row>105</xdr:row>
      <xdr:rowOff>110489</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80765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156845</xdr:rowOff>
    </xdr:from>
    <xdr:to>
      <xdr:col>72</xdr:col>
      <xdr:colOff>38100</xdr:colOff>
      <xdr:row>105</xdr:row>
      <xdr:rowOff>86995</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36195</xdr:rowOff>
    </xdr:from>
    <xdr:to>
      <xdr:col>76</xdr:col>
      <xdr:colOff>114300</xdr:colOff>
      <xdr:row>105</xdr:row>
      <xdr:rowOff>74295</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8038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120650</xdr:rowOff>
    </xdr:from>
    <xdr:to>
      <xdr:col>67</xdr:col>
      <xdr:colOff>101600</xdr:colOff>
      <xdr:row>105</xdr:row>
      <xdr:rowOff>50800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0</xdr:rowOff>
    </xdr:from>
    <xdr:to>
      <xdr:col>71</xdr:col>
      <xdr:colOff>177800</xdr:colOff>
      <xdr:row>105</xdr:row>
      <xdr:rowOff>36195</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8002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116222</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78122</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41927</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0434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38100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9545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38100</xdr:rowOff>
    </xdr:from>
    <xdr:to>
      <xdr:col>102</xdr:col>
      <xdr:colOff>114300</xdr:colOff>
      <xdr:row>108</xdr:row>
      <xdr:rowOff>38100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8656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80027</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児童館、市民会館、体育館・プールであり、特に低くなっている施設は、図書館、認定こども園・幼稚園・保育所、消防施設である。 </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児童館及び市民会館ともに、昭和に建設されており、一部大規模改修を行っているものの、各々類似団体内平均値と比べて、児童館は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ポイント、市民会館は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ポイント高く、老朽化が進んでいることがわかる。体育館・プールについても同様に、類似団体内平均値と比べて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ポイント高く、老朽化が進んでいることがわかる。認定こども園・幼稚園・保育所については、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年度に保育所・幼稚園を集約し、新たに認定こども園を建設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したことから、有形固定資産減価償却率は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一時的に低下したものの、他施設の老朽化が進んでいることから、令和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年度以降は再び増加傾向となっている。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117,801
115,980
16.66
50,925,438
49,877,058
1,045,969
26,540,014
39,426,868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43361</xdr:rowOff>
    </xdr:from>
    <xdr:to>
      <xdr:col>24</xdr:col>
      <xdr:colOff>114300</xdr:colOff>
      <xdr:row>34</xdr:row>
      <xdr:rowOff>144961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66238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7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40096</xdr:rowOff>
    </xdr:from>
    <xdr:to>
      <xdr:col>20</xdr:col>
      <xdr:colOff>38100</xdr:colOff>
      <xdr:row>34</xdr:row>
      <xdr:rowOff>141696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90896</xdr:rowOff>
    </xdr:from>
    <xdr:to>
      <xdr:col>24</xdr:col>
      <xdr:colOff>63500</xdr:colOff>
      <xdr:row>34</xdr:row>
      <xdr:rowOff>94161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92019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144599</xdr:rowOff>
    </xdr:from>
    <xdr:to>
      <xdr:col>15</xdr:col>
      <xdr:colOff>101600</xdr:colOff>
      <xdr:row>35</xdr:row>
      <xdr:rowOff>74749</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90896</xdr:rowOff>
    </xdr:from>
    <xdr:to>
      <xdr:col>19</xdr:col>
      <xdr:colOff>177800</xdr:colOff>
      <xdr:row>35</xdr:row>
      <xdr:rowOff>23949</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592019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136434</xdr:rowOff>
    </xdr:from>
    <xdr:to>
      <xdr:col>10</xdr:col>
      <xdr:colOff>165100</xdr:colOff>
      <xdr:row>40</xdr:row>
      <xdr:rowOff>66584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23949</xdr:rowOff>
    </xdr:from>
    <xdr:to>
      <xdr:col>15</xdr:col>
      <xdr:colOff>50800</xdr:colOff>
      <xdr:row>40</xdr:row>
      <xdr:rowOff>15784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6024699"/>
          <a:ext cx="889000" cy="8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103777</xdr:rowOff>
    </xdr:from>
    <xdr:to>
      <xdr:col>6</xdr:col>
      <xdr:colOff>38100</xdr:colOff>
      <xdr:row>40</xdr:row>
      <xdr:rowOff>33927</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154577</xdr:rowOff>
    </xdr:from>
    <xdr:to>
      <xdr:col>10</xdr:col>
      <xdr:colOff>114300</xdr:colOff>
      <xdr:row>40</xdr:row>
      <xdr:rowOff>15784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4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158223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91276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57711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25054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154412</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6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109765</xdr:rowOff>
    </xdr:from>
    <xdr:to>
      <xdr:col>50</xdr:col>
      <xdr:colOff>165100</xdr:colOff>
      <xdr:row>40</xdr:row>
      <xdr:rowOff>39915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160565</xdr:rowOff>
    </xdr:from>
    <xdr:to>
      <xdr:col>55</xdr:col>
      <xdr:colOff>0</xdr:colOff>
      <xdr:row>40</xdr:row>
      <xdr:rowOff>10885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9639300" y="68471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150585</xdr:rowOff>
    </xdr:from>
    <xdr:to>
      <xdr:col>46</xdr:col>
      <xdr:colOff>38100</xdr:colOff>
      <xdr:row>39</xdr:row>
      <xdr:rowOff>80735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29935</xdr:rowOff>
    </xdr:from>
    <xdr:to>
      <xdr:col>50</xdr:col>
      <xdr:colOff>114300</xdr:colOff>
      <xdr:row>39</xdr:row>
      <xdr:rowOff>160565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8750300" y="67164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29935</xdr:rowOff>
    </xdr:from>
    <xdr:to>
      <xdr:col>45</xdr:col>
      <xdr:colOff>177800</xdr:colOff>
      <xdr:row>40</xdr:row>
      <xdr:rowOff>141515</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6716485"/>
          <a:ext cx="889000" cy="2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56442</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97263</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96537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72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156845</xdr:rowOff>
    </xdr:from>
    <xdr:to>
      <xdr:col>20</xdr:col>
      <xdr:colOff>38100</xdr:colOff>
      <xdr:row>63</xdr:row>
      <xdr:rowOff>86995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36195</xdr:rowOff>
    </xdr:from>
    <xdr:to>
      <xdr:col>24</xdr:col>
      <xdr:colOff>63500</xdr:colOff>
      <xdr:row>63</xdr:row>
      <xdr:rowOff>60960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8375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36195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8127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107315</xdr:rowOff>
    </xdr:from>
    <xdr:to>
      <xdr:col>10</xdr:col>
      <xdr:colOff>165100</xdr:colOff>
      <xdr:row>63</xdr:row>
      <xdr:rowOff>37465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158115</xdr:rowOff>
    </xdr:from>
    <xdr:to>
      <xdr:col>15</xdr:col>
      <xdr:colOff>50800</xdr:colOff>
      <xdr:row>63</xdr:row>
      <xdr:rowOff>11430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7880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166370</xdr:rowOff>
    </xdr:from>
    <xdr:to>
      <xdr:col>6</xdr:col>
      <xdr:colOff>38100</xdr:colOff>
      <xdr:row>63</xdr:row>
      <xdr:rowOff>96520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158115</xdr:rowOff>
    </xdr:from>
    <xdr:to>
      <xdr:col>10</xdr:col>
      <xdr:colOff>114300</xdr:colOff>
      <xdr:row>63</xdr:row>
      <xdr:rowOff>45720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1130300" y="10788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78122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28592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87647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26687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48260</xdr:rowOff>
    </xdr:from>
    <xdr:to>
      <xdr:col>50</xdr:col>
      <xdr:colOff>165100</xdr:colOff>
      <xdr:row>62</xdr:row>
      <xdr:rowOff>149860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99060</xdr:rowOff>
    </xdr:from>
    <xdr:to>
      <xdr:col>55</xdr:col>
      <xdr:colOff>0</xdr:colOff>
      <xdr:row>62</xdr:row>
      <xdr:rowOff>99060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9639300" y="10728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99060</xdr:rowOff>
    </xdr:from>
    <xdr:to>
      <xdr:col>50</xdr:col>
      <xdr:colOff>114300</xdr:colOff>
      <xdr:row>62</xdr:row>
      <xdr:rowOff>102870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102870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861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55880</xdr:rowOff>
    </xdr:from>
    <xdr:to>
      <xdr:col>36</xdr:col>
      <xdr:colOff>165100</xdr:colOff>
      <xdr:row>62</xdr:row>
      <xdr:rowOff>157480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102870</xdr:rowOff>
    </xdr:from>
    <xdr:to>
      <xdr:col>41</xdr:col>
      <xdr:colOff>50800</xdr:colOff>
      <xdr:row>62</xdr:row>
      <xdr:rowOff>106680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140987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148607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100982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84</xdr:row>
      <xdr:rowOff>24764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3797300" y="14232255"/>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24764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3903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127636</xdr:rowOff>
    </xdr:from>
    <xdr:to>
      <xdr:col>15</xdr:col>
      <xdr:colOff>50800</xdr:colOff>
      <xdr:row>83</xdr:row>
      <xdr:rowOff>160020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3579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92075</xdr:rowOff>
    </xdr:from>
    <xdr:to>
      <xdr:col>6</xdr:col>
      <xdr:colOff>38100</xdr:colOff>
      <xdr:row>84</xdr:row>
      <xdr:rowOff>22225</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127636</xdr:rowOff>
    </xdr:from>
    <xdr:to>
      <xdr:col>10</xdr:col>
      <xdr:colOff>114300</xdr:colOff>
      <xdr:row>83</xdr:row>
      <xdr:rowOff>142875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130300" y="143579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13352</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2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200-00005E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200-000060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200-000062010000}"/>
            </a:ext>
          </a:extLst>
        </xdr:cNvPr>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04267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89098</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200-00006E010000}"/>
            </a:ext>
          </a:extLst>
        </xdr:cNvPr>
        <xdr:cNvSpPr txBox="1"/>
      </xdr:nvSpPr>
      <xdr:spPr>
        <a:xfrm>
          <a:off x="10515600"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9588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117021</xdr:rowOff>
    </xdr:from>
    <xdr:to>
      <xdr:col>55</xdr:col>
      <xdr:colOff>0</xdr:colOff>
      <xdr:row>83</xdr:row>
      <xdr:rowOff>117021</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9639300" y="14347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66221</xdr:rowOff>
    </xdr:from>
    <xdr:to>
      <xdr:col>46</xdr:col>
      <xdr:colOff>38100</xdr:colOff>
      <xdr:row>83</xdr:row>
      <xdr:rowOff>167821</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8699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117021</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8750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77107</xdr:rowOff>
    </xdr:from>
    <xdr:to>
      <xdr:col>41</xdr:col>
      <xdr:colOff>101600</xdr:colOff>
      <xdr:row>84</xdr:row>
      <xdr:rowOff>7257</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781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117021</xdr:rowOff>
    </xdr:from>
    <xdr:to>
      <xdr:col>45</xdr:col>
      <xdr:colOff>177800</xdr:colOff>
      <xdr:row>83</xdr:row>
      <xdr:rowOff>127907</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7861300" y="143473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692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62593</xdr:rowOff>
    </xdr:from>
    <xdr:to>
      <xdr:col>41</xdr:col>
      <xdr:colOff>50800</xdr:colOff>
      <xdr:row>83</xdr:row>
      <xdr:rowOff>127907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972300" y="14292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a:extLst>
            <a:ext uri="{FF2B5EF4-FFF2-40B4-BE49-F238E27FC236}">
              <a16:creationId xmlns:a16="http://schemas.microsoft.com/office/drawing/2014/main" id="{00000000-0008-0000-0200-000077010000}"/>
            </a:ext>
          </a:extLst>
        </xdr:cNvPr>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a:extLst>
            <a:ext uri="{FF2B5EF4-FFF2-40B4-BE49-F238E27FC236}">
              <a16:creationId xmlns:a16="http://schemas.microsoft.com/office/drawing/2014/main" id="{00000000-0008-0000-0200-000078010000}"/>
            </a:ext>
          </a:extLst>
        </xdr:cNvPr>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a:extLst>
            <a:ext uri="{FF2B5EF4-FFF2-40B4-BE49-F238E27FC236}">
              <a16:creationId xmlns:a16="http://schemas.microsoft.com/office/drawing/2014/main" id="{00000000-0008-0000-0200-000079010000}"/>
            </a:ext>
          </a:extLst>
        </xdr:cNvPr>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a:extLst>
            <a:ext uri="{FF2B5EF4-FFF2-40B4-BE49-F238E27FC236}">
              <a16:creationId xmlns:a16="http://schemas.microsoft.com/office/drawing/2014/main" id="{00000000-0008-0000-0200-00007A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12898</xdr:rowOff>
    </xdr:from>
    <xdr:ext cx="469744" cy="259045"/>
    <xdr:sp macro="" textlink="">
      <xdr:nvSpPr>
        <xdr:cNvPr id="379" name="n_1mainValue【福祉施設】&#10;一人当たり面積">
          <a:extLst>
            <a:ext uri="{FF2B5EF4-FFF2-40B4-BE49-F238E27FC236}">
              <a16:creationId xmlns:a16="http://schemas.microsoft.com/office/drawing/2014/main" id="{00000000-0008-0000-0200-00007B010000}"/>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158948</xdr:rowOff>
    </xdr:from>
    <xdr:ext cx="469744" cy="259045"/>
    <xdr:sp macro="" textlink="">
      <xdr:nvSpPr>
        <xdr:cNvPr id="380" name="n_2mainValue【福祉施設】&#10;一人当たり面積">
          <a:extLst>
            <a:ext uri="{FF2B5EF4-FFF2-40B4-BE49-F238E27FC236}">
              <a16:creationId xmlns:a16="http://schemas.microsoft.com/office/drawing/2014/main" id="{00000000-0008-0000-0200-00007C010000}"/>
            </a:ext>
          </a:extLst>
        </xdr:cNvPr>
        <xdr:cNvSpPr txBox="1"/>
      </xdr:nvSpPr>
      <xdr:spPr>
        <a:xfrm>
          <a:off x="8515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169834</xdr:rowOff>
    </xdr:from>
    <xdr:ext cx="469744" cy="259045"/>
    <xdr:sp macro="" textlink="">
      <xdr:nvSpPr>
        <xdr:cNvPr id="381" name="n_3mainValue【福祉施設】&#10;一人当たり面積">
          <a:extLst>
            <a:ext uri="{FF2B5EF4-FFF2-40B4-BE49-F238E27FC236}">
              <a16:creationId xmlns:a16="http://schemas.microsoft.com/office/drawing/2014/main" id="{00000000-0008-0000-0200-00007D010000}"/>
            </a:ext>
          </a:extLst>
        </xdr:cNvPr>
        <xdr:cNvSpPr txBox="1"/>
      </xdr:nvSpPr>
      <xdr:spPr>
        <a:xfrm>
          <a:off x="7626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82" name="n_4mainValue【福祉施設】&#10;一人当たり面積">
          <a:extLst>
            <a:ext uri="{FF2B5EF4-FFF2-40B4-BE49-F238E27FC236}">
              <a16:creationId xmlns:a16="http://schemas.microsoft.com/office/drawing/2014/main" id="{00000000-0008-0000-0200-00007E010000}"/>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2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200-000098010000}"/>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00000000-0008-0000-0200-00009A010000}"/>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200-00009C010000}"/>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153036</xdr:rowOff>
    </xdr:from>
    <xdr:to>
      <xdr:col>24</xdr:col>
      <xdr:colOff>114300</xdr:colOff>
      <xdr:row>107</xdr:row>
      <xdr:rowOff>83186</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4584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131463</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200-0000A8010000}"/>
            </a:ext>
          </a:extLst>
        </xdr:cNvPr>
        <xdr:cNvSpPr txBox="1"/>
      </xdr:nvSpPr>
      <xdr:spPr>
        <a:xfrm>
          <a:off x="4673600"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153036</xdr:rowOff>
    </xdr:from>
    <xdr:to>
      <xdr:col>20</xdr:col>
      <xdr:colOff>38100</xdr:colOff>
      <xdr:row>107</xdr:row>
      <xdr:rowOff>83186</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3746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32386</xdr:rowOff>
    </xdr:from>
    <xdr:to>
      <xdr:col>24</xdr:col>
      <xdr:colOff>63500</xdr:colOff>
      <xdr:row>107</xdr:row>
      <xdr:rowOff>32386</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3797300" y="18377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113030</xdr:rowOff>
    </xdr:from>
    <xdr:to>
      <xdr:col>15</xdr:col>
      <xdr:colOff>101600</xdr:colOff>
      <xdr:row>107</xdr:row>
      <xdr:rowOff>43180</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857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163830</xdr:rowOff>
    </xdr:from>
    <xdr:to>
      <xdr:col>19</xdr:col>
      <xdr:colOff>177800</xdr:colOff>
      <xdr:row>107</xdr:row>
      <xdr:rowOff>32386</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908300" y="183375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99695</xdr:rowOff>
    </xdr:from>
    <xdr:to>
      <xdr:col>10</xdr:col>
      <xdr:colOff>165100</xdr:colOff>
      <xdr:row>107</xdr:row>
      <xdr:rowOff>29845</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968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150495</xdr:rowOff>
    </xdr:from>
    <xdr:to>
      <xdr:col>15</xdr:col>
      <xdr:colOff>50800</xdr:colOff>
      <xdr:row>106</xdr:row>
      <xdr:rowOff>163830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2019300" y="183241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61595</xdr:rowOff>
    </xdr:from>
    <xdr:to>
      <xdr:col>6</xdr:col>
      <xdr:colOff>38100</xdr:colOff>
      <xdr:row>106</xdr:row>
      <xdr:rowOff>163195</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079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112395</xdr:rowOff>
    </xdr:from>
    <xdr:to>
      <xdr:col>10</xdr:col>
      <xdr:colOff>114300</xdr:colOff>
      <xdr:row>106</xdr:row>
      <xdr:rowOff>150495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130300" y="18286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200-0000B1010000}"/>
            </a:ext>
          </a:extLst>
        </xdr:cNvPr>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200-0000B2010000}"/>
            </a:ext>
          </a:extLst>
        </xdr:cNvPr>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200-0000B3010000}"/>
            </a:ext>
          </a:extLst>
        </xdr:cNvPr>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200-0000B4010000}"/>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74313</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200-0000B5010000}"/>
            </a:ext>
          </a:extLst>
        </xdr:cNvPr>
        <xdr:cNvSpPr txBox="1"/>
      </xdr:nvSpPr>
      <xdr:spPr>
        <a:xfrm>
          <a:off x="35820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34307</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200-0000B6010000}"/>
            </a:ext>
          </a:extLst>
        </xdr:cNvPr>
        <xdr:cNvSpPr txBox="1"/>
      </xdr:nvSpPr>
      <xdr:spPr>
        <a:xfrm>
          <a:off x="2705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20972</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200-0000B7010000}"/>
            </a:ext>
          </a:extLst>
        </xdr:cNvPr>
        <xdr:cNvSpPr txBox="1"/>
      </xdr:nvSpPr>
      <xdr:spPr>
        <a:xfrm>
          <a:off x="18167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154322</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200-0000B8010000}"/>
            </a:ext>
          </a:extLst>
        </xdr:cNvPr>
        <xdr:cNvSpPr txBox="1"/>
      </xdr:nvSpPr>
      <xdr:spPr>
        <a:xfrm>
          <a:off x="927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123698</xdr:rowOff>
    </xdr:from>
    <xdr:to>
      <xdr:col>55</xdr:col>
      <xdr:colOff>50800</xdr:colOff>
      <xdr:row>108</xdr:row>
      <xdr:rowOff>53848</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38625</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123698</xdr:rowOff>
    </xdr:from>
    <xdr:to>
      <xdr:col>50</xdr:col>
      <xdr:colOff>165100</xdr:colOff>
      <xdr:row>108</xdr:row>
      <xdr:rowOff>53848</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xdr:rowOff>
    </xdr:from>
    <xdr:to>
      <xdr:col>55</xdr:col>
      <xdr:colOff>0</xdr:colOff>
      <xdr:row>108</xdr:row>
      <xdr:rowOff>3048</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9639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123698</xdr:rowOff>
    </xdr:from>
    <xdr:to>
      <xdr:col>46</xdr:col>
      <xdr:colOff>38100</xdr:colOff>
      <xdr:row>108</xdr:row>
      <xdr:rowOff>53848</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xdr:rowOff>
    </xdr:from>
    <xdr:to>
      <xdr:col>50</xdr:col>
      <xdr:colOff>114300</xdr:colOff>
      <xdr:row>108</xdr:row>
      <xdr:rowOff>3048</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8750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123698</xdr:rowOff>
    </xdr:from>
    <xdr:to>
      <xdr:col>41</xdr:col>
      <xdr:colOff>101600</xdr:colOff>
      <xdr:row>108</xdr:row>
      <xdr:rowOff>53848</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xdr:rowOff>
    </xdr:from>
    <xdr:to>
      <xdr:col>45</xdr:col>
      <xdr:colOff>177800</xdr:colOff>
      <xdr:row>108</xdr:row>
      <xdr:rowOff>3048</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7861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123698</xdr:rowOff>
    </xdr:from>
    <xdr:to>
      <xdr:col>36</xdr:col>
      <xdr:colOff>165100</xdr:colOff>
      <xdr:row>108</xdr:row>
      <xdr:rowOff>53848</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xdr:rowOff>
    </xdr:from>
    <xdr:to>
      <xdr:col>41</xdr:col>
      <xdr:colOff>50800</xdr:colOff>
      <xdr:row>108</xdr:row>
      <xdr:rowOff>3048</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6972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44975</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44975</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44975</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44975</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136616</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9913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133350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957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66403</xdr:rowOff>
    </xdr:from>
    <xdr:to>
      <xdr:col>76</xdr:col>
      <xdr:colOff>114300</xdr:colOff>
      <xdr:row>40</xdr:row>
      <xdr:rowOff>99060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924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138067</xdr:rowOff>
    </xdr:from>
    <xdr:to>
      <xdr:col>67</xdr:col>
      <xdr:colOff>101600</xdr:colOff>
      <xdr:row>40</xdr:row>
      <xdr:rowOff>68217</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17417</xdr:rowOff>
    </xdr:from>
    <xdr:to>
      <xdr:col>71</xdr:col>
      <xdr:colOff>177800</xdr:colOff>
      <xdr:row>40</xdr:row>
      <xdr:rowOff>66403</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8754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59344</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119999</xdr:rowOff>
    </xdr:from>
    <xdr:to>
      <xdr:col>116</xdr:col>
      <xdr:colOff>114300</xdr:colOff>
      <xdr:row>40</xdr:row>
      <xdr:rowOff>50149</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8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98426</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78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75962</xdr:rowOff>
    </xdr:from>
    <xdr:to>
      <xdr:col>112</xdr:col>
      <xdr:colOff>38100</xdr:colOff>
      <xdr:row>40</xdr:row>
      <xdr:rowOff>6112</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76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126762</xdr:rowOff>
    </xdr:from>
    <xdr:to>
      <xdr:col>116</xdr:col>
      <xdr:colOff>63500</xdr:colOff>
      <xdr:row>39</xdr:row>
      <xdr:rowOff>170799</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1323300" y="6813312"/>
          <a:ext cx="8382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34947</xdr:rowOff>
    </xdr:from>
    <xdr:to>
      <xdr:col>107</xdr:col>
      <xdr:colOff>101600</xdr:colOff>
      <xdr:row>39</xdr:row>
      <xdr:rowOff>136547</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7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85747</xdr:rowOff>
    </xdr:from>
    <xdr:to>
      <xdr:col>111</xdr:col>
      <xdr:colOff>177800</xdr:colOff>
      <xdr:row>39</xdr:row>
      <xdr:rowOff>126762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0434300" y="6772297"/>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53756</xdr:rowOff>
    </xdr:from>
    <xdr:to>
      <xdr:col>102</xdr:col>
      <xdr:colOff>165100</xdr:colOff>
      <xdr:row>39</xdr:row>
      <xdr:rowOff>155356</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7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85747</xdr:rowOff>
    </xdr:from>
    <xdr:to>
      <xdr:col>107</xdr:col>
      <xdr:colOff>50800</xdr:colOff>
      <xdr:row>39</xdr:row>
      <xdr:rowOff>104556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6772297"/>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70155</xdr:rowOff>
    </xdr:from>
    <xdr:to>
      <xdr:col>98</xdr:col>
      <xdr:colOff>38100</xdr:colOff>
      <xdr:row>40</xdr:row>
      <xdr:rowOff>305</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7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104556</xdr:rowOff>
    </xdr:from>
    <xdr:to>
      <xdr:col>102</xdr:col>
      <xdr:colOff>114300</xdr:colOff>
      <xdr:row>39</xdr:row>
      <xdr:rowOff>120955</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6791106"/>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168689</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685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153074</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64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146483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68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16832</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65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200-00008C020000}"/>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71665</xdr:rowOff>
    </xdr:from>
    <xdr:to>
      <xdr:col>116</xdr:col>
      <xdr:colOff>114300</xdr:colOff>
      <xdr:row>64</xdr:row>
      <xdr:rowOff>1815</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158042</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107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71665</xdr:rowOff>
    </xdr:from>
    <xdr:to>
      <xdr:col>112</xdr:col>
      <xdr:colOff>38100</xdr:colOff>
      <xdr:row>64</xdr:row>
      <xdr:rowOff>1815</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122465</xdr:rowOff>
    </xdr:from>
    <xdr:to>
      <xdr:col>116</xdr:col>
      <xdr:colOff>63500</xdr:colOff>
      <xdr:row>63</xdr:row>
      <xdr:rowOff>122465</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1323300" y="1092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71665</xdr:rowOff>
    </xdr:from>
    <xdr:to>
      <xdr:col>107</xdr:col>
      <xdr:colOff>101600</xdr:colOff>
      <xdr:row>64</xdr:row>
      <xdr:rowOff>1815</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122465</xdr:rowOff>
    </xdr:from>
    <xdr:to>
      <xdr:col>111</xdr:col>
      <xdr:colOff>177800</xdr:colOff>
      <xdr:row>63</xdr:row>
      <xdr:rowOff>122465</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0434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122465</xdr:rowOff>
    </xdr:from>
    <xdr:to>
      <xdr:col>107</xdr:col>
      <xdr:colOff>50800</xdr:colOff>
      <xdr:row>63</xdr:row>
      <xdr:rowOff>122465</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9545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122465</xdr:rowOff>
    </xdr:from>
    <xdr:to>
      <xdr:col>102</xdr:col>
      <xdr:colOff>114300</xdr:colOff>
      <xdr:row>63</xdr:row>
      <xdr:rowOff>122465</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656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164392</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44450</xdr:rowOff>
    </xdr:from>
    <xdr:to>
      <xdr:col>85</xdr:col>
      <xdr:colOff>177800</xdr:colOff>
      <xdr:row>80</xdr:row>
      <xdr:rowOff>146050</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6268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67327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6357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168275</xdr:rowOff>
    </xdr:from>
    <xdr:to>
      <xdr:col>81</xdr:col>
      <xdr:colOff>101600</xdr:colOff>
      <xdr:row>80</xdr:row>
      <xdr:rowOff>98425</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5430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47625</xdr:rowOff>
    </xdr:from>
    <xdr:to>
      <xdr:col>85</xdr:col>
      <xdr:colOff>127000</xdr:colOff>
      <xdr:row>80</xdr:row>
      <xdr:rowOff>95250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5481300" y="137636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124461</xdr:rowOff>
    </xdr:from>
    <xdr:to>
      <xdr:col>76</xdr:col>
      <xdr:colOff>165100</xdr:colOff>
      <xdr:row>80</xdr:row>
      <xdr:rowOff>54611</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80</xdr:row>
      <xdr:rowOff>47625</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4592300" y="137198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76836</xdr:rowOff>
    </xdr:from>
    <xdr:to>
      <xdr:col>72</xdr:col>
      <xdr:colOff>38100</xdr:colOff>
      <xdr:row>80</xdr:row>
      <xdr:rowOff>6986</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127636</xdr:rowOff>
    </xdr:from>
    <xdr:to>
      <xdr:col>76</xdr:col>
      <xdr:colOff>114300</xdr:colOff>
      <xdr:row>80</xdr:row>
      <xdr:rowOff>3811</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3703300" y="136721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61595</xdr:rowOff>
    </xdr:from>
    <xdr:to>
      <xdr:col>67</xdr:col>
      <xdr:colOff>101600</xdr:colOff>
      <xdr:row>79</xdr:row>
      <xdr:rowOff>163195</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2763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112395</xdr:rowOff>
    </xdr:from>
    <xdr:to>
      <xdr:col>71</xdr:col>
      <xdr:colOff>177800</xdr:colOff>
      <xdr:row>79</xdr:row>
      <xdr:rowOff>127636</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814300" y="136569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114952</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23513</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8272</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2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200-00002A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200-00002C030000}"/>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200-00002E030000}"/>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200-00003A030000}"/>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156211</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9545300" y="1472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156211</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656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a:extLst>
            <a:ext uri="{FF2B5EF4-FFF2-40B4-BE49-F238E27FC236}">
              <a16:creationId xmlns:a16="http://schemas.microsoft.com/office/drawing/2014/main" id="{00000000-0008-0000-0200-000043030000}"/>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6" name="n_2aveValue【消防施設】&#10;一人当たり面積">
          <a:extLst>
            <a:ext uri="{FF2B5EF4-FFF2-40B4-BE49-F238E27FC236}">
              <a16:creationId xmlns:a16="http://schemas.microsoft.com/office/drawing/2014/main" id="{00000000-0008-0000-0200-000044030000}"/>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7" name="n_3aveValue【消防施設】&#10;一人当たり面積">
          <a:extLst>
            <a:ext uri="{FF2B5EF4-FFF2-40B4-BE49-F238E27FC236}">
              <a16:creationId xmlns:a16="http://schemas.microsoft.com/office/drawing/2014/main" id="{00000000-0008-0000-0200-000045030000}"/>
            </a:ext>
          </a:extLst>
        </xdr:cNvPr>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a:extLst>
            <a:ext uri="{FF2B5EF4-FFF2-40B4-BE49-F238E27FC236}">
              <a16:creationId xmlns:a16="http://schemas.microsoft.com/office/drawing/2014/main" id="{00000000-0008-0000-0200-000046030000}"/>
            </a:ext>
          </a:extLst>
        </xdr:cNvPr>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839" name="n_1mainValue【消防施設】&#10;一人当たり面積">
          <a:extLst>
            <a:ext uri="{FF2B5EF4-FFF2-40B4-BE49-F238E27FC236}">
              <a16:creationId xmlns:a16="http://schemas.microsoft.com/office/drawing/2014/main" id="{00000000-0008-0000-0200-000047030000}"/>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840" name="n_2mainValue【消防施設】&#10;一人当たり面積">
          <a:extLst>
            <a:ext uri="{FF2B5EF4-FFF2-40B4-BE49-F238E27FC236}">
              <a16:creationId xmlns:a16="http://schemas.microsoft.com/office/drawing/2014/main" id="{00000000-0008-0000-0200-000048030000}"/>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841" name="n_3mainValue【消防施設】&#10;一人当たり面積">
          <a:extLst>
            <a:ext uri="{FF2B5EF4-FFF2-40B4-BE49-F238E27FC236}">
              <a16:creationId xmlns:a16="http://schemas.microsoft.com/office/drawing/2014/main" id="{00000000-0008-0000-0200-000049030000}"/>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842" name="n_4mainValue【消防施設】&#10;一人当たり面積">
          <a:extLst>
            <a:ext uri="{FF2B5EF4-FFF2-40B4-BE49-F238E27FC236}">
              <a16:creationId xmlns:a16="http://schemas.microsoft.com/office/drawing/2014/main" id="{00000000-0008-0000-0200-00004A030000}"/>
            </a:ext>
          </a:extLst>
        </xdr:cNvPr>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00000000-0008-0000-0200-00006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id="{00000000-0008-0000-0200-000065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id="{00000000-0008-0000-0200-000067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a:extLst>
            <a:ext uri="{FF2B5EF4-FFF2-40B4-BE49-F238E27FC236}">
              <a16:creationId xmlns:a16="http://schemas.microsoft.com/office/drawing/2014/main" id="{00000000-0008-0000-0200-000069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6268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69141</xdr:rowOff>
    </xdr:from>
    <xdr:ext cx="405111" cy="259045"/>
    <xdr:sp macro="" textlink="">
      <xdr:nvSpPr>
        <xdr:cNvPr id="885" name="【庁舎】&#10;有形固定資産減価償却率該当値テキスト">
          <a:extLst>
            <a:ext uri="{FF2B5EF4-FFF2-40B4-BE49-F238E27FC236}">
              <a16:creationId xmlns:a16="http://schemas.microsoft.com/office/drawing/2014/main" id="{00000000-0008-0000-0200-000075030000}"/>
            </a:ext>
          </a:extLst>
        </xdr:cNvPr>
        <xdr:cNvSpPr txBox="1"/>
      </xdr:nvSpPr>
      <xdr:spPr>
        <a:xfrm>
          <a:off x="16357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5430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141514</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5481300" y="179380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72934</xdr:rowOff>
    </xdr:from>
    <xdr:to>
      <xdr:col>81</xdr:col>
      <xdr:colOff>50800</xdr:colOff>
      <xdr:row>104</xdr:row>
      <xdr:rowOff>107224</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4592300" y="1790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160927</xdr:rowOff>
    </xdr:from>
    <xdr:to>
      <xdr:col>72</xdr:col>
      <xdr:colOff>38100</xdr:colOff>
      <xdr:row>104</xdr:row>
      <xdr:rowOff>91077</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365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104</xdr:row>
      <xdr:rowOff>72934</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3703300" y="1787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40277</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2814300" y="178449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a:extLst>
            <a:ext uri="{FF2B5EF4-FFF2-40B4-BE49-F238E27FC236}">
              <a16:creationId xmlns:a16="http://schemas.microsoft.com/office/drawing/2014/main" id="{00000000-0008-0000-0200-00007E030000}"/>
            </a:ext>
          </a:extLst>
        </xdr:cNvPr>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a:extLst>
            <a:ext uri="{FF2B5EF4-FFF2-40B4-BE49-F238E27FC236}">
              <a16:creationId xmlns:a16="http://schemas.microsoft.com/office/drawing/2014/main" id="{00000000-0008-0000-0200-00007F030000}"/>
            </a:ext>
          </a:extLst>
        </xdr:cNvPr>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a:extLst>
            <a:ext uri="{FF2B5EF4-FFF2-40B4-BE49-F238E27FC236}">
              <a16:creationId xmlns:a16="http://schemas.microsoft.com/office/drawing/2014/main" id="{00000000-0008-0000-0200-000080030000}"/>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97" name="n_4aveValue【庁舎】&#10;有形固定資産減価償却率">
          <a:extLst>
            <a:ext uri="{FF2B5EF4-FFF2-40B4-BE49-F238E27FC236}">
              <a16:creationId xmlns:a16="http://schemas.microsoft.com/office/drawing/2014/main" id="{00000000-0008-0000-0200-000081030000}"/>
            </a:ext>
          </a:extLst>
        </xdr:cNvPr>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149151</xdr:rowOff>
    </xdr:from>
    <xdr:ext cx="405111" cy="259045"/>
    <xdr:sp macro="" textlink="">
      <xdr:nvSpPr>
        <xdr:cNvPr id="898" name="n_1mainValue【庁舎】&#10;有形固定資産減価償却率">
          <a:extLst>
            <a:ext uri="{FF2B5EF4-FFF2-40B4-BE49-F238E27FC236}">
              <a16:creationId xmlns:a16="http://schemas.microsoft.com/office/drawing/2014/main" id="{00000000-0008-0000-0200-000082030000}"/>
            </a:ext>
          </a:extLst>
        </xdr:cNvPr>
        <xdr:cNvSpPr txBox="1"/>
      </xdr:nvSpPr>
      <xdr:spPr>
        <a:xfrm>
          <a:off x="15266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99" name="n_2mainValue【庁舎】&#10;有形固定資産減価償却率">
          <a:extLst>
            <a:ext uri="{FF2B5EF4-FFF2-40B4-BE49-F238E27FC236}">
              <a16:creationId xmlns:a16="http://schemas.microsoft.com/office/drawing/2014/main" id="{00000000-0008-0000-0200-000083030000}"/>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82204</xdr:rowOff>
    </xdr:from>
    <xdr:ext cx="405111" cy="259045"/>
    <xdr:sp macro="" textlink="">
      <xdr:nvSpPr>
        <xdr:cNvPr id="900" name="n_3mainValue【庁舎】&#10;有形固定資産減価償却率">
          <a:extLst>
            <a:ext uri="{FF2B5EF4-FFF2-40B4-BE49-F238E27FC236}">
              <a16:creationId xmlns:a16="http://schemas.microsoft.com/office/drawing/2014/main" id="{00000000-0008-0000-0200-000084030000}"/>
            </a:ext>
          </a:extLst>
        </xdr:cNvPr>
        <xdr:cNvSpPr txBox="1"/>
      </xdr:nvSpPr>
      <xdr:spPr>
        <a:xfrm>
          <a:off x="13500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81478</xdr:rowOff>
    </xdr:from>
    <xdr:ext cx="405111" cy="259045"/>
    <xdr:sp macro="" textlink="">
      <xdr:nvSpPr>
        <xdr:cNvPr id="901" name="n_4mainValue【庁舎】&#10;有形固定資産減価償却率">
          <a:extLst>
            <a:ext uri="{FF2B5EF4-FFF2-40B4-BE49-F238E27FC236}">
              <a16:creationId xmlns:a16="http://schemas.microsoft.com/office/drawing/2014/main" id="{00000000-0008-0000-0200-000085030000}"/>
            </a:ext>
          </a:extLst>
        </xdr:cNvPr>
        <xdr:cNvSpPr txBox="1"/>
      </xdr:nvSpPr>
      <xdr:spPr>
        <a:xfrm>
          <a:off x="12611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132080</xdr:rowOff>
    </xdr:from>
    <xdr:to>
      <xdr:col>116</xdr:col>
      <xdr:colOff>114300</xdr:colOff>
      <xdr:row>104</xdr:row>
      <xdr:rowOff>62230</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2110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154957</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22199600"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135889</xdr:rowOff>
    </xdr:from>
    <xdr:to>
      <xdr:col>112</xdr:col>
      <xdr:colOff>38100</xdr:colOff>
      <xdr:row>104</xdr:row>
      <xdr:rowOff>66039</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127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xdr:rowOff>
    </xdr:from>
    <xdr:to>
      <xdr:col>116</xdr:col>
      <xdr:colOff>63500</xdr:colOff>
      <xdr:row>104</xdr:row>
      <xdr:rowOff>15239</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1323300" y="17842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143511</xdr:rowOff>
    </xdr:from>
    <xdr:to>
      <xdr:col>107</xdr:col>
      <xdr:colOff>101600</xdr:colOff>
      <xdr:row>104</xdr:row>
      <xdr:rowOff>73661</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0383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15239</xdr:rowOff>
    </xdr:from>
    <xdr:to>
      <xdr:col>111</xdr:col>
      <xdr:colOff>177800</xdr:colOff>
      <xdr:row>104</xdr:row>
      <xdr:rowOff>22861</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0434300" y="17846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147320</xdr:rowOff>
    </xdr:from>
    <xdr:to>
      <xdr:col>102</xdr:col>
      <xdr:colOff>165100</xdr:colOff>
      <xdr:row>104</xdr:row>
      <xdr:rowOff>77470</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9494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22861</xdr:rowOff>
    </xdr:from>
    <xdr:to>
      <xdr:col>107</xdr:col>
      <xdr:colOff>50800</xdr:colOff>
      <xdr:row>104</xdr:row>
      <xdr:rowOff>26670</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9545300" y="17853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8605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26670</xdr:rowOff>
    </xdr:from>
    <xdr:to>
      <xdr:col>102</xdr:col>
      <xdr:colOff>114300</xdr:colOff>
      <xdr:row>104</xdr:row>
      <xdr:rowOff>30480</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flipV="1">
          <a:off x="18656300" y="1785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82566</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90188</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20199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93997</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9310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97807</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8421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令和元年度に、老朽化していた旧松原図書館の除却や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新松原図書館「読書の森」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ことで、令和元年度から令和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年度にかけて、有形固定資産減価償却率は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、消防署西分署等の更新を行っていることから、有形固定資産減価償却率は類似団体内平均値と比べて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福祉施設及び市民会館については、各種安全対策に伴う個別の改修は行っているものの、老朽化が進み、有形固定資産減価償却率が高くなっていることから、公共施設総合管理計画及び個別施設計画に基づき、対応を検討していく。</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117,801
115,980
16.66
50,925,438
49,877,058
1,045,969
26,540,014
39,426,868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756419"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0792" y="4457700"/>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endPar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endParaRPr>
        </a:p>
        <a:p>
          <a:pPr algn="l"/>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   各調査対象年度の翌年の地方公務員給与実態調査に基づいているが、令和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伴う地方税収の減少により、基準財政収入額が減少した一方で、基準財政需要額算定において、臨時経済対策費や臨時財政対策債償還基金費が上積みされたことにより、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松原市は住民一人あたりの市税収入が類似団体内平均値と比べて低く、財政基盤が脆弱なことから、引き続き企業誘致や、土地区画整理事業によるまちづくりを進め、市税収入の確保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新型コロナウイルス感染症の影響により、地方税収は減少したものの、地方消費税交付金や法人事業税交付金等の影響により、交付金全体で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百万円の増となったことや、普通交付税において臨時経済対策費や臨時財政対策債償還基金費が上積みされたことにより、経常収支比率は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なった。近年改善傾向にあるものの、類似団体内平均値よりも高い数値で推移していることから、企業誘致やまちづくりによる税収等の自主財源確保に加え、デジタル化の推進による事務の効率化や既存事業の見直し等、行財政改革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81026</xdr:rowOff>
    </xdr:from>
    <xdr:to>
      <xdr:col>23</xdr:col>
      <xdr:colOff>133350</xdr:colOff>
      <xdr:row>64</xdr:row>
      <xdr:rowOff>39370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96576"/>
          <a:ext cx="0" cy="815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11447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98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39370</xdr:rowOff>
    </xdr:from>
    <xdr:to>
      <xdr:col>24</xdr:col>
      <xdr:colOff>12700</xdr:colOff>
      <xdr:row>64</xdr:row>
      <xdr:rowOff>39370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01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167403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81026</xdr:rowOff>
    </xdr:from>
    <xdr:to>
      <xdr:col>24</xdr:col>
      <xdr:colOff>12700</xdr:colOff>
      <xdr:row>59</xdr:row>
      <xdr:rowOff>81026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64</xdr:row>
      <xdr:rowOff>68326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61218"/>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41673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36830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5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80518</xdr:rowOff>
    </xdr:from>
    <xdr:to>
      <xdr:col>15</xdr:col>
      <xdr:colOff>133350</xdr:colOff>
      <xdr:row>63</xdr:row>
      <xdr:rowOff>10668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20845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60960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8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61214</xdr:rowOff>
    </xdr:from>
    <xdr:to>
      <xdr:col>11</xdr:col>
      <xdr:colOff>82550</xdr:colOff>
      <xdr:row>62</xdr:row>
      <xdr:rowOff>162814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類似団体平均に比べ低くなっているのは、主に物件費を要因としており、一部事務組合による可燃ごみの共同処理や処理区分の見直し等の行財政改革を実施してきたことによるものである。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公共施設の維持管理に多額の経費を要することから、公共施設等総合管理計画に基づき、施設のあり方の検討や効果的な維持修繕に努めていく。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29091</xdr:rowOff>
    </xdr:from>
    <xdr:to>
      <xdr:col>23</xdr:col>
      <xdr:colOff>133350</xdr:colOff>
      <xdr:row>83</xdr:row>
      <xdr:rowOff>45413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59441"/>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51608</xdr:rowOff>
    </xdr:from>
    <xdr:to>
      <xdr:col>19</xdr:col>
      <xdr:colOff>133350</xdr:colOff>
      <xdr:row>83</xdr:row>
      <xdr:rowOff>29091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10508"/>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2192</xdr:rowOff>
    </xdr:from>
    <xdr:to>
      <xdr:col>15</xdr:col>
      <xdr:colOff>82550</xdr:colOff>
      <xdr:row>82</xdr:row>
      <xdr:rowOff>51608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1092"/>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169455</xdr:rowOff>
    </xdr:from>
    <xdr:to>
      <xdr:col>11</xdr:col>
      <xdr:colOff>31750</xdr:colOff>
      <xdr:row>82</xdr:row>
      <xdr:rowOff>2192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6905"/>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166063</xdr:rowOff>
    </xdr:from>
    <xdr:to>
      <xdr:col>23</xdr:col>
      <xdr:colOff>184150</xdr:colOff>
      <xdr:row>83</xdr:row>
      <xdr:rowOff>96213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11140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149741</xdr:rowOff>
    </xdr:from>
    <xdr:to>
      <xdr:col>19</xdr:col>
      <xdr:colOff>184150</xdr:colOff>
      <xdr:row>83</xdr:row>
      <xdr:rowOff>79891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90068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77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808</xdr:rowOff>
    </xdr:from>
    <xdr:to>
      <xdr:col>15</xdr:col>
      <xdr:colOff>133350</xdr:colOff>
      <xdr:row>82</xdr:row>
      <xdr:rowOff>102408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112585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122842</xdr:rowOff>
    </xdr:from>
    <xdr:to>
      <xdr:col>11</xdr:col>
      <xdr:colOff>82550</xdr:colOff>
      <xdr:row>82</xdr:row>
      <xdr:rowOff>52992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63169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7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118655</xdr:rowOff>
    </xdr:from>
    <xdr:to>
      <xdr:col>7</xdr:col>
      <xdr:colOff>31750</xdr:colOff>
      <xdr:row>82</xdr:row>
      <xdr:rowOff>48805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58982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本市のラスパイレス指数については、過去の事業の整理に伴う職員の任用が影響し、これまで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を超える水準となっていたが、採用と退職による職員の構成の変動より、ラスパイレス指数は減少傾向にある。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待機児童の解消や子育て支援センターの充実、阪神高速大和川線の開通等により保育士や消防職員の採用を行ったことから類似団体を上回る結果となっている。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39899</xdr:rowOff>
    </xdr:from>
    <xdr:to>
      <xdr:col>81</xdr:col>
      <xdr:colOff>44450</xdr:colOff>
      <xdr:row>63</xdr:row>
      <xdr:rowOff>49954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41249"/>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39899</xdr:rowOff>
    </xdr:from>
    <xdr:to>
      <xdr:col>77</xdr:col>
      <xdr:colOff>44450</xdr:colOff>
      <xdr:row>63</xdr:row>
      <xdr:rowOff>41910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8412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41910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3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43921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3119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160549</xdr:rowOff>
    </xdr:from>
    <xdr:to>
      <xdr:col>77</xdr:col>
      <xdr:colOff>95250</xdr:colOff>
      <xdr:row>63</xdr:row>
      <xdr:rowOff>90699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75476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7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150495</xdr:rowOff>
    </xdr:from>
    <xdr:to>
      <xdr:col>68</xdr:col>
      <xdr:colOff>203200</xdr:colOff>
      <xdr:row>63</xdr:row>
      <xdr:rowOff>80645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65422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164571</xdr:rowOff>
    </xdr:from>
    <xdr:to>
      <xdr:col>64</xdr:col>
      <xdr:colOff>152400</xdr:colOff>
      <xdr:row>63</xdr:row>
      <xdr:rowOff>94721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79498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8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前年度に比べて、元利償還額が</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百万円の増となったものの、普通交付税の伸び等により、実質公債費比率は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近年発行した地方債の元金償還や、公共施設の改修等が今後見込まれるため、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事業の精査と計画的な地方債の発行により、引き続き財政の健全化に努める。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46038</xdr:rowOff>
    </xdr:from>
    <xdr:to>
      <xdr:col>81</xdr:col>
      <xdr:colOff>44450</xdr:colOff>
      <xdr:row>42</xdr:row>
      <xdr:rowOff>45508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075488"/>
          <a:ext cx="8382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45508</xdr:rowOff>
    </xdr:from>
    <xdr:to>
      <xdr:col>77</xdr:col>
      <xdr:colOff>44450</xdr:colOff>
      <xdr:row>43</xdr:row>
      <xdr:rowOff>4763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246408"/>
          <a:ext cx="889000" cy="1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4763</xdr:rowOff>
    </xdr:from>
    <xdr:to>
      <xdr:col>72</xdr:col>
      <xdr:colOff>203200</xdr:colOff>
      <xdr:row>43</xdr:row>
      <xdr:rowOff>135467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377113"/>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4233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166688</xdr:rowOff>
    </xdr:from>
    <xdr:to>
      <xdr:col>81</xdr:col>
      <xdr:colOff>95250</xdr:colOff>
      <xdr:row>41</xdr:row>
      <xdr:rowOff>96838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11765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166158</xdr:rowOff>
    </xdr:from>
    <xdr:to>
      <xdr:col>77</xdr:col>
      <xdr:colOff>95250</xdr:colOff>
      <xdr:row>42</xdr:row>
      <xdr:rowOff>96308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81085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125413</xdr:rowOff>
    </xdr:from>
    <xdr:to>
      <xdr:col>73</xdr:col>
      <xdr:colOff>44450</xdr:colOff>
      <xdr:row>43</xdr:row>
      <xdr:rowOff>55563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40340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将来負担比率については、投資的経費の抑制に伴う、地方債発行額の減少に加え、財政調整基金など、充当可能基金残高も増加したことで、前年度に比べて</a:t>
          </a:r>
          <a:r>
            <a:rPr kumimoji="1" lang="en-US" altLang="ja-JP" sz="1200">
              <a:latin typeface="ＭＳ Ｐゴシック" panose="020B0600070205080204" pitchFamily="50" charset="-128"/>
              <a:ea typeface="ＭＳ Ｐゴシック" panose="020B0600070205080204" pitchFamily="50" charset="-128"/>
            </a:rPr>
            <a:t>20.3</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類似団体内平均値と比較すると</a:t>
          </a:r>
          <a:r>
            <a:rPr kumimoji="1" lang="en-US" altLang="ja-JP" sz="1200">
              <a:latin typeface="ＭＳ Ｐゴシック" panose="020B0600070205080204" pitchFamily="50" charset="-128"/>
              <a:ea typeface="ＭＳ Ｐゴシック" panose="020B0600070205080204" pitchFamily="50" charset="-128"/>
            </a:rPr>
            <a:t>24.0</a:t>
          </a:r>
          <a:r>
            <a:rPr kumimoji="1" lang="ja-JP" altLang="en-US" sz="1200">
              <a:latin typeface="ＭＳ Ｐゴシック" panose="020B0600070205080204" pitchFamily="50" charset="-128"/>
              <a:ea typeface="ＭＳ Ｐゴシック" panose="020B0600070205080204" pitchFamily="50" charset="-128"/>
            </a:rPr>
            <a:t>ポイント上回っているが、これは市民病院閉鎖に伴う第三セクター等改革推進債や、退職手当債などの非建設債に加え、急激に整備した下水道事業の地方債残高が高いことによるものである。今後償還が進むことにより、将来負担比率の減少が見込まれるが、公共施設の改修等が見込まれるため、事業の精査と計画的な地方債の発行により、引き続き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155121</xdr:rowOff>
    </xdr:from>
    <xdr:to>
      <xdr:col>81</xdr:col>
      <xdr:colOff>44450</xdr:colOff>
      <xdr:row>17</xdr:row>
      <xdr:rowOff>162106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2726871"/>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162106</xdr:rowOff>
    </xdr:from>
    <xdr:to>
      <xdr:col>77</xdr:col>
      <xdr:colOff>44450</xdr:colOff>
      <xdr:row>18</xdr:row>
      <xdr:rowOff>157843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3076756"/>
          <a:ext cx="889000" cy="1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157843</xdr:rowOff>
    </xdr:from>
    <xdr:to>
      <xdr:col>72</xdr:col>
      <xdr:colOff>203200</xdr:colOff>
      <xdr:row>19</xdr:row>
      <xdr:rowOff>51889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324394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51889</xdr:rowOff>
    </xdr:from>
    <xdr:to>
      <xdr:col>68</xdr:col>
      <xdr:colOff>152400</xdr:colOff>
      <xdr:row>21</xdr:row>
      <xdr:rowOff>10614</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330943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104321</xdr:rowOff>
    </xdr:from>
    <xdr:to>
      <xdr:col>81</xdr:col>
      <xdr:colOff>95250</xdr:colOff>
      <xdr:row>16</xdr:row>
      <xdr:rowOff>34471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6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76398</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111306</xdr:rowOff>
    </xdr:from>
    <xdr:to>
      <xdr:col>77</xdr:col>
      <xdr:colOff>95250</xdr:colOff>
      <xdr:row>18</xdr:row>
      <xdr:rowOff>41456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0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26233</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11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107043</xdr:rowOff>
    </xdr:from>
    <xdr:to>
      <xdr:col>73</xdr:col>
      <xdr:colOff>44450</xdr:colOff>
      <xdr:row>19</xdr:row>
      <xdr:rowOff>37193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21970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1089</xdr:rowOff>
    </xdr:from>
    <xdr:to>
      <xdr:col>68</xdr:col>
      <xdr:colOff>203200</xdr:colOff>
      <xdr:row>19</xdr:row>
      <xdr:rowOff>102689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87466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34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131264</xdr:rowOff>
    </xdr:from>
    <xdr:to>
      <xdr:col>64</xdr:col>
      <xdr:colOff>152400</xdr:colOff>
      <xdr:row>21</xdr:row>
      <xdr:rowOff>61414</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5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46191</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64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117,801
115,980
16.66
50,925,438
49,877,058
1,045,969
26,540,014
39,426,868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技能員や外部施設の技能職員を直接雇用していることから人口千人当たりの職員数が類似団体に比べて多いものの、令和３年度は退職者の減少に伴う退職手当の減に加え、地方交付税や地方消費税交付金等の経常収入の増加により、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ポイント改善した結果、類似団体内平均値を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今後も時間外勤務の抑制や、人員の適切な配置に努め、人件費の抑制に努める。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39</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95796"/>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101854</xdr:rowOff>
    </xdr:from>
    <xdr:to>
      <xdr:col>19</xdr:col>
      <xdr:colOff>187325</xdr:colOff>
      <xdr:row>39</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88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39</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824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156718</xdr:rowOff>
    </xdr:from>
    <xdr:to>
      <xdr:col>11</xdr:col>
      <xdr:colOff>9525</xdr:colOff>
      <xdr:row>40</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43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51054</xdr:rowOff>
    </xdr:from>
    <xdr:to>
      <xdr:col>20</xdr:col>
      <xdr:colOff>38100</xdr:colOff>
      <xdr:row>39</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105918</xdr:rowOff>
    </xdr:from>
    <xdr:to>
      <xdr:col>11</xdr:col>
      <xdr:colOff>60325</xdr:colOff>
      <xdr:row>40</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物件費が類似団体平均を下回っているのは、清掃事業における収集業務の技能職員や学校技能員等について直接雇用しており、業務委託等を導入していないことによるものと考えられる。</a:t>
          </a:r>
        </a:p>
        <a:p>
          <a:r>
            <a:rPr kumimoji="1" lang="ja-JP" altLang="en-US" sz="1200">
              <a:latin typeface="ＭＳ Ｐゴシック" panose="020B0600070205080204" pitchFamily="50" charset="-128"/>
              <a:ea typeface="ＭＳ Ｐゴシック" panose="020B0600070205080204" pitchFamily="50" charset="-128"/>
            </a:rPr>
            <a:t>　今後も、施設の維持管理や運営に指定管理者を導入する等、運営の効率化を含めた行財政改革に努める。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776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132443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154214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154214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高齢化の進展に加え、低所得者層が多いことから、扶助費は類似団体平均値を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令和３年度においては、コロナ禍からの受診控えの回復等に加え、障害者自立支援費の増により歳出額としては増となったものの、経常収入の増加により、前年度から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58</xdr:row>
      <xdr:rowOff>66040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88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27940</xdr:rowOff>
    </xdr:from>
    <xdr:to>
      <xdr:col>15</xdr:col>
      <xdr:colOff>98425</xdr:colOff>
      <xdr:row>58</xdr:row>
      <xdr:rowOff>66040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27940</xdr:rowOff>
    </xdr:from>
    <xdr:to>
      <xdr:col>11</xdr:col>
      <xdr:colOff>9525</xdr:colOff>
      <xdr:row>58</xdr:row>
      <xdr:rowOff>35560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7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xdr:rowOff>
    </xdr:from>
    <xdr:to>
      <xdr:col>15</xdr:col>
      <xdr:colOff>149225</xdr:colOff>
      <xdr:row>58</xdr:row>
      <xdr:rowOff>116840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101617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148590</xdr:rowOff>
    </xdr:from>
    <xdr:to>
      <xdr:col>11</xdr:col>
      <xdr:colOff>60325</xdr:colOff>
      <xdr:row>58</xdr:row>
      <xdr:rowOff>78740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63517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71137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その他としては繰出金が主なものであり、類似団体内平均値を上回っている理由としては、高齢化に伴う、後期高齢者医療特別会計や国民健康保険特別会計への繰出金が多いことによるものである。　</a:t>
          </a:r>
        </a:p>
        <a:p>
          <a:r>
            <a:rPr kumimoji="1" lang="ja-JP" altLang="en-US" sz="1200">
              <a:latin typeface="ＭＳ Ｐゴシック" panose="020B0600070205080204" pitchFamily="50" charset="-128"/>
              <a:ea typeface="ＭＳ Ｐゴシック" panose="020B0600070205080204" pitchFamily="50" charset="-128"/>
            </a:rPr>
            <a:t>　今後も高齢化の進展に伴い、繰出金の増加が見込まれることから、各種予防施策の実施による医療費抑制の取組みや介護予防事業等の取組みを進め、インセンティブ交付金の獲得や給付費の抑制に努める。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72572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51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62</xdr:row>
      <xdr:rowOff>72572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16672"/>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72572</xdr:rowOff>
    </xdr:from>
    <xdr:to>
      <xdr:col>69</xdr:col>
      <xdr:colOff>92075</xdr:colOff>
      <xdr:row>62</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70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21772</xdr:rowOff>
    </xdr:from>
    <xdr:to>
      <xdr:col>69</xdr:col>
      <xdr:colOff>142875</xdr:colOff>
      <xdr:row>62</xdr:row>
      <xdr:rowOff>123372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108149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43543</xdr:rowOff>
    </xdr:from>
    <xdr:to>
      <xdr:col>65</xdr:col>
      <xdr:colOff>53975</xdr:colOff>
      <xdr:row>62</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6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129920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7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については、急激に整備した下水道に伴う下水道事業会計への補助金負担が大きいことに加え、コロナ禍での子育て世帯の経済的負担軽減のため、令和２年度より小中学校の給食無償化を実施していることから、類似団体内平均値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下水道事業会計については、企業誘致や土地区画整理事業などに伴う、大口需要者よる使用料増加に加え、大型浄化槽からの接続に対する補助金制度により、水洗化率の向上等に取り組むことで、経営体制の改善に努め、補助金支出の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33274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78994</xdr:rowOff>
    </xdr:from>
    <xdr:to>
      <xdr:col>73</xdr:col>
      <xdr:colOff>180975</xdr:colOff>
      <xdr:row>36</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36844"/>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78994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27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28194</xdr:rowOff>
    </xdr:from>
    <xdr:to>
      <xdr:col>69</xdr:col>
      <xdr:colOff>142875</xdr:colOff>
      <xdr:row>33</xdr:row>
      <xdr:rowOff>129794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139971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過去に発行した道路整備債や一般会計事業債、減税補てん債等の償還終了に加え、退職手当債でも償還が進み公債費が減となったことから、前年度から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ポイントの改善となったが、病院閉院に伴う三セク債の残高が大きいことから、類似団体内平均値を上回っている。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償還のピークは過ぎたが、依然として公債費負担が大きいことから、施設のあり方等の検討を進め、起債発行額の抑制を図る。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63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公債費以外については、人件費において退職手当の減により改善したほか、経常収入の増加により全体的に改善した。</a:t>
          </a:r>
        </a:p>
        <a:p>
          <a:r>
            <a:rPr kumimoji="1" lang="ja-JP" altLang="en-US" sz="1200">
              <a:latin typeface="ＭＳ Ｐゴシック" panose="020B0600070205080204" pitchFamily="50" charset="-128"/>
              <a:ea typeface="ＭＳ Ｐゴシック" panose="020B0600070205080204" pitchFamily="50" charset="-128"/>
            </a:rPr>
            <a:t>　しかしながら、低所得者層が多いことや高齢化の進展に伴う扶助費や繰出金については今後も増加が見込まれることから、公共施設のあり方の検討等、歳出削減に取り組むとともに、企業立地促進制度や、土地区画整理事業による税収の増加、使用料の見直しの検討等による歳入確保に取組み、経常経費の収支改善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72668"/>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72137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7058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62992</xdr:rowOff>
    </xdr:from>
    <xdr:to>
      <xdr:col>73</xdr:col>
      <xdr:colOff>180975</xdr:colOff>
      <xdr:row>80</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778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62992</xdr:rowOff>
    </xdr:from>
    <xdr:to>
      <xdr:col>69</xdr:col>
      <xdr:colOff>92075</xdr:colOff>
      <xdr:row>80</xdr:row>
      <xdr:rowOff>76708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778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21337</xdr:rowOff>
    </xdr:from>
    <xdr:to>
      <xdr:col>74</xdr:col>
      <xdr:colOff>31750</xdr:colOff>
      <xdr:row>80</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107714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xdr:rowOff>
    </xdr:from>
    <xdr:to>
      <xdr:col>69</xdr:col>
      <xdr:colOff>142875</xdr:colOff>
      <xdr:row>80</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98569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25908</xdr:rowOff>
    </xdr:from>
    <xdr:to>
      <xdr:col>65</xdr:col>
      <xdr:colOff>53975</xdr:colOff>
      <xdr:row>80</xdr:row>
      <xdr:rowOff>127508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112285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37608</xdr:rowOff>
    </xdr:from>
    <xdr:to>
      <xdr:col>29</xdr:col>
      <xdr:colOff>127000</xdr:colOff>
      <xdr:row>17</xdr:row>
      <xdr:rowOff>65668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999883"/>
          <a:ext cx="647700" cy="2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15605</xdr:rowOff>
    </xdr:from>
    <xdr:to>
      <xdr:col>26</xdr:col>
      <xdr:colOff>50800</xdr:colOff>
      <xdr:row>17</xdr:row>
      <xdr:rowOff>37608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977880"/>
          <a:ext cx="698500" cy="2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15605</xdr:rowOff>
    </xdr:from>
    <xdr:to>
      <xdr:col>22</xdr:col>
      <xdr:colOff>114300</xdr:colOff>
      <xdr:row>17</xdr:row>
      <xdr:rowOff>61382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7880"/>
          <a:ext cx="698500" cy="45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24521</xdr:rowOff>
    </xdr:from>
    <xdr:to>
      <xdr:col>18</xdr:col>
      <xdr:colOff>177800</xdr:colOff>
      <xdr:row>17</xdr:row>
      <xdr:rowOff>61382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86796"/>
          <a:ext cx="698500" cy="3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14868</xdr:rowOff>
    </xdr:from>
    <xdr:to>
      <xdr:col>29</xdr:col>
      <xdr:colOff>177800</xdr:colOff>
      <xdr:row>17</xdr:row>
      <xdr:rowOff>116468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7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158395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4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158258</xdr:rowOff>
    </xdr:from>
    <xdr:to>
      <xdr:col>26</xdr:col>
      <xdr:colOff>101600</xdr:colOff>
      <xdr:row>17</xdr:row>
      <xdr:rowOff>88408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49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73185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3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136255</xdr:rowOff>
    </xdr:from>
    <xdr:to>
      <xdr:col>22</xdr:col>
      <xdr:colOff>165100</xdr:colOff>
      <xdr:row>17</xdr:row>
      <xdr:rowOff>66405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2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51182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1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10582</xdr:rowOff>
    </xdr:from>
    <xdr:to>
      <xdr:col>19</xdr:col>
      <xdr:colOff>38100</xdr:colOff>
      <xdr:row>17</xdr:row>
      <xdr:rowOff>112182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7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96959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5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145171</xdr:rowOff>
    </xdr:from>
    <xdr:to>
      <xdr:col>15</xdr:col>
      <xdr:colOff>101600</xdr:colOff>
      <xdr:row>17</xdr:row>
      <xdr:rowOff>75321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85498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285534</xdr:rowOff>
    </xdr:from>
    <xdr:to>
      <xdr:col>29</xdr:col>
      <xdr:colOff>127000</xdr:colOff>
      <xdr:row>35</xdr:row>
      <xdr:rowOff>329426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95884"/>
          <a:ext cx="647700" cy="4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239433</xdr:rowOff>
    </xdr:from>
    <xdr:to>
      <xdr:col>26</xdr:col>
      <xdr:colOff>50800</xdr:colOff>
      <xdr:row>35</xdr:row>
      <xdr:rowOff>285534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49783"/>
          <a:ext cx="698500" cy="4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22225</xdr:rowOff>
    </xdr:from>
    <xdr:to>
      <xdr:col>22</xdr:col>
      <xdr:colOff>114300</xdr:colOff>
      <xdr:row>35</xdr:row>
      <xdr:rowOff>239433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32575"/>
          <a:ext cx="698500" cy="21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22225</xdr:rowOff>
    </xdr:from>
    <xdr:to>
      <xdr:col>18</xdr:col>
      <xdr:colOff>177800</xdr:colOff>
      <xdr:row>35</xdr:row>
      <xdr:rowOff>44971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32575"/>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278626</xdr:rowOff>
    </xdr:from>
    <xdr:to>
      <xdr:col>29</xdr:col>
      <xdr:colOff>177800</xdr:colOff>
      <xdr:row>36</xdr:row>
      <xdr:rowOff>37326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8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250703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6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234734</xdr:rowOff>
    </xdr:from>
    <xdr:to>
      <xdr:col>26</xdr:col>
      <xdr:colOff>101600</xdr:colOff>
      <xdr:row>35</xdr:row>
      <xdr:rowOff>336334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5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321111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1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188633</xdr:rowOff>
    </xdr:from>
    <xdr:to>
      <xdr:col>22</xdr:col>
      <xdr:colOff>165100</xdr:colOff>
      <xdr:row>35</xdr:row>
      <xdr:rowOff>290233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9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6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314325</xdr:rowOff>
    </xdr:from>
    <xdr:to>
      <xdr:col>19</xdr:col>
      <xdr:colOff>38100</xdr:colOff>
      <xdr:row>35</xdr:row>
      <xdr:rowOff>73025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81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83202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5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337071</xdr:rowOff>
    </xdr:from>
    <xdr:to>
      <xdr:col>15</xdr:col>
      <xdr:colOff>101600</xdr:colOff>
      <xdr:row>35</xdr:row>
      <xdr:rowOff>95771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0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105948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7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117,801
115,980
16.66
50,925,438
49,877,058
1,045,969
26,540,014
39,426,868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140272</xdr:rowOff>
    </xdr:from>
    <xdr:to>
      <xdr:col>24</xdr:col>
      <xdr:colOff>63500</xdr:colOff>
      <xdr:row>36</xdr:row>
      <xdr:rowOff>35596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141022"/>
          <a:ext cx="8382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140272</xdr:rowOff>
    </xdr:from>
    <xdr:to>
      <xdr:col>19</xdr:col>
      <xdr:colOff>177800</xdr:colOff>
      <xdr:row>35</xdr:row>
      <xdr:rowOff>163360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41022"/>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163360</xdr:rowOff>
    </xdr:from>
    <xdr:to>
      <xdr:col>15</xdr:col>
      <xdr:colOff>50800</xdr:colOff>
      <xdr:row>36</xdr:row>
      <xdr:rowOff>9329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64110"/>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3249</xdr:rowOff>
    </xdr:from>
    <xdr:to>
      <xdr:col>10</xdr:col>
      <xdr:colOff>114300</xdr:colOff>
      <xdr:row>36</xdr:row>
      <xdr:rowOff>9329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75449"/>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156246</xdr:rowOff>
    </xdr:from>
    <xdr:to>
      <xdr:col>24</xdr:col>
      <xdr:colOff>114300</xdr:colOff>
      <xdr:row>36</xdr:row>
      <xdr:rowOff>86396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134673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89472</xdr:rowOff>
    </xdr:from>
    <xdr:to>
      <xdr:col>20</xdr:col>
      <xdr:colOff>38100</xdr:colOff>
      <xdr:row>36</xdr:row>
      <xdr:rowOff>19622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36149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6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112560</xdr:rowOff>
    </xdr:from>
    <xdr:to>
      <xdr:col>15</xdr:col>
      <xdr:colOff>101600</xdr:colOff>
      <xdr:row>36</xdr:row>
      <xdr:rowOff>42710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59237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129979</xdr:rowOff>
    </xdr:from>
    <xdr:to>
      <xdr:col>10</xdr:col>
      <xdr:colOff>165100</xdr:colOff>
      <xdr:row>36</xdr:row>
      <xdr:rowOff>60129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76656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123899</xdr:rowOff>
    </xdr:from>
    <xdr:to>
      <xdr:col>6</xdr:col>
      <xdr:colOff>38100</xdr:colOff>
      <xdr:row>36</xdr:row>
      <xdr:rowOff>54049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5759</xdr:rowOff>
    </xdr:from>
    <xdr:to>
      <xdr:col>24</xdr:col>
      <xdr:colOff>63500</xdr:colOff>
      <xdr:row>58</xdr:row>
      <xdr:rowOff>36792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9859"/>
          <a:ext cx="8382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36792</xdr:rowOff>
    </xdr:from>
    <xdr:to>
      <xdr:col>19</xdr:col>
      <xdr:colOff>177800</xdr:colOff>
      <xdr:row>59</xdr:row>
      <xdr:rowOff>15646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0892"/>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15646</xdr:rowOff>
    </xdr:from>
    <xdr:to>
      <xdr:col>15</xdr:col>
      <xdr:colOff>50800</xdr:colOff>
      <xdr:row>59</xdr:row>
      <xdr:rowOff>78816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31196"/>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78816</xdr:rowOff>
    </xdr:from>
    <xdr:to>
      <xdr:col>10</xdr:col>
      <xdr:colOff>114300</xdr:colOff>
      <xdr:row>59</xdr:row>
      <xdr:rowOff>81407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9436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126409</xdr:rowOff>
    </xdr:from>
    <xdr:to>
      <xdr:col>24</xdr:col>
      <xdr:colOff>114300</xdr:colOff>
      <xdr:row>58</xdr:row>
      <xdr:rowOff>56559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104836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157442</xdr:rowOff>
    </xdr:from>
    <xdr:to>
      <xdr:col>20</xdr:col>
      <xdr:colOff>38100</xdr:colOff>
      <xdr:row>58</xdr:row>
      <xdr:rowOff>87592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78719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136296</xdr:rowOff>
    </xdr:from>
    <xdr:to>
      <xdr:col>15</xdr:col>
      <xdr:colOff>101600</xdr:colOff>
      <xdr:row>59</xdr:row>
      <xdr:rowOff>66446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57573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7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28016</xdr:rowOff>
    </xdr:from>
    <xdr:to>
      <xdr:col>10</xdr:col>
      <xdr:colOff>165100</xdr:colOff>
      <xdr:row>59</xdr:row>
      <xdr:rowOff>129616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120743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3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30607</xdr:rowOff>
    </xdr:from>
    <xdr:to>
      <xdr:col>6</xdr:col>
      <xdr:colOff>38100</xdr:colOff>
      <xdr:row>59</xdr:row>
      <xdr:rowOff>132207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123334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3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75292</xdr:rowOff>
    </xdr:from>
    <xdr:to>
      <xdr:col>24</xdr:col>
      <xdr:colOff>63500</xdr:colOff>
      <xdr:row>77</xdr:row>
      <xdr:rowOff>82950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76942"/>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79121</xdr:rowOff>
    </xdr:from>
    <xdr:to>
      <xdr:col>19</xdr:col>
      <xdr:colOff>177800</xdr:colOff>
      <xdr:row>77</xdr:row>
      <xdr:rowOff>82950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807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73292</xdr:rowOff>
    </xdr:from>
    <xdr:to>
      <xdr:col>15</xdr:col>
      <xdr:colOff>50800</xdr:colOff>
      <xdr:row>77</xdr:row>
      <xdr:rowOff>79121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7494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70892</xdr:rowOff>
    </xdr:from>
    <xdr:to>
      <xdr:col>10</xdr:col>
      <xdr:colOff>114300</xdr:colOff>
      <xdr:row>77</xdr:row>
      <xdr:rowOff>73292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7254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24492</xdr:rowOff>
    </xdr:from>
    <xdr:to>
      <xdr:col>24</xdr:col>
      <xdr:colOff>114300</xdr:colOff>
      <xdr:row>77</xdr:row>
      <xdr:rowOff>126092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110869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32150</xdr:rowOff>
    </xdr:from>
    <xdr:to>
      <xdr:col>20</xdr:col>
      <xdr:colOff>38100</xdr:colOff>
      <xdr:row>77</xdr:row>
      <xdr:rowOff>133750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124877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28321</xdr:rowOff>
    </xdr:from>
    <xdr:to>
      <xdr:col>15</xdr:col>
      <xdr:colOff>101600</xdr:colOff>
      <xdr:row>77</xdr:row>
      <xdr:rowOff>129921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121048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22492</xdr:rowOff>
    </xdr:from>
    <xdr:to>
      <xdr:col>10</xdr:col>
      <xdr:colOff>165100</xdr:colOff>
      <xdr:row>77</xdr:row>
      <xdr:rowOff>124092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115219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1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20092</xdr:rowOff>
    </xdr:from>
    <xdr:to>
      <xdr:col>6</xdr:col>
      <xdr:colOff>38100</xdr:colOff>
      <xdr:row>77</xdr:row>
      <xdr:rowOff>121692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112819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100271</xdr:rowOff>
    </xdr:from>
    <xdr:to>
      <xdr:col>24</xdr:col>
      <xdr:colOff>63500</xdr:colOff>
      <xdr:row>97</xdr:row>
      <xdr:rowOff>747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388021"/>
          <a:ext cx="838200" cy="2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747</xdr:rowOff>
    </xdr:from>
    <xdr:to>
      <xdr:col>19</xdr:col>
      <xdr:colOff>177800</xdr:colOff>
      <xdr:row>97</xdr:row>
      <xdr:rowOff>23927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631397"/>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23927</xdr:rowOff>
    </xdr:from>
    <xdr:to>
      <xdr:col>15</xdr:col>
      <xdr:colOff>50800</xdr:colOff>
      <xdr:row>97</xdr:row>
      <xdr:rowOff>84004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654577"/>
          <a:ext cx="889000" cy="6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81452</xdr:rowOff>
    </xdr:from>
    <xdr:to>
      <xdr:col>10</xdr:col>
      <xdr:colOff>114300</xdr:colOff>
      <xdr:row>97</xdr:row>
      <xdr:rowOff>84004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130300" y="16712102"/>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49471</xdr:rowOff>
    </xdr:from>
    <xdr:to>
      <xdr:col>24</xdr:col>
      <xdr:colOff>114300</xdr:colOff>
      <xdr:row>95</xdr:row>
      <xdr:rowOff>151071</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33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72348</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18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121397</xdr:rowOff>
    </xdr:from>
    <xdr:to>
      <xdr:col>20</xdr:col>
      <xdr:colOff>38100</xdr:colOff>
      <xdr:row>97</xdr:row>
      <xdr:rowOff>51547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5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68074</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35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144577</xdr:rowOff>
    </xdr:from>
    <xdr:to>
      <xdr:col>15</xdr:col>
      <xdr:colOff>101600</xdr:colOff>
      <xdr:row>97</xdr:row>
      <xdr:rowOff>74727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6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91254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37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33204</xdr:rowOff>
    </xdr:from>
    <xdr:to>
      <xdr:col>10</xdr:col>
      <xdr:colOff>165100</xdr:colOff>
      <xdr:row>97</xdr:row>
      <xdr:rowOff>134804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6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151331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43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30652</xdr:rowOff>
    </xdr:from>
    <xdr:to>
      <xdr:col>6</xdr:col>
      <xdr:colOff>38100</xdr:colOff>
      <xdr:row>97</xdr:row>
      <xdr:rowOff>132252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6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148779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43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122043</xdr:rowOff>
    </xdr:from>
    <xdr:to>
      <xdr:col>55</xdr:col>
      <xdr:colOff>0</xdr:colOff>
      <xdr:row>37</xdr:row>
      <xdr:rowOff>14765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265543"/>
          <a:ext cx="838200" cy="109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122043</xdr:rowOff>
    </xdr:from>
    <xdr:to>
      <xdr:col>50</xdr:col>
      <xdr:colOff>114300</xdr:colOff>
      <xdr:row>37</xdr:row>
      <xdr:rowOff>92587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265543"/>
          <a:ext cx="889000" cy="117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92587</xdr:rowOff>
    </xdr:from>
    <xdr:to>
      <xdr:col>45</xdr:col>
      <xdr:colOff>177800</xdr:colOff>
      <xdr:row>38</xdr:row>
      <xdr:rowOff>89288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36237"/>
          <a:ext cx="889000" cy="16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84085</xdr:rowOff>
    </xdr:from>
    <xdr:to>
      <xdr:col>41</xdr:col>
      <xdr:colOff>50800</xdr:colOff>
      <xdr:row>38</xdr:row>
      <xdr:rowOff>89288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99185"/>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135415</xdr:rowOff>
    </xdr:from>
    <xdr:to>
      <xdr:col>55</xdr:col>
      <xdr:colOff>50800</xdr:colOff>
      <xdr:row>37</xdr:row>
      <xdr:rowOff>65565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113842</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71243</xdr:rowOff>
    </xdr:from>
    <xdr:to>
      <xdr:col>50</xdr:col>
      <xdr:colOff>165100</xdr:colOff>
      <xdr:row>31</xdr:row>
      <xdr:rowOff>1393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2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163970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0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41787</xdr:rowOff>
    </xdr:from>
    <xdr:to>
      <xdr:col>46</xdr:col>
      <xdr:colOff>38100</xdr:colOff>
      <xdr:row>37</xdr:row>
      <xdr:rowOff>143387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134514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7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38488</xdr:rowOff>
    </xdr:from>
    <xdr:to>
      <xdr:col>41</xdr:col>
      <xdr:colOff>101600</xdr:colOff>
      <xdr:row>38</xdr:row>
      <xdr:rowOff>140088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131215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33285</xdr:rowOff>
    </xdr:from>
    <xdr:to>
      <xdr:col>36</xdr:col>
      <xdr:colOff>165100</xdr:colOff>
      <xdr:row>38</xdr:row>
      <xdr:rowOff>134885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126012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92471</xdr:rowOff>
    </xdr:from>
    <xdr:to>
      <xdr:col>55</xdr:col>
      <xdr:colOff>0</xdr:colOff>
      <xdr:row>58</xdr:row>
      <xdr:rowOff>162468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36571"/>
          <a:ext cx="8382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141300</xdr:rowOff>
    </xdr:from>
    <xdr:to>
      <xdr:col>50</xdr:col>
      <xdr:colOff>114300</xdr:colOff>
      <xdr:row>58</xdr:row>
      <xdr:rowOff>92471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13950"/>
          <a:ext cx="8890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141300</xdr:rowOff>
    </xdr:from>
    <xdr:to>
      <xdr:col>45</xdr:col>
      <xdr:colOff>177800</xdr:colOff>
      <xdr:row>58</xdr:row>
      <xdr:rowOff>118501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13950"/>
          <a:ext cx="889000" cy="14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48337</xdr:rowOff>
    </xdr:from>
    <xdr:to>
      <xdr:col>41</xdr:col>
      <xdr:colOff>50800</xdr:colOff>
      <xdr:row>58</xdr:row>
      <xdr:rowOff>118501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92437"/>
          <a:ext cx="8890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111668</xdr:rowOff>
    </xdr:from>
    <xdr:to>
      <xdr:col>55</xdr:col>
      <xdr:colOff>50800</xdr:colOff>
      <xdr:row>59</xdr:row>
      <xdr:rowOff>41818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26595</xdr:rowOff>
    </xdr:from>
    <xdr:ext cx="469744"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7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41671</xdr:rowOff>
    </xdr:from>
    <xdr:to>
      <xdr:col>50</xdr:col>
      <xdr:colOff>165100</xdr:colOff>
      <xdr:row>58</xdr:row>
      <xdr:rowOff>143271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134398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90500</xdr:rowOff>
    </xdr:from>
    <xdr:to>
      <xdr:col>46</xdr:col>
      <xdr:colOff>38100</xdr:colOff>
      <xdr:row>58</xdr:row>
      <xdr:rowOff>20650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11777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67701</xdr:rowOff>
    </xdr:from>
    <xdr:to>
      <xdr:col>41</xdr:col>
      <xdr:colOff>101600</xdr:colOff>
      <xdr:row>58</xdr:row>
      <xdr:rowOff>169301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160428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0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168987</xdr:rowOff>
    </xdr:from>
    <xdr:to>
      <xdr:col>36</xdr:col>
      <xdr:colOff>165100</xdr:colOff>
      <xdr:row>58</xdr:row>
      <xdr:rowOff>99137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90264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126009</xdr:rowOff>
    </xdr:from>
    <xdr:to>
      <xdr:col>55</xdr:col>
      <xdr:colOff>0</xdr:colOff>
      <xdr:row>79</xdr:row>
      <xdr:rowOff>14185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99109"/>
          <a:ext cx="8382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164542</xdr:rowOff>
    </xdr:from>
    <xdr:to>
      <xdr:col>50</xdr:col>
      <xdr:colOff>114300</xdr:colOff>
      <xdr:row>78</xdr:row>
      <xdr:rowOff>126009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366192"/>
          <a:ext cx="889000" cy="1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164542</xdr:rowOff>
    </xdr:from>
    <xdr:to>
      <xdr:col>45</xdr:col>
      <xdr:colOff>177800</xdr:colOff>
      <xdr:row>79</xdr:row>
      <xdr:rowOff>3620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366192"/>
          <a:ext cx="889000" cy="1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3620</xdr:rowOff>
    </xdr:from>
    <xdr:to>
      <xdr:col>41</xdr:col>
      <xdr:colOff>50800</xdr:colOff>
      <xdr:row>79</xdr:row>
      <xdr:rowOff>30048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4817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134835</xdr:rowOff>
    </xdr:from>
    <xdr:to>
      <xdr:col>55</xdr:col>
      <xdr:colOff>50800</xdr:colOff>
      <xdr:row>79</xdr:row>
      <xdr:rowOff>64985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49762</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75209</xdr:rowOff>
    </xdr:from>
    <xdr:to>
      <xdr:col>50</xdr:col>
      <xdr:colOff>165100</xdr:colOff>
      <xdr:row>79</xdr:row>
      <xdr:rowOff>5359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167936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4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113742</xdr:rowOff>
    </xdr:from>
    <xdr:to>
      <xdr:col>46</xdr:col>
      <xdr:colOff>38100</xdr:colOff>
      <xdr:row>78</xdr:row>
      <xdr:rowOff>43892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60419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124270</xdr:rowOff>
    </xdr:from>
    <xdr:to>
      <xdr:col>41</xdr:col>
      <xdr:colOff>101600</xdr:colOff>
      <xdr:row>79</xdr:row>
      <xdr:rowOff>54420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45547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150698</xdr:rowOff>
    </xdr:from>
    <xdr:to>
      <xdr:col>36</xdr:col>
      <xdr:colOff>165100</xdr:colOff>
      <xdr:row>79</xdr:row>
      <xdr:rowOff>80848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71975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61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51186</xdr:rowOff>
    </xdr:from>
    <xdr:to>
      <xdr:col>55</xdr:col>
      <xdr:colOff>0</xdr:colOff>
      <xdr:row>98</xdr:row>
      <xdr:rowOff>68560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853286"/>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152205</xdr:rowOff>
    </xdr:from>
    <xdr:to>
      <xdr:col>50</xdr:col>
      <xdr:colOff>114300</xdr:colOff>
      <xdr:row>98</xdr:row>
      <xdr:rowOff>51186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782855"/>
          <a:ext cx="889000" cy="7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140181</xdr:rowOff>
    </xdr:from>
    <xdr:to>
      <xdr:col>45</xdr:col>
      <xdr:colOff>177800</xdr:colOff>
      <xdr:row>97</xdr:row>
      <xdr:rowOff>152205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770831"/>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140181</xdr:rowOff>
    </xdr:from>
    <xdr:to>
      <xdr:col>41</xdr:col>
      <xdr:colOff>50800</xdr:colOff>
      <xdr:row>97</xdr:row>
      <xdr:rowOff>160708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770831"/>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17760</xdr:rowOff>
    </xdr:from>
    <xdr:to>
      <xdr:col>55</xdr:col>
      <xdr:colOff>50800</xdr:colOff>
      <xdr:row>98</xdr:row>
      <xdr:rowOff>119360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104137</xdr:rowOff>
    </xdr:from>
    <xdr:ext cx="469744"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3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xdr:rowOff>
    </xdr:from>
    <xdr:to>
      <xdr:col>50</xdr:col>
      <xdr:colOff>165100</xdr:colOff>
      <xdr:row>98</xdr:row>
      <xdr:rowOff>101986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93113</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04428" y="1689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101405</xdr:rowOff>
    </xdr:from>
    <xdr:to>
      <xdr:col>46</xdr:col>
      <xdr:colOff>38100</xdr:colOff>
      <xdr:row>98</xdr:row>
      <xdr:rowOff>31555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22682</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428" y="168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89381</xdr:rowOff>
    </xdr:from>
    <xdr:to>
      <xdr:col>41</xdr:col>
      <xdr:colOff>101600</xdr:colOff>
      <xdr:row>98</xdr:row>
      <xdr:rowOff>19531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10658</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26428" y="168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109908</xdr:rowOff>
    </xdr:from>
    <xdr:to>
      <xdr:col>36</xdr:col>
      <xdr:colOff>165100</xdr:colOff>
      <xdr:row>98</xdr:row>
      <xdr:rowOff>40058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31185</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37428" y="1683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43561</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0111"/>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84455</xdr:rowOff>
    </xdr:from>
    <xdr:to>
      <xdr:col>81</xdr:col>
      <xdr:colOff>50800</xdr:colOff>
      <xdr:row>39</xdr:row>
      <xdr:rowOff>43561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599555"/>
          <a:ext cx="889000" cy="1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84455</xdr:rowOff>
    </xdr:from>
    <xdr:to>
      <xdr:col>76</xdr:col>
      <xdr:colOff>114300</xdr:colOff>
      <xdr:row>38</xdr:row>
      <xdr:rowOff>118491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599555"/>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118491</xdr:rowOff>
    </xdr:from>
    <xdr:to>
      <xdr:col>71</xdr:col>
      <xdr:colOff>177800</xdr:colOff>
      <xdr:row>39</xdr:row>
      <xdr:rowOff>14097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33591"/>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164211</xdr:rowOff>
    </xdr:from>
    <xdr:to>
      <xdr:col>81</xdr:col>
      <xdr:colOff>101600</xdr:colOff>
      <xdr:row>39</xdr:row>
      <xdr:rowOff>94361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85488</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33655</xdr:rowOff>
    </xdr:from>
    <xdr:to>
      <xdr:col>76</xdr:col>
      <xdr:colOff>165100</xdr:colOff>
      <xdr:row>38</xdr:row>
      <xdr:rowOff>135255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126382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67691</xdr:rowOff>
    </xdr:from>
    <xdr:to>
      <xdr:col>72</xdr:col>
      <xdr:colOff>38100</xdr:colOff>
      <xdr:row>38</xdr:row>
      <xdr:rowOff>169291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160418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67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134747</xdr:rowOff>
    </xdr:from>
    <xdr:to>
      <xdr:col>67</xdr:col>
      <xdr:colOff>101600</xdr:colOff>
      <xdr:row>39</xdr:row>
      <xdr:rowOff>64897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56024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7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64167</xdr:rowOff>
    </xdr:from>
    <xdr:to>
      <xdr:col>85</xdr:col>
      <xdr:colOff>127000</xdr:colOff>
      <xdr:row>75</xdr:row>
      <xdr:rowOff>81559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22917"/>
          <a:ext cx="8382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78283</xdr:rowOff>
    </xdr:from>
    <xdr:to>
      <xdr:col>81</xdr:col>
      <xdr:colOff>50800</xdr:colOff>
      <xdr:row>75</xdr:row>
      <xdr:rowOff>81559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93703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60623</xdr:rowOff>
    </xdr:from>
    <xdr:to>
      <xdr:col>76</xdr:col>
      <xdr:colOff>114300</xdr:colOff>
      <xdr:row>75</xdr:row>
      <xdr:rowOff>78283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919373"/>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56394</xdr:rowOff>
    </xdr:from>
    <xdr:to>
      <xdr:col>71</xdr:col>
      <xdr:colOff>177800</xdr:colOff>
      <xdr:row>75</xdr:row>
      <xdr:rowOff>60623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91514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13367</xdr:rowOff>
    </xdr:from>
    <xdr:to>
      <xdr:col>85</xdr:col>
      <xdr:colOff>177800</xdr:colOff>
      <xdr:row>75</xdr:row>
      <xdr:rowOff>114967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36244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30759</xdr:rowOff>
    </xdr:from>
    <xdr:to>
      <xdr:col>81</xdr:col>
      <xdr:colOff>101600</xdr:colOff>
      <xdr:row>75</xdr:row>
      <xdr:rowOff>132359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8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148886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27483</xdr:rowOff>
    </xdr:from>
    <xdr:to>
      <xdr:col>76</xdr:col>
      <xdr:colOff>165100</xdr:colOff>
      <xdr:row>75</xdr:row>
      <xdr:rowOff>129083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8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145610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9823</xdr:rowOff>
    </xdr:from>
    <xdr:to>
      <xdr:col>72</xdr:col>
      <xdr:colOff>38100</xdr:colOff>
      <xdr:row>75</xdr:row>
      <xdr:rowOff>111423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8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127950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5594</xdr:rowOff>
    </xdr:from>
    <xdr:to>
      <xdr:col>67</xdr:col>
      <xdr:colOff>101600</xdr:colOff>
      <xdr:row>75</xdr:row>
      <xdr:rowOff>107194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123721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121298</xdr:rowOff>
    </xdr:from>
    <xdr:to>
      <xdr:col>85</xdr:col>
      <xdr:colOff>127000</xdr:colOff>
      <xdr:row>98</xdr:row>
      <xdr:rowOff>163843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51948"/>
          <a:ext cx="838200" cy="2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163843</xdr:rowOff>
    </xdr:from>
    <xdr:to>
      <xdr:col>81</xdr:col>
      <xdr:colOff>50800</xdr:colOff>
      <xdr:row>99</xdr:row>
      <xdr:rowOff>24561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65943"/>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21653</xdr:rowOff>
    </xdr:from>
    <xdr:to>
      <xdr:col>76</xdr:col>
      <xdr:colOff>114300</xdr:colOff>
      <xdr:row>99</xdr:row>
      <xdr:rowOff>24561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95203"/>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95465</xdr:rowOff>
    </xdr:from>
    <xdr:to>
      <xdr:col>71</xdr:col>
      <xdr:colOff>177800</xdr:colOff>
      <xdr:row>99</xdr:row>
      <xdr:rowOff>21653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897565"/>
          <a:ext cx="889000" cy="9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70498</xdr:rowOff>
    </xdr:from>
    <xdr:to>
      <xdr:col>85</xdr:col>
      <xdr:colOff>177800</xdr:colOff>
      <xdr:row>98</xdr:row>
      <xdr:rowOff>648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48925</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113043</xdr:rowOff>
    </xdr:from>
    <xdr:to>
      <xdr:col>81</xdr:col>
      <xdr:colOff>101600</xdr:colOff>
      <xdr:row>99</xdr:row>
      <xdr:rowOff>43193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34320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0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145211</xdr:rowOff>
    </xdr:from>
    <xdr:to>
      <xdr:col>76</xdr:col>
      <xdr:colOff>165100</xdr:colOff>
      <xdr:row>99</xdr:row>
      <xdr:rowOff>75361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66488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0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142303</xdr:rowOff>
    </xdr:from>
    <xdr:to>
      <xdr:col>72</xdr:col>
      <xdr:colOff>38100</xdr:colOff>
      <xdr:row>99</xdr:row>
      <xdr:rowOff>72453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63580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3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44665</xdr:rowOff>
    </xdr:from>
    <xdr:to>
      <xdr:col>67</xdr:col>
      <xdr:colOff>101600</xdr:colOff>
      <xdr:row>98</xdr:row>
      <xdr:rowOff>146265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137392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67120</xdr:rowOff>
    </xdr:from>
    <xdr:to>
      <xdr:col>116</xdr:col>
      <xdr:colOff>63500</xdr:colOff>
      <xdr:row>38</xdr:row>
      <xdr:rowOff>33972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410770"/>
          <a:ext cx="8382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139128</xdr:rowOff>
    </xdr:from>
    <xdr:to>
      <xdr:col>111</xdr:col>
      <xdr:colOff>177800</xdr:colOff>
      <xdr:row>38</xdr:row>
      <xdr:rowOff>33972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48277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139128</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482778"/>
          <a:ext cx="889000" cy="2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105046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16320</xdr:rowOff>
    </xdr:from>
    <xdr:to>
      <xdr:col>116</xdr:col>
      <xdr:colOff>114300</xdr:colOff>
      <xdr:row>37</xdr:row>
      <xdr:rowOff>117920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39197</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21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154622</xdr:rowOff>
    </xdr:from>
    <xdr:to>
      <xdr:col>112</xdr:col>
      <xdr:colOff>38100</xdr:colOff>
      <xdr:row>38</xdr:row>
      <xdr:rowOff>84772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75899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59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88328</xdr:rowOff>
    </xdr:from>
    <xdr:to>
      <xdr:col>107</xdr:col>
      <xdr:colOff>101600</xdr:colOff>
      <xdr:row>38</xdr:row>
      <xdr:rowOff>18478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35005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40411</xdr:rowOff>
    </xdr:from>
    <xdr:to>
      <xdr:col>116</xdr:col>
      <xdr:colOff>63500</xdr:colOff>
      <xdr:row>59</xdr:row>
      <xdr:rowOff>40430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5596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40430</xdr:rowOff>
    </xdr:from>
    <xdr:to>
      <xdr:col>111</xdr:col>
      <xdr:colOff>177800</xdr:colOff>
      <xdr:row>59</xdr:row>
      <xdr:rowOff>40469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5598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40469</xdr:rowOff>
    </xdr:from>
    <xdr:to>
      <xdr:col>107</xdr:col>
      <xdr:colOff>50800</xdr:colOff>
      <xdr:row>59</xdr:row>
      <xdr:rowOff>40487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5601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40487</xdr:rowOff>
    </xdr:from>
    <xdr:to>
      <xdr:col>102</xdr:col>
      <xdr:colOff>114300</xdr:colOff>
      <xdr:row>59</xdr:row>
      <xdr:rowOff>40507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5603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161061</xdr:rowOff>
    </xdr:from>
    <xdr:to>
      <xdr:col>116</xdr:col>
      <xdr:colOff>114300</xdr:colOff>
      <xdr:row>59</xdr:row>
      <xdr:rowOff>91211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75988</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161080</xdr:rowOff>
    </xdr:from>
    <xdr:to>
      <xdr:col>112</xdr:col>
      <xdr:colOff>38100</xdr:colOff>
      <xdr:row>59</xdr:row>
      <xdr:rowOff>91230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82357</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9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161119</xdr:rowOff>
    </xdr:from>
    <xdr:to>
      <xdr:col>107</xdr:col>
      <xdr:colOff>101600</xdr:colOff>
      <xdr:row>59</xdr:row>
      <xdr:rowOff>91269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82396</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97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161137</xdr:rowOff>
    </xdr:from>
    <xdr:to>
      <xdr:col>102</xdr:col>
      <xdr:colOff>165100</xdr:colOff>
      <xdr:row>59</xdr:row>
      <xdr:rowOff>91287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82414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161157</xdr:rowOff>
    </xdr:from>
    <xdr:to>
      <xdr:col>98</xdr:col>
      <xdr:colOff>38100</xdr:colOff>
      <xdr:row>59</xdr:row>
      <xdr:rowOff>91307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82434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79540</xdr:rowOff>
    </xdr:from>
    <xdr:to>
      <xdr:col>116</xdr:col>
      <xdr:colOff>63500</xdr:colOff>
      <xdr:row>73</xdr:row>
      <xdr:rowOff>139129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595390"/>
          <a:ext cx="8382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139129</xdr:rowOff>
    </xdr:from>
    <xdr:to>
      <xdr:col>111</xdr:col>
      <xdr:colOff>177800</xdr:colOff>
      <xdr:row>74</xdr:row>
      <xdr:rowOff>24333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654979"/>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104953</xdr:rowOff>
    </xdr:from>
    <xdr:to>
      <xdr:col>107</xdr:col>
      <xdr:colOff>50800</xdr:colOff>
      <xdr:row>74</xdr:row>
      <xdr:rowOff>24333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106453"/>
          <a:ext cx="889000" cy="60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104953</xdr:rowOff>
    </xdr:from>
    <xdr:to>
      <xdr:col>102</xdr:col>
      <xdr:colOff>114300</xdr:colOff>
      <xdr:row>70</xdr:row>
      <xdr:rowOff>143929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106453"/>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28740</xdr:rowOff>
    </xdr:from>
    <xdr:to>
      <xdr:col>116</xdr:col>
      <xdr:colOff>114300</xdr:colOff>
      <xdr:row>73</xdr:row>
      <xdr:rowOff>130340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5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51617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3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88329</xdr:rowOff>
    </xdr:from>
    <xdr:to>
      <xdr:col>112</xdr:col>
      <xdr:colOff>38100</xdr:colOff>
      <xdr:row>74</xdr:row>
      <xdr:rowOff>18479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35006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3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144983</xdr:rowOff>
    </xdr:from>
    <xdr:to>
      <xdr:col>107</xdr:col>
      <xdr:colOff>101600</xdr:colOff>
      <xdr:row>74</xdr:row>
      <xdr:rowOff>75133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91660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4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54153</xdr:rowOff>
    </xdr:from>
    <xdr:to>
      <xdr:col>102</xdr:col>
      <xdr:colOff>165100</xdr:colOff>
      <xdr:row>70</xdr:row>
      <xdr:rowOff>155753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0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830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18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93129</xdr:rowOff>
    </xdr:from>
    <xdr:to>
      <xdr:col>98</xdr:col>
      <xdr:colOff>38100</xdr:colOff>
      <xdr:row>71</xdr:row>
      <xdr:rowOff>23279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0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39806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18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423,401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160,562</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130,000</a:t>
          </a:r>
          <a:r>
            <a:rPr kumimoji="1" lang="ja-JP" altLang="en-US" sz="1300">
              <a:latin typeface="ＭＳ Ｐゴシック" panose="020B0600070205080204" pitchFamily="50" charset="-128"/>
              <a:ea typeface="ＭＳ Ｐゴシック" panose="020B0600070205080204" pitchFamily="50" charset="-128"/>
            </a:rPr>
            <a:t>円程度で推移してきており、高止まりの傾向にある。さらに、平成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％増加していることから類似団体内平均値と比べて高い水準にある。低所得者層や高齢者の割合が高く、生活保護費や障害者自立支援費にかかる費用が大きいことが要因である。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117,801
115,980
16.66
50,925,438
49,877,058
1,045,969
26,540,014
39,426,868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7569</xdr:rowOff>
    </xdr:from>
    <xdr:to>
      <xdr:col>24</xdr:col>
      <xdr:colOff>63500</xdr:colOff>
      <xdr:row>35</xdr:row>
      <xdr:rowOff>77978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08319"/>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19457</xdr:rowOff>
    </xdr:from>
    <xdr:to>
      <xdr:col>19</xdr:col>
      <xdr:colOff>177800</xdr:colOff>
      <xdr:row>35</xdr:row>
      <xdr:rowOff>77978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20207"/>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71120</xdr:rowOff>
    </xdr:from>
    <xdr:to>
      <xdr:col>15</xdr:col>
      <xdr:colOff>50800</xdr:colOff>
      <xdr:row>35</xdr:row>
      <xdr:rowOff>19457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0420"/>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71120</xdr:rowOff>
    </xdr:from>
    <xdr:to>
      <xdr:col>10</xdr:col>
      <xdr:colOff>114300</xdr:colOff>
      <xdr:row>34</xdr:row>
      <xdr:rowOff>90322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0042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128219</xdr:rowOff>
    </xdr:from>
    <xdr:to>
      <xdr:col>24</xdr:col>
      <xdr:colOff>114300</xdr:colOff>
      <xdr:row>35</xdr:row>
      <xdr:rowOff>58369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151096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0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27178</xdr:rowOff>
    </xdr:from>
    <xdr:to>
      <xdr:col>20</xdr:col>
      <xdr:colOff>38100</xdr:colOff>
      <xdr:row>35</xdr:row>
      <xdr:rowOff>128778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145305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140107</xdr:rowOff>
    </xdr:from>
    <xdr:to>
      <xdr:col>15</xdr:col>
      <xdr:colOff>101600</xdr:colOff>
      <xdr:row>35</xdr:row>
      <xdr:rowOff>70257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86784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4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20320</xdr:rowOff>
    </xdr:from>
    <xdr:to>
      <xdr:col>10</xdr:col>
      <xdr:colOff>165100</xdr:colOff>
      <xdr:row>34</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138447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39522</xdr:rowOff>
    </xdr:from>
    <xdr:to>
      <xdr:col>6</xdr:col>
      <xdr:colOff>38100</xdr:colOff>
      <xdr:row>34</xdr:row>
      <xdr:rowOff>141122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157649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33456</xdr:rowOff>
    </xdr:from>
    <xdr:to>
      <xdr:col>24</xdr:col>
      <xdr:colOff>63500</xdr:colOff>
      <xdr:row>57</xdr:row>
      <xdr:rowOff>104029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63206"/>
          <a:ext cx="838200" cy="4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33456</xdr:rowOff>
    </xdr:from>
    <xdr:to>
      <xdr:col>19</xdr:col>
      <xdr:colOff>177800</xdr:colOff>
      <xdr:row>58</xdr:row>
      <xdr:rowOff>6495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63206"/>
          <a:ext cx="889000" cy="4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6495</xdr:rowOff>
    </xdr:from>
    <xdr:to>
      <xdr:col>15</xdr:col>
      <xdr:colOff>50800</xdr:colOff>
      <xdr:row>58</xdr:row>
      <xdr:rowOff>13476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50595"/>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148954</xdr:rowOff>
    </xdr:from>
    <xdr:to>
      <xdr:col>10</xdr:col>
      <xdr:colOff>114300</xdr:colOff>
      <xdr:row>58</xdr:row>
      <xdr:rowOff>13476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21604"/>
          <a:ext cx="889000" cy="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53229</xdr:rowOff>
    </xdr:from>
    <xdr:to>
      <xdr:col>24</xdr:col>
      <xdr:colOff>114300</xdr:colOff>
      <xdr:row>57</xdr:row>
      <xdr:rowOff>154829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139606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4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154106</xdr:rowOff>
    </xdr:from>
    <xdr:to>
      <xdr:col>20</xdr:col>
      <xdr:colOff>38100</xdr:colOff>
      <xdr:row>55</xdr:row>
      <xdr:rowOff>84256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75383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0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127145</xdr:rowOff>
    </xdr:from>
    <xdr:to>
      <xdr:col>15</xdr:col>
      <xdr:colOff>101600</xdr:colOff>
      <xdr:row>58</xdr:row>
      <xdr:rowOff>57295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48422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134126</xdr:rowOff>
    </xdr:from>
    <xdr:to>
      <xdr:col>10</xdr:col>
      <xdr:colOff>165100</xdr:colOff>
      <xdr:row>58</xdr:row>
      <xdr:rowOff>64276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55403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98154</xdr:rowOff>
    </xdr:from>
    <xdr:to>
      <xdr:col>6</xdr:col>
      <xdr:colOff>38100</xdr:colOff>
      <xdr:row>58</xdr:row>
      <xdr:rowOff>28304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19431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99330</xdr:rowOff>
    </xdr:from>
    <xdr:to>
      <xdr:col>24</xdr:col>
      <xdr:colOff>63500</xdr:colOff>
      <xdr:row>76</xdr:row>
      <xdr:rowOff>134603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58080"/>
          <a:ext cx="838200" cy="2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134603</xdr:rowOff>
    </xdr:from>
    <xdr:to>
      <xdr:col>19</xdr:col>
      <xdr:colOff>177800</xdr:colOff>
      <xdr:row>77</xdr:row>
      <xdr:rowOff>6441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64803"/>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6441</xdr:rowOff>
    </xdr:from>
    <xdr:to>
      <xdr:col>15</xdr:col>
      <xdr:colOff>50800</xdr:colOff>
      <xdr:row>77</xdr:row>
      <xdr:rowOff>89644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08091"/>
          <a:ext cx="889000" cy="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81575</xdr:rowOff>
    </xdr:from>
    <xdr:to>
      <xdr:col>10</xdr:col>
      <xdr:colOff>114300</xdr:colOff>
      <xdr:row>77</xdr:row>
      <xdr:rowOff>89644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83225"/>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48530</xdr:rowOff>
    </xdr:from>
    <xdr:to>
      <xdr:col>24</xdr:col>
      <xdr:colOff>114300</xdr:colOff>
      <xdr:row>75</xdr:row>
      <xdr:rowOff>150130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71407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5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83803</xdr:rowOff>
    </xdr:from>
    <xdr:to>
      <xdr:col>20</xdr:col>
      <xdr:colOff>38100</xdr:colOff>
      <xdr:row>77</xdr:row>
      <xdr:rowOff>13953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30479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8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127091</xdr:rowOff>
    </xdr:from>
    <xdr:to>
      <xdr:col>15</xdr:col>
      <xdr:colOff>101600</xdr:colOff>
      <xdr:row>77</xdr:row>
      <xdr:rowOff>57241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73768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3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38844</xdr:rowOff>
    </xdr:from>
    <xdr:to>
      <xdr:col>10</xdr:col>
      <xdr:colOff>165100</xdr:colOff>
      <xdr:row>77</xdr:row>
      <xdr:rowOff>140444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156971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01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30775</xdr:rowOff>
    </xdr:from>
    <xdr:to>
      <xdr:col>6</xdr:col>
      <xdr:colOff>38100</xdr:colOff>
      <xdr:row>77</xdr:row>
      <xdr:rowOff>132375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148902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00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1397</xdr:rowOff>
    </xdr:from>
    <xdr:to>
      <xdr:col>24</xdr:col>
      <xdr:colOff>63500</xdr:colOff>
      <xdr:row>98</xdr:row>
      <xdr:rowOff>44031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632047"/>
          <a:ext cx="838200" cy="2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44031</xdr:rowOff>
    </xdr:from>
    <xdr:to>
      <xdr:col>19</xdr:col>
      <xdr:colOff>177800</xdr:colOff>
      <xdr:row>98</xdr:row>
      <xdr:rowOff>87396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846131"/>
          <a:ext cx="8890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87396</xdr:rowOff>
    </xdr:from>
    <xdr:to>
      <xdr:col>15</xdr:col>
      <xdr:colOff>50800</xdr:colOff>
      <xdr:row>98</xdr:row>
      <xdr:rowOff>102805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889496"/>
          <a:ext cx="8890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92997</xdr:rowOff>
    </xdr:from>
    <xdr:to>
      <xdr:col>10</xdr:col>
      <xdr:colOff>114300</xdr:colOff>
      <xdr:row>98</xdr:row>
      <xdr:rowOff>102805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895097"/>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122047</xdr:rowOff>
    </xdr:from>
    <xdr:to>
      <xdr:col>24</xdr:col>
      <xdr:colOff>114300</xdr:colOff>
      <xdr:row>97</xdr:row>
      <xdr:rowOff>52197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5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100474</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164681</xdr:rowOff>
    </xdr:from>
    <xdr:to>
      <xdr:col>20</xdr:col>
      <xdr:colOff>38100</xdr:colOff>
      <xdr:row>98</xdr:row>
      <xdr:rowOff>94831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7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85958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8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36596</xdr:rowOff>
    </xdr:from>
    <xdr:to>
      <xdr:col>15</xdr:col>
      <xdr:colOff>101600</xdr:colOff>
      <xdr:row>98</xdr:row>
      <xdr:rowOff>138196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8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129323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9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52005</xdr:rowOff>
    </xdr:from>
    <xdr:to>
      <xdr:col>10</xdr:col>
      <xdr:colOff>165100</xdr:colOff>
      <xdr:row>98</xdr:row>
      <xdr:rowOff>153605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85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144732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42197</xdr:rowOff>
    </xdr:from>
    <xdr:to>
      <xdr:col>6</xdr:col>
      <xdr:colOff>38100</xdr:colOff>
      <xdr:row>98</xdr:row>
      <xdr:rowOff>143797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8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134924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9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81178</xdr:rowOff>
    </xdr:from>
    <xdr:to>
      <xdr:col>55</xdr:col>
      <xdr:colOff>0</xdr:colOff>
      <xdr:row>34</xdr:row>
      <xdr:rowOff>97637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5910478"/>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90322</xdr:rowOff>
    </xdr:from>
    <xdr:to>
      <xdr:col>50</xdr:col>
      <xdr:colOff>114300</xdr:colOff>
      <xdr:row>34</xdr:row>
      <xdr:rowOff>97637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591962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90322</xdr:rowOff>
    </xdr:from>
    <xdr:to>
      <xdr:col>45</xdr:col>
      <xdr:colOff>177800</xdr:colOff>
      <xdr:row>34</xdr:row>
      <xdr:rowOff>98095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5919622"/>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77521</xdr:rowOff>
    </xdr:from>
    <xdr:to>
      <xdr:col>41</xdr:col>
      <xdr:colOff>50800</xdr:colOff>
      <xdr:row>34</xdr:row>
      <xdr:rowOff>98095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590682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30378</xdr:rowOff>
    </xdr:from>
    <xdr:to>
      <xdr:col>55</xdr:col>
      <xdr:colOff>50800</xdr:colOff>
      <xdr:row>34</xdr:row>
      <xdr:rowOff>131978</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58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53255</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571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46837</xdr:rowOff>
    </xdr:from>
    <xdr:to>
      <xdr:col>50</xdr:col>
      <xdr:colOff>165100</xdr:colOff>
      <xdr:row>34</xdr:row>
      <xdr:rowOff>148437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5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164964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8" y="565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39522</xdr:rowOff>
    </xdr:from>
    <xdr:to>
      <xdr:col>46</xdr:col>
      <xdr:colOff>38100</xdr:colOff>
      <xdr:row>34</xdr:row>
      <xdr:rowOff>141122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157649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47295</xdr:rowOff>
    </xdr:from>
    <xdr:to>
      <xdr:col>41</xdr:col>
      <xdr:colOff>101600</xdr:colOff>
      <xdr:row>34</xdr:row>
      <xdr:rowOff>148895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165422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26721</xdr:rowOff>
    </xdr:from>
    <xdr:to>
      <xdr:col>36</xdr:col>
      <xdr:colOff>165100</xdr:colOff>
      <xdr:row>34</xdr:row>
      <xdr:rowOff>128321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58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144848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6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109159</xdr:rowOff>
    </xdr:from>
    <xdr:to>
      <xdr:col>55</xdr:col>
      <xdr:colOff>0</xdr:colOff>
      <xdr:row>58</xdr:row>
      <xdr:rowOff>109571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10053259"/>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105044</xdr:rowOff>
    </xdr:from>
    <xdr:to>
      <xdr:col>50</xdr:col>
      <xdr:colOff>114300</xdr:colOff>
      <xdr:row>58</xdr:row>
      <xdr:rowOff>109571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1004914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105044</xdr:rowOff>
    </xdr:from>
    <xdr:to>
      <xdr:col>45</xdr:col>
      <xdr:colOff>177800</xdr:colOff>
      <xdr:row>58</xdr:row>
      <xdr:rowOff>108656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10049144"/>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108656</xdr:rowOff>
    </xdr:from>
    <xdr:to>
      <xdr:col>41</xdr:col>
      <xdr:colOff>50800</xdr:colOff>
      <xdr:row>58</xdr:row>
      <xdr:rowOff>109388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1005275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58359</xdr:rowOff>
    </xdr:from>
    <xdr:to>
      <xdr:col>55</xdr:col>
      <xdr:colOff>50800</xdr:colOff>
      <xdr:row>58</xdr:row>
      <xdr:rowOff>159959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100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144736</xdr:rowOff>
    </xdr:from>
    <xdr:ext cx="378565"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917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58771</xdr:rowOff>
    </xdr:from>
    <xdr:to>
      <xdr:col>50</xdr:col>
      <xdr:colOff>165100</xdr:colOff>
      <xdr:row>58</xdr:row>
      <xdr:rowOff>160371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100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151498</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50017" y="10095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54244</xdr:rowOff>
    </xdr:from>
    <xdr:to>
      <xdr:col>46</xdr:col>
      <xdr:colOff>38100</xdr:colOff>
      <xdr:row>58</xdr:row>
      <xdr:rowOff>155844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9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146971</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61017" y="1009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57856</xdr:rowOff>
    </xdr:from>
    <xdr:to>
      <xdr:col>41</xdr:col>
      <xdr:colOff>101600</xdr:colOff>
      <xdr:row>58</xdr:row>
      <xdr:rowOff>159456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100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150583</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2017" y="1009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58588</xdr:rowOff>
    </xdr:from>
    <xdr:to>
      <xdr:col>36</xdr:col>
      <xdr:colOff>165100</xdr:colOff>
      <xdr:row>58</xdr:row>
      <xdr:rowOff>160188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100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151315</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3017" y="1009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9528</xdr:rowOff>
    </xdr:from>
    <xdr:to>
      <xdr:col>55</xdr:col>
      <xdr:colOff>0</xdr:colOff>
      <xdr:row>79</xdr:row>
      <xdr:rowOff>28062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554078"/>
          <a:ext cx="8382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28062</xdr:rowOff>
    </xdr:from>
    <xdr:to>
      <xdr:col>50</xdr:col>
      <xdr:colOff>114300</xdr:colOff>
      <xdr:row>79</xdr:row>
      <xdr:rowOff>59396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572612"/>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52718</xdr:rowOff>
    </xdr:from>
    <xdr:to>
      <xdr:col>45</xdr:col>
      <xdr:colOff>177800</xdr:colOff>
      <xdr:row>79</xdr:row>
      <xdr:rowOff>59396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597268"/>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52718</xdr:rowOff>
    </xdr:from>
    <xdr:to>
      <xdr:col>41</xdr:col>
      <xdr:colOff>50800</xdr:colOff>
      <xdr:row>79</xdr:row>
      <xdr:rowOff>56997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597268"/>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130178</xdr:rowOff>
    </xdr:from>
    <xdr:to>
      <xdr:col>55</xdr:col>
      <xdr:colOff>50800</xdr:colOff>
      <xdr:row>79</xdr:row>
      <xdr:rowOff>60328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5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45105</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41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148712</xdr:rowOff>
    </xdr:from>
    <xdr:to>
      <xdr:col>50</xdr:col>
      <xdr:colOff>165100</xdr:colOff>
      <xdr:row>79</xdr:row>
      <xdr:rowOff>78862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69989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6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8596</xdr:rowOff>
    </xdr:from>
    <xdr:to>
      <xdr:col>46</xdr:col>
      <xdr:colOff>38100</xdr:colOff>
      <xdr:row>79</xdr:row>
      <xdr:rowOff>110196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101323</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4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1918</xdr:rowOff>
    </xdr:from>
    <xdr:to>
      <xdr:col>41</xdr:col>
      <xdr:colOff>101600</xdr:colOff>
      <xdr:row>79</xdr:row>
      <xdr:rowOff>103518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94645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6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6197</xdr:rowOff>
    </xdr:from>
    <xdr:to>
      <xdr:col>36</xdr:col>
      <xdr:colOff>165100</xdr:colOff>
      <xdr:row>79</xdr:row>
      <xdr:rowOff>107797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98924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8468</xdr:rowOff>
    </xdr:from>
    <xdr:to>
      <xdr:col>55</xdr:col>
      <xdr:colOff>0</xdr:colOff>
      <xdr:row>98</xdr:row>
      <xdr:rowOff>34423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810568"/>
          <a:ext cx="838200" cy="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143273</xdr:rowOff>
    </xdr:from>
    <xdr:to>
      <xdr:col>50</xdr:col>
      <xdr:colOff>114300</xdr:colOff>
      <xdr:row>98</xdr:row>
      <xdr:rowOff>8468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773923"/>
          <a:ext cx="889000" cy="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143273</xdr:rowOff>
    </xdr:from>
    <xdr:to>
      <xdr:col>45</xdr:col>
      <xdr:colOff>177800</xdr:colOff>
      <xdr:row>97</xdr:row>
      <xdr:rowOff>161844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773923"/>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70183</xdr:rowOff>
    </xdr:from>
    <xdr:to>
      <xdr:col>41</xdr:col>
      <xdr:colOff>50800</xdr:colOff>
      <xdr:row>97</xdr:row>
      <xdr:rowOff>161844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00833"/>
          <a:ext cx="889000" cy="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155073</xdr:rowOff>
    </xdr:from>
    <xdr:to>
      <xdr:col>55</xdr:col>
      <xdr:colOff>50800</xdr:colOff>
      <xdr:row>98</xdr:row>
      <xdr:rowOff>85223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8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70000</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70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129118</xdr:rowOff>
    </xdr:from>
    <xdr:to>
      <xdr:col>50</xdr:col>
      <xdr:colOff>165100</xdr:colOff>
      <xdr:row>98</xdr:row>
      <xdr:rowOff>59268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50395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92473</xdr:rowOff>
    </xdr:from>
    <xdr:to>
      <xdr:col>46</xdr:col>
      <xdr:colOff>38100</xdr:colOff>
      <xdr:row>98</xdr:row>
      <xdr:rowOff>22623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13750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111044</xdr:rowOff>
    </xdr:from>
    <xdr:to>
      <xdr:col>41</xdr:col>
      <xdr:colOff>101600</xdr:colOff>
      <xdr:row>98</xdr:row>
      <xdr:rowOff>41194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32321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19383</xdr:rowOff>
    </xdr:from>
    <xdr:to>
      <xdr:col>36</xdr:col>
      <xdr:colOff>165100</xdr:colOff>
      <xdr:row>97</xdr:row>
      <xdr:rowOff>120983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137510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42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30861</xdr:rowOff>
    </xdr:from>
    <xdr:to>
      <xdr:col>85</xdr:col>
      <xdr:colOff>127000</xdr:colOff>
      <xdr:row>38</xdr:row>
      <xdr:rowOff>33909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74511"/>
          <a:ext cx="8382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30861</xdr:rowOff>
    </xdr:from>
    <xdr:to>
      <xdr:col>81</xdr:col>
      <xdr:colOff>50800</xdr:colOff>
      <xdr:row>38</xdr:row>
      <xdr:rowOff>159004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74511"/>
          <a:ext cx="889000" cy="29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126111</xdr:rowOff>
    </xdr:from>
    <xdr:to>
      <xdr:col>76</xdr:col>
      <xdr:colOff>114300</xdr:colOff>
      <xdr:row>38</xdr:row>
      <xdr:rowOff>159004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69761"/>
          <a:ext cx="889000" cy="2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126111</xdr:rowOff>
    </xdr:from>
    <xdr:to>
      <xdr:col>71</xdr:col>
      <xdr:colOff>177800</xdr:colOff>
      <xdr:row>39</xdr:row>
      <xdr:rowOff>6477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69761"/>
          <a:ext cx="889000" cy="2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154559</xdr:rowOff>
    </xdr:from>
    <xdr:to>
      <xdr:col>85</xdr:col>
      <xdr:colOff>177800</xdr:colOff>
      <xdr:row>38</xdr:row>
      <xdr:rowOff>84710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9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132986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151511</xdr:rowOff>
    </xdr:from>
    <xdr:to>
      <xdr:col>81</xdr:col>
      <xdr:colOff>101600</xdr:colOff>
      <xdr:row>37</xdr:row>
      <xdr:rowOff>81661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72788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108204</xdr:rowOff>
    </xdr:from>
    <xdr:to>
      <xdr:col>76</xdr:col>
      <xdr:colOff>165100</xdr:colOff>
      <xdr:row>39</xdr:row>
      <xdr:rowOff>38354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29481</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57428" y="67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75311</xdr:rowOff>
    </xdr:from>
    <xdr:to>
      <xdr:col>72</xdr:col>
      <xdr:colOff>38100</xdr:colOff>
      <xdr:row>38</xdr:row>
      <xdr:rowOff>5461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168038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127127</xdr:rowOff>
    </xdr:from>
    <xdr:to>
      <xdr:col>67</xdr:col>
      <xdr:colOff>101600</xdr:colOff>
      <xdr:row>39</xdr:row>
      <xdr:rowOff>57277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6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48404</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79428" y="673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14427</xdr:rowOff>
    </xdr:from>
    <xdr:to>
      <xdr:col>85</xdr:col>
      <xdr:colOff>127000</xdr:colOff>
      <xdr:row>57</xdr:row>
      <xdr:rowOff>157588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87077"/>
          <a:ext cx="838200" cy="14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52965</xdr:rowOff>
    </xdr:from>
    <xdr:to>
      <xdr:col>81</xdr:col>
      <xdr:colOff>50800</xdr:colOff>
      <xdr:row>57</xdr:row>
      <xdr:rowOff>14427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654165"/>
          <a:ext cx="889000" cy="1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52965</xdr:rowOff>
    </xdr:from>
    <xdr:to>
      <xdr:col>76</xdr:col>
      <xdr:colOff>114300</xdr:colOff>
      <xdr:row>58</xdr:row>
      <xdr:rowOff>37668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54165"/>
          <a:ext cx="889000" cy="3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37668</xdr:rowOff>
    </xdr:from>
    <xdr:to>
      <xdr:col>71</xdr:col>
      <xdr:colOff>177800</xdr:colOff>
      <xdr:row>58</xdr:row>
      <xdr:rowOff>86608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81768"/>
          <a:ext cx="889000" cy="4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106788</xdr:rowOff>
    </xdr:from>
    <xdr:to>
      <xdr:col>85</xdr:col>
      <xdr:colOff>177800</xdr:colOff>
      <xdr:row>58</xdr:row>
      <xdr:rowOff>36938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21715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135077</xdr:rowOff>
    </xdr:from>
    <xdr:to>
      <xdr:col>81</xdr:col>
      <xdr:colOff>101600</xdr:colOff>
      <xdr:row>57</xdr:row>
      <xdr:rowOff>65227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2165</xdr:rowOff>
    </xdr:from>
    <xdr:to>
      <xdr:col>76</xdr:col>
      <xdr:colOff>165100</xdr:colOff>
      <xdr:row>56</xdr:row>
      <xdr:rowOff>103765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120292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158318</xdr:rowOff>
    </xdr:from>
    <xdr:to>
      <xdr:col>72</xdr:col>
      <xdr:colOff>38100</xdr:colOff>
      <xdr:row>58</xdr:row>
      <xdr:rowOff>88468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79595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35808</xdr:rowOff>
    </xdr:from>
    <xdr:to>
      <xdr:col>67</xdr:col>
      <xdr:colOff>101600</xdr:colOff>
      <xdr:row>58</xdr:row>
      <xdr:rowOff>137408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128535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43562</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8112"/>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84455</xdr:rowOff>
    </xdr:from>
    <xdr:to>
      <xdr:col>81</xdr:col>
      <xdr:colOff>50800</xdr:colOff>
      <xdr:row>79</xdr:row>
      <xdr:rowOff>43562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57555"/>
          <a:ext cx="889000" cy="1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84455</xdr:rowOff>
    </xdr:from>
    <xdr:to>
      <xdr:col>76</xdr:col>
      <xdr:colOff>114300</xdr:colOff>
      <xdr:row>78</xdr:row>
      <xdr:rowOff>118490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57555"/>
          <a:ext cx="889000" cy="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118490</xdr:rowOff>
    </xdr:from>
    <xdr:to>
      <xdr:col>71</xdr:col>
      <xdr:colOff>177800</xdr:colOff>
      <xdr:row>79</xdr:row>
      <xdr:rowOff>14097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91590"/>
          <a:ext cx="889000" cy="6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164212</xdr:rowOff>
    </xdr:from>
    <xdr:to>
      <xdr:col>81</xdr:col>
      <xdr:colOff>101600</xdr:colOff>
      <xdr:row>79</xdr:row>
      <xdr:rowOff>94362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85489</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0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33655</xdr:rowOff>
    </xdr:from>
    <xdr:to>
      <xdr:col>76</xdr:col>
      <xdr:colOff>165100</xdr:colOff>
      <xdr:row>78</xdr:row>
      <xdr:rowOff>135255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126382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4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67690</xdr:rowOff>
    </xdr:from>
    <xdr:to>
      <xdr:col>72</xdr:col>
      <xdr:colOff>38100</xdr:colOff>
      <xdr:row>78</xdr:row>
      <xdr:rowOff>169290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160417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3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134747</xdr:rowOff>
    </xdr:from>
    <xdr:to>
      <xdr:col>67</xdr:col>
      <xdr:colOff>101600</xdr:colOff>
      <xdr:row>79</xdr:row>
      <xdr:rowOff>64897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56024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0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64167</xdr:rowOff>
    </xdr:from>
    <xdr:to>
      <xdr:col>85</xdr:col>
      <xdr:colOff>127000</xdr:colOff>
      <xdr:row>95</xdr:row>
      <xdr:rowOff>81559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51917"/>
          <a:ext cx="8382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78282</xdr:rowOff>
    </xdr:from>
    <xdr:to>
      <xdr:col>81</xdr:col>
      <xdr:colOff>50800</xdr:colOff>
      <xdr:row>95</xdr:row>
      <xdr:rowOff>81559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36603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60452</xdr:rowOff>
    </xdr:from>
    <xdr:to>
      <xdr:col>76</xdr:col>
      <xdr:colOff>114300</xdr:colOff>
      <xdr:row>95</xdr:row>
      <xdr:rowOff>78282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348202"/>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56223</xdr:rowOff>
    </xdr:from>
    <xdr:to>
      <xdr:col>71</xdr:col>
      <xdr:colOff>177800</xdr:colOff>
      <xdr:row>95</xdr:row>
      <xdr:rowOff>60452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34397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13367</xdr:rowOff>
    </xdr:from>
    <xdr:to>
      <xdr:col>85</xdr:col>
      <xdr:colOff>177800</xdr:colOff>
      <xdr:row>95</xdr:row>
      <xdr:rowOff>114967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36244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30759</xdr:rowOff>
    </xdr:from>
    <xdr:to>
      <xdr:col>81</xdr:col>
      <xdr:colOff>101600</xdr:colOff>
      <xdr:row>95</xdr:row>
      <xdr:rowOff>132359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148886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27482</xdr:rowOff>
    </xdr:from>
    <xdr:to>
      <xdr:col>76</xdr:col>
      <xdr:colOff>165100</xdr:colOff>
      <xdr:row>95</xdr:row>
      <xdr:rowOff>129082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145609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9652</xdr:rowOff>
    </xdr:from>
    <xdr:to>
      <xdr:col>72</xdr:col>
      <xdr:colOff>38100</xdr:colOff>
      <xdr:row>95</xdr:row>
      <xdr:rowOff>111252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127779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5423</xdr:rowOff>
    </xdr:from>
    <xdr:to>
      <xdr:col>67</xdr:col>
      <xdr:colOff>101600</xdr:colOff>
      <xdr:row>95</xdr:row>
      <xdr:rowOff>107023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2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123550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232,798</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円となっている。決算額全体でみると、民生費のうち、国の臨時特別給付金や子育て世帯生活支援特別給付金などの影響により、令和２年度に比べて社会福祉費（前年度比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億円）と児童福祉費（前年度比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億円）が増嵩していることが要因となっている。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剰余金を中心に積み立てるとともに、取り崩しが最小限となるよう経費節減に努めている。令和３年度は企業立地促進制度による市税収入の下支えや、地方消費税交付金の伸び（前年度比</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億円）や地方交付税の伸び（前年度比</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億円）等により、取り崩しを最小限としたため、実質収支の伸びに牽引されて残高が回復している。</a:t>
          </a:r>
        </a:p>
        <a:p>
          <a:r>
            <a:rPr kumimoji="1" lang="ja-JP" altLang="en-US" sz="1200">
              <a:latin typeface="ＭＳ ゴシック" pitchFamily="49" charset="-128"/>
              <a:ea typeface="ＭＳ ゴシック" pitchFamily="49" charset="-128"/>
            </a:rPr>
            <a:t>　実質収支については、令和元年度までほぼ横ばいで推移していたが、令和２年度以降は、市税や各種交付金等の増収やコロナ禍によるイベント関連経費の縮減、行財政改革の効果などにより改善している。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国民健康保険特別会計において、徴収率の向上や、府統一保険料に対する市保険料率の据え置きによる赤字解消財源の確保、インセンティブ交付金の獲得による歳入確保により赤字額が減少した。</a:t>
          </a:r>
        </a:p>
        <a:p>
          <a:r>
            <a:rPr kumimoji="1" lang="ja-JP" altLang="en-US" sz="1400">
              <a:latin typeface="ＭＳ ゴシック" pitchFamily="49" charset="-128"/>
              <a:ea typeface="ＭＳ ゴシック" pitchFamily="49" charset="-128"/>
            </a:rPr>
            <a:t>　水道事業会計においては、下水道事業会計へ長期の貸付を行ったことにより、黒字額が減少し、下水道事業会計においては、過年度に発行した起債の償還が負担となっているのに加えて、一般会計からの繰出金が減少したこと等により、黒字額が減少した。</a:t>
          </a:r>
        </a:p>
        <a:p>
          <a:r>
            <a:rPr kumimoji="1" lang="ja-JP" altLang="en-US" sz="1400">
              <a:latin typeface="ＭＳ ゴシック" pitchFamily="49" charset="-128"/>
              <a:ea typeface="ＭＳ ゴシック" pitchFamily="49" charset="-128"/>
            </a:rPr>
            <a:t>　一般会計においては、歳入では地方消費税交付金をはじめとする各種交付金や臨時経済対策費等による地方交付税で増加した一方、歳出では投資事業の抑制に加え、退職手当の減少、退職手当債等での公債費負担の減少等により、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50925438</v>
      </c>
      <c r="BO4" s="411"/>
      <c r="BP4" s="411"/>
      <c r="BQ4" s="411"/>
      <c r="BR4" s="411"/>
      <c r="BS4" s="411"/>
      <c r="BT4" s="411"/>
      <c r="BU4" s="412"/>
      <c r="BV4" s="410">
        <v>58552950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3.9</v>
      </c>
      <c r="CU4" s="417"/>
      <c r="CV4" s="417"/>
      <c r="CW4" s="417"/>
      <c r="CX4" s="417"/>
      <c r="CY4" s="417"/>
      <c r="CZ4" s="417"/>
      <c r="DA4" s="418"/>
      <c r="DB4" s="416">
        <v>2.6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49877058</v>
      </c>
      <c r="BO5" s="448"/>
      <c r="BP5" s="448"/>
      <c r="BQ5" s="448"/>
      <c r="BR5" s="448"/>
      <c r="BS5" s="448"/>
      <c r="BT5" s="448"/>
      <c r="BU5" s="449"/>
      <c r="BV5" s="447">
        <v>57873292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94.3</v>
      </c>
      <c r="CU5" s="445"/>
      <c r="CV5" s="445"/>
      <c r="CW5" s="445"/>
      <c r="CX5" s="445"/>
      <c r="CY5" s="445"/>
      <c r="CZ5" s="445"/>
      <c r="DA5" s="446"/>
      <c r="DB5" s="444">
        <v>100.1</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1048380</v>
      </c>
      <c r="BO6" s="448"/>
      <c r="BP6" s="448"/>
      <c r="BQ6" s="448"/>
      <c r="BR6" s="448"/>
      <c r="BS6" s="448"/>
      <c r="BT6" s="448"/>
      <c r="BU6" s="449"/>
      <c r="BV6" s="447">
        <v>679658</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100.5</v>
      </c>
      <c r="CU6" s="485"/>
      <c r="CV6" s="485"/>
      <c r="CW6" s="485"/>
      <c r="CX6" s="485"/>
      <c r="CY6" s="485"/>
      <c r="CZ6" s="485"/>
      <c r="DA6" s="486"/>
      <c r="DB6" s="484">
        <v>106.3</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2411</v>
      </c>
      <c r="BO7" s="448"/>
      <c r="BP7" s="448"/>
      <c r="BQ7" s="448"/>
      <c r="BR7" s="448"/>
      <c r="BS7" s="448"/>
      <c r="BT7" s="448"/>
      <c r="BU7" s="449"/>
      <c r="BV7" s="447">
        <v>16970</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26540014</v>
      </c>
      <c r="CU7" s="448"/>
      <c r="CV7" s="448"/>
      <c r="CW7" s="448"/>
      <c r="CX7" s="448"/>
      <c r="CY7" s="448"/>
      <c r="CZ7" s="448"/>
      <c r="DA7" s="449"/>
      <c r="DB7" s="447">
        <v>25302622</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1045969</v>
      </c>
      <c r="BO8" s="448"/>
      <c r="BP8" s="448"/>
      <c r="BQ8" s="448"/>
      <c r="BR8" s="448"/>
      <c r="BS8" s="448"/>
      <c r="BT8" s="448"/>
      <c r="BU8" s="449"/>
      <c r="BV8" s="447">
        <v>662688</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0.59</v>
      </c>
      <c r="CU8" s="488"/>
      <c r="CV8" s="488"/>
      <c r="CW8" s="488"/>
      <c r="CX8" s="488"/>
      <c r="CY8" s="488"/>
      <c r="CZ8" s="488"/>
      <c r="DA8" s="489"/>
      <c r="DB8" s="487">
        <v>0.6</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117641</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383281</v>
      </c>
      <c r="BO9" s="448"/>
      <c r="BP9" s="448"/>
      <c r="BQ9" s="448"/>
      <c r="BR9" s="448"/>
      <c r="BS9" s="448"/>
      <c r="BT9" s="448"/>
      <c r="BU9" s="449"/>
      <c r="BV9" s="447">
        <v>549983</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13.1</v>
      </c>
      <c r="CU9" s="445"/>
      <c r="CV9" s="445"/>
      <c r="CW9" s="445"/>
      <c r="CX9" s="445"/>
      <c r="CY9" s="445"/>
      <c r="CZ9" s="445"/>
      <c r="DA9" s="446"/>
      <c r="DB9" s="444">
        <v>13.6</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120750</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1829976</v>
      </c>
      <c r="BO10" s="448"/>
      <c r="BP10" s="448"/>
      <c r="BQ10" s="448"/>
      <c r="BR10" s="448"/>
      <c r="BS10" s="448"/>
      <c r="BT10" s="448"/>
      <c r="BU10" s="449"/>
      <c r="BV10" s="447">
        <v>222422</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120</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117801</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94</v>
      </c>
      <c r="AV12" s="480"/>
      <c r="AW12" s="480"/>
      <c r="AX12" s="480"/>
      <c r="AY12" s="481" t="s">
        <v>135</v>
      </c>
      <c r="AZ12" s="482"/>
      <c r="BA12" s="482"/>
      <c r="BB12" s="482"/>
      <c r="BC12" s="482"/>
      <c r="BD12" s="482"/>
      <c r="BE12" s="482"/>
      <c r="BF12" s="482"/>
      <c r="BG12" s="482"/>
      <c r="BH12" s="482"/>
      <c r="BI12" s="482"/>
      <c r="BJ12" s="482"/>
      <c r="BK12" s="482"/>
      <c r="BL12" s="482"/>
      <c r="BM12" s="483"/>
      <c r="BN12" s="447">
        <v>6925</v>
      </c>
      <c r="BO12" s="448"/>
      <c r="BP12" s="448"/>
      <c r="BQ12" s="448"/>
      <c r="BR12" s="448"/>
      <c r="BS12" s="448"/>
      <c r="BT12" s="448"/>
      <c r="BU12" s="449"/>
      <c r="BV12" s="447">
        <v>7130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128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115980</v>
      </c>
      <c r="S13" s="532"/>
      <c r="T13" s="532"/>
      <c r="U13" s="532"/>
      <c r="V13" s="533"/>
      <c r="W13" s="463" t="s">
        <v>138</v>
      </c>
      <c r="X13" s="464"/>
      <c r="Y13" s="464"/>
      <c r="Z13" s="464"/>
      <c r="AA13" s="464"/>
      <c r="AB13" s="454"/>
      <c r="AC13" s="498">
        <v>227</v>
      </c>
      <c r="AD13" s="499"/>
      <c r="AE13" s="499"/>
      <c r="AF13" s="499"/>
      <c r="AG13" s="541"/>
      <c r="AH13" s="498">
        <v>247</v>
      </c>
      <c r="AI13" s="499"/>
      <c r="AJ13" s="499"/>
      <c r="AK13" s="499"/>
      <c r="AL13" s="500"/>
      <c r="AM13" s="476" t="s">
        <v>139</v>
      </c>
      <c r="AN13" s="477"/>
      <c r="AO13" s="477"/>
      <c r="AP13" s="477"/>
      <c r="AQ13" s="477"/>
      <c r="AR13" s="477"/>
      <c r="AS13" s="477"/>
      <c r="AT13" s="478"/>
      <c r="AU13" s="479" t="s">
        <v>108</v>
      </c>
      <c r="AV13" s="480"/>
      <c r="AW13" s="480"/>
      <c r="AX13" s="480"/>
      <c r="AY13" s="481" t="s">
        <v>140</v>
      </c>
      <c r="AZ13" s="482"/>
      <c r="BA13" s="482"/>
      <c r="BB13" s="482"/>
      <c r="BC13" s="482"/>
      <c r="BD13" s="482"/>
      <c r="BE13" s="482"/>
      <c r="BF13" s="482"/>
      <c r="BG13" s="482"/>
      <c r="BH13" s="482"/>
      <c r="BI13" s="482"/>
      <c r="BJ13" s="482"/>
      <c r="BK13" s="482"/>
      <c r="BL13" s="482"/>
      <c r="BM13" s="483"/>
      <c r="BN13" s="447">
        <v>2206332</v>
      </c>
      <c r="BO13" s="448"/>
      <c r="BP13" s="448"/>
      <c r="BQ13" s="448"/>
      <c r="BR13" s="448"/>
      <c r="BS13" s="448"/>
      <c r="BT13" s="448"/>
      <c r="BU13" s="449"/>
      <c r="BV13" s="447">
        <v>765275</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3.9</v>
      </c>
      <c r="CU13" s="445"/>
      <c r="CV13" s="445"/>
      <c r="CW13" s="445"/>
      <c r="CX13" s="445"/>
      <c r="CY13" s="445"/>
      <c r="CZ13" s="445"/>
      <c r="DA13" s="446"/>
      <c r="DB13" s="444">
        <v>5.6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118721</v>
      </c>
      <c r="S14" s="532"/>
      <c r="T14" s="532"/>
      <c r="U14" s="532"/>
      <c r="V14" s="533"/>
      <c r="W14" s="437"/>
      <c r="X14" s="438"/>
      <c r="Y14" s="438"/>
      <c r="Z14" s="438"/>
      <c r="AA14" s="438"/>
      <c r="AB14" s="427"/>
      <c r="AC14" s="534">
        <v>0.5</v>
      </c>
      <c r="AD14" s="535"/>
      <c r="AE14" s="535"/>
      <c r="AF14" s="535"/>
      <c r="AG14" s="536"/>
      <c r="AH14" s="534">
        <v>0.5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24</v>
      </c>
      <c r="CU14" s="546"/>
      <c r="CV14" s="546"/>
      <c r="CW14" s="546"/>
      <c r="CX14" s="546"/>
      <c r="CY14" s="546"/>
      <c r="CZ14" s="546"/>
      <c r="DA14" s="547"/>
      <c r="DB14" s="545">
        <v>44.3</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144</v>
      </c>
      <c r="N15" s="539"/>
      <c r="O15" s="539"/>
      <c r="P15" s="539"/>
      <c r="Q15" s="540"/>
      <c r="R15" s="531">
        <v>116863</v>
      </c>
      <c r="S15" s="532"/>
      <c r="T15" s="532"/>
      <c r="U15" s="532"/>
      <c r="V15" s="533"/>
      <c r="W15" s="463" t="s">
        <v>145</v>
      </c>
      <c r="X15" s="464"/>
      <c r="Y15" s="464"/>
      <c r="Z15" s="464"/>
      <c r="AA15" s="464"/>
      <c r="AB15" s="454"/>
      <c r="AC15" s="498">
        <v>12562</v>
      </c>
      <c r="AD15" s="499"/>
      <c r="AE15" s="499"/>
      <c r="AF15" s="499"/>
      <c r="AG15" s="541"/>
      <c r="AH15" s="498">
        <v>13583</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12291497</v>
      </c>
      <c r="BO15" s="411"/>
      <c r="BP15" s="411"/>
      <c r="BQ15" s="411"/>
      <c r="BR15" s="411"/>
      <c r="BS15" s="411"/>
      <c r="BT15" s="411"/>
      <c r="BU15" s="412"/>
      <c r="BV15" s="410">
        <v>12537738</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27.2</v>
      </c>
      <c r="AD16" s="535"/>
      <c r="AE16" s="535"/>
      <c r="AF16" s="535"/>
      <c r="AG16" s="536"/>
      <c r="AH16" s="534">
        <v>28.6</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21618599</v>
      </c>
      <c r="BO16" s="448"/>
      <c r="BP16" s="448"/>
      <c r="BQ16" s="448"/>
      <c r="BR16" s="448"/>
      <c r="BS16" s="448"/>
      <c r="BT16" s="448"/>
      <c r="BU16" s="449"/>
      <c r="BV16" s="447">
        <v>20721440</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33466</v>
      </c>
      <c r="AD17" s="499"/>
      <c r="AE17" s="499"/>
      <c r="AF17" s="499"/>
      <c r="AG17" s="541"/>
      <c r="AH17" s="498">
        <v>33720</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15519061</v>
      </c>
      <c r="BO17" s="448"/>
      <c r="BP17" s="448"/>
      <c r="BQ17" s="448"/>
      <c r="BR17" s="448"/>
      <c r="BS17" s="448"/>
      <c r="BT17" s="448"/>
      <c r="BU17" s="449"/>
      <c r="BV17" s="447">
        <v>15827736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155</v>
      </c>
      <c r="C18" s="490"/>
      <c r="D18" s="490"/>
      <c r="E18" s="570"/>
      <c r="F18" s="570"/>
      <c r="G18" s="570"/>
      <c r="H18" s="570"/>
      <c r="I18" s="570"/>
      <c r="J18" s="570"/>
      <c r="K18" s="570"/>
      <c r="L18" s="571">
        <v>16.66</v>
      </c>
      <c r="M18" s="571"/>
      <c r="N18" s="571"/>
      <c r="O18" s="571"/>
      <c r="P18" s="571"/>
      <c r="Q18" s="571"/>
      <c r="R18" s="572"/>
      <c r="S18" s="572"/>
      <c r="T18" s="572"/>
      <c r="U18" s="572"/>
      <c r="V18" s="573"/>
      <c r="W18" s="465"/>
      <c r="X18" s="466"/>
      <c r="Y18" s="466"/>
      <c r="Z18" s="466"/>
      <c r="AA18" s="466"/>
      <c r="AB18" s="457"/>
      <c r="AC18" s="574">
        <v>72.400000000000006</v>
      </c>
      <c r="AD18" s="575"/>
      <c r="AE18" s="575"/>
      <c r="AF18" s="575"/>
      <c r="AG18" s="576"/>
      <c r="AH18" s="574">
        <v>70.900000000000006</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26053727</v>
      </c>
      <c r="BO18" s="448"/>
      <c r="BP18" s="448"/>
      <c r="BQ18" s="448"/>
      <c r="BR18" s="448"/>
      <c r="BS18" s="448"/>
      <c r="BT18" s="448"/>
      <c r="BU18" s="449"/>
      <c r="BV18" s="447">
        <v>25859855</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157</v>
      </c>
      <c r="C19" s="490"/>
      <c r="D19" s="490"/>
      <c r="E19" s="570"/>
      <c r="F19" s="570"/>
      <c r="G19" s="570"/>
      <c r="H19" s="570"/>
      <c r="I19" s="570"/>
      <c r="J19" s="570"/>
      <c r="K19" s="570"/>
      <c r="L19" s="578">
        <v>7061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31346138</v>
      </c>
      <c r="BO19" s="448"/>
      <c r="BP19" s="448"/>
      <c r="BQ19" s="448"/>
      <c r="BR19" s="448"/>
      <c r="BS19" s="448"/>
      <c r="BT19" s="448"/>
      <c r="BU19" s="449"/>
      <c r="BV19" s="447">
        <v>29618336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159</v>
      </c>
      <c r="C20" s="490"/>
      <c r="D20" s="490"/>
      <c r="E20" s="570"/>
      <c r="F20" s="570"/>
      <c r="G20" s="570"/>
      <c r="H20" s="570"/>
      <c r="I20" s="570"/>
      <c r="J20" s="570"/>
      <c r="K20" s="570"/>
      <c r="L20" s="578">
        <v>51902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39426868</v>
      </c>
      <c r="BO22" s="411"/>
      <c r="BP22" s="411"/>
      <c r="BQ22" s="411"/>
      <c r="BR22" s="411"/>
      <c r="BS22" s="411"/>
      <c r="BT22" s="411"/>
      <c r="BU22" s="412"/>
      <c r="BV22" s="410">
        <v>41032737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27324459</v>
      </c>
      <c r="BO23" s="448"/>
      <c r="BP23" s="448"/>
      <c r="BQ23" s="448"/>
      <c r="BR23" s="448"/>
      <c r="BS23" s="448"/>
      <c r="BT23" s="448"/>
      <c r="BU23" s="449"/>
      <c r="BV23" s="447">
        <v>27475830</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169</v>
      </c>
      <c r="F24" s="477"/>
      <c r="G24" s="477"/>
      <c r="H24" s="477"/>
      <c r="I24" s="477"/>
      <c r="J24" s="477"/>
      <c r="K24" s="478"/>
      <c r="L24" s="498">
        <v>1</v>
      </c>
      <c r="M24" s="499"/>
      <c r="N24" s="499"/>
      <c r="O24" s="499"/>
      <c r="P24" s="541"/>
      <c r="Q24" s="498">
        <v>8320</v>
      </c>
      <c r="R24" s="499"/>
      <c r="S24" s="499"/>
      <c r="T24" s="499"/>
      <c r="U24" s="499"/>
      <c r="V24" s="541"/>
      <c r="W24" s="593"/>
      <c r="X24" s="594"/>
      <c r="Y24" s="595"/>
      <c r="Z24" s="497" t="s">
        <v>170</v>
      </c>
      <c r="AA24" s="477"/>
      <c r="AB24" s="477"/>
      <c r="AC24" s="477"/>
      <c r="AD24" s="477"/>
      <c r="AE24" s="477"/>
      <c r="AF24" s="477"/>
      <c r="AG24" s="478"/>
      <c r="AH24" s="498">
        <v>686</v>
      </c>
      <c r="AI24" s="499"/>
      <c r="AJ24" s="499"/>
      <c r="AK24" s="499"/>
      <c r="AL24" s="541"/>
      <c r="AM24" s="498">
        <v>2141006</v>
      </c>
      <c r="AN24" s="499"/>
      <c r="AO24" s="499"/>
      <c r="AP24" s="499"/>
      <c r="AQ24" s="499"/>
      <c r="AR24" s="541"/>
      <c r="AS24" s="498">
        <v>3121</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19948379</v>
      </c>
      <c r="BO24" s="448"/>
      <c r="BP24" s="448"/>
      <c r="BQ24" s="448"/>
      <c r="BR24" s="448"/>
      <c r="BS24" s="448"/>
      <c r="BT24" s="448"/>
      <c r="BU24" s="449"/>
      <c r="BV24" s="447">
        <v>21570564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172</v>
      </c>
      <c r="F25" s="477"/>
      <c r="G25" s="477"/>
      <c r="H25" s="477"/>
      <c r="I25" s="477"/>
      <c r="J25" s="477"/>
      <c r="K25" s="478"/>
      <c r="L25" s="498">
        <v>2</v>
      </c>
      <c r="M25" s="499"/>
      <c r="N25" s="499"/>
      <c r="O25" s="499"/>
      <c r="P25" s="541"/>
      <c r="Q25" s="498">
        <v>7395</v>
      </c>
      <c r="R25" s="499"/>
      <c r="S25" s="499"/>
      <c r="T25" s="499"/>
      <c r="U25" s="499"/>
      <c r="V25" s="541"/>
      <c r="W25" s="593"/>
      <c r="X25" s="594"/>
      <c r="Y25" s="595"/>
      <c r="Z25" s="497" t="s">
        <v>173</v>
      </c>
      <c r="AA25" s="477"/>
      <c r="AB25" s="477"/>
      <c r="AC25" s="477"/>
      <c r="AD25" s="477"/>
      <c r="AE25" s="477"/>
      <c r="AF25" s="477"/>
      <c r="AG25" s="478"/>
      <c r="AH25" s="498">
        <v>115</v>
      </c>
      <c r="AI25" s="499"/>
      <c r="AJ25" s="499"/>
      <c r="AK25" s="499"/>
      <c r="AL25" s="541"/>
      <c r="AM25" s="498">
        <v>353970</v>
      </c>
      <c r="AN25" s="499"/>
      <c r="AO25" s="499"/>
      <c r="AP25" s="499"/>
      <c r="AQ25" s="499"/>
      <c r="AR25" s="541"/>
      <c r="AS25" s="498">
        <v>3078</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3724643</v>
      </c>
      <c r="BO25" s="411"/>
      <c r="BP25" s="411"/>
      <c r="BQ25" s="411"/>
      <c r="BR25" s="411"/>
      <c r="BS25" s="411"/>
      <c r="BT25" s="411"/>
      <c r="BU25" s="412"/>
      <c r="BV25" s="410">
        <v>5336273</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175</v>
      </c>
      <c r="F26" s="477"/>
      <c r="G26" s="477"/>
      <c r="H26" s="477"/>
      <c r="I26" s="477"/>
      <c r="J26" s="477"/>
      <c r="K26" s="478"/>
      <c r="L26" s="498">
        <v>1</v>
      </c>
      <c r="M26" s="499"/>
      <c r="N26" s="499"/>
      <c r="O26" s="499"/>
      <c r="P26" s="541"/>
      <c r="Q26" s="498">
        <v>6885</v>
      </c>
      <c r="R26" s="499"/>
      <c r="S26" s="499"/>
      <c r="T26" s="499"/>
      <c r="U26" s="499"/>
      <c r="V26" s="541"/>
      <c r="W26" s="593"/>
      <c r="X26" s="594"/>
      <c r="Y26" s="595"/>
      <c r="Z26" s="497" t="s">
        <v>176</v>
      </c>
      <c r="AA26" s="599"/>
      <c r="AB26" s="599"/>
      <c r="AC26" s="599"/>
      <c r="AD26" s="599"/>
      <c r="AE26" s="599"/>
      <c r="AF26" s="599"/>
      <c r="AG26" s="600"/>
      <c r="AH26" s="498">
        <v>63</v>
      </c>
      <c r="AI26" s="499"/>
      <c r="AJ26" s="499"/>
      <c r="AK26" s="499"/>
      <c r="AL26" s="541"/>
      <c r="AM26" s="498">
        <v>220689</v>
      </c>
      <c r="AN26" s="499"/>
      <c r="AO26" s="499"/>
      <c r="AP26" s="499"/>
      <c r="AQ26" s="499"/>
      <c r="AR26" s="541"/>
      <c r="AS26" s="498">
        <v>3503</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128</v>
      </c>
      <c r="BO26" s="448"/>
      <c r="BP26" s="448"/>
      <c r="BQ26" s="448"/>
      <c r="BR26" s="448"/>
      <c r="BS26" s="448"/>
      <c r="BT26" s="448"/>
      <c r="BU26" s="449"/>
      <c r="BV26" s="447" t="s">
        <v>128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178</v>
      </c>
      <c r="F27" s="477"/>
      <c r="G27" s="477"/>
      <c r="H27" s="477"/>
      <c r="I27" s="477"/>
      <c r="J27" s="477"/>
      <c r="K27" s="478"/>
      <c r="L27" s="498">
        <v>1</v>
      </c>
      <c r="M27" s="499"/>
      <c r="N27" s="499"/>
      <c r="O27" s="499"/>
      <c r="P27" s="541"/>
      <c r="Q27" s="498">
        <v>7600</v>
      </c>
      <c r="R27" s="499"/>
      <c r="S27" s="499"/>
      <c r="T27" s="499"/>
      <c r="U27" s="499"/>
      <c r="V27" s="541"/>
      <c r="W27" s="593"/>
      <c r="X27" s="594"/>
      <c r="Y27" s="595"/>
      <c r="Z27" s="497" t="s">
        <v>179</v>
      </c>
      <c r="AA27" s="477"/>
      <c r="AB27" s="477"/>
      <c r="AC27" s="477"/>
      <c r="AD27" s="477"/>
      <c r="AE27" s="477"/>
      <c r="AF27" s="477"/>
      <c r="AG27" s="478"/>
      <c r="AH27" s="498">
        <v>54</v>
      </c>
      <c r="AI27" s="499"/>
      <c r="AJ27" s="499"/>
      <c r="AK27" s="499"/>
      <c r="AL27" s="541"/>
      <c r="AM27" s="498">
        <v>164211</v>
      </c>
      <c r="AN27" s="499"/>
      <c r="AO27" s="499"/>
      <c r="AP27" s="499"/>
      <c r="AQ27" s="499"/>
      <c r="AR27" s="541"/>
      <c r="AS27" s="498">
        <v>3041</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t="s">
        <v>181</v>
      </c>
      <c r="BO27" s="567"/>
      <c r="BP27" s="567"/>
      <c r="BQ27" s="567"/>
      <c r="BR27" s="567"/>
      <c r="BS27" s="567"/>
      <c r="BT27" s="567"/>
      <c r="BU27" s="568"/>
      <c r="BV27" s="566" t="s">
        <v>181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6700</v>
      </c>
      <c r="R28" s="499"/>
      <c r="S28" s="499"/>
      <c r="T28" s="499"/>
      <c r="U28" s="499"/>
      <c r="V28" s="541"/>
      <c r="W28" s="593"/>
      <c r="X28" s="594"/>
      <c r="Y28" s="595"/>
      <c r="Z28" s="497" t="s">
        <v>183</v>
      </c>
      <c r="AA28" s="477"/>
      <c r="AB28" s="477"/>
      <c r="AC28" s="477"/>
      <c r="AD28" s="477"/>
      <c r="AE28" s="477"/>
      <c r="AF28" s="477"/>
      <c r="AG28" s="478"/>
      <c r="AH28" s="498" t="s">
        <v>184</v>
      </c>
      <c r="AI28" s="499"/>
      <c r="AJ28" s="499"/>
      <c r="AK28" s="499"/>
      <c r="AL28" s="541"/>
      <c r="AM28" s="498" t="s">
        <v>128</v>
      </c>
      <c r="AN28" s="499"/>
      <c r="AO28" s="499"/>
      <c r="AP28" s="499"/>
      <c r="AQ28" s="499"/>
      <c r="AR28" s="541"/>
      <c r="AS28" s="498" t="s">
        <v>128</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2489184</v>
      </c>
      <c r="BO28" s="411"/>
      <c r="BP28" s="411"/>
      <c r="BQ28" s="411"/>
      <c r="BR28" s="411"/>
      <c r="BS28" s="411"/>
      <c r="BT28" s="411"/>
      <c r="BU28" s="412"/>
      <c r="BV28" s="410">
        <v>666133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16</v>
      </c>
      <c r="M29" s="499"/>
      <c r="N29" s="499"/>
      <c r="O29" s="499"/>
      <c r="P29" s="541"/>
      <c r="Q29" s="498">
        <v>6200</v>
      </c>
      <c r="R29" s="499"/>
      <c r="S29" s="499"/>
      <c r="T29" s="499"/>
      <c r="U29" s="499"/>
      <c r="V29" s="541"/>
      <c r="W29" s="596"/>
      <c r="X29" s="597"/>
      <c r="Y29" s="598"/>
      <c r="Z29" s="497" t="s">
        <v>187</v>
      </c>
      <c r="AA29" s="477"/>
      <c r="AB29" s="477"/>
      <c r="AC29" s="477"/>
      <c r="AD29" s="477"/>
      <c r="AE29" s="477"/>
      <c r="AF29" s="477"/>
      <c r="AG29" s="478"/>
      <c r="AH29" s="498">
        <v>740</v>
      </c>
      <c r="AI29" s="499"/>
      <c r="AJ29" s="499"/>
      <c r="AK29" s="499"/>
      <c r="AL29" s="541"/>
      <c r="AM29" s="498">
        <v>2305217</v>
      </c>
      <c r="AN29" s="499"/>
      <c r="AO29" s="499"/>
      <c r="AP29" s="499"/>
      <c r="AQ29" s="499"/>
      <c r="AR29" s="541"/>
      <c r="AS29" s="498">
        <v>3115</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482900</v>
      </c>
      <c r="BO29" s="448"/>
      <c r="BP29" s="448"/>
      <c r="BQ29" s="448"/>
      <c r="BR29" s="448"/>
      <c r="BS29" s="448"/>
      <c r="BT29" s="448"/>
      <c r="BU29" s="449"/>
      <c r="BV29" s="447">
        <v>21268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100</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1280350</v>
      </c>
      <c r="BO30" s="567"/>
      <c r="BP30" s="567"/>
      <c r="BQ30" s="567"/>
      <c r="BR30" s="567"/>
      <c r="BS30" s="567"/>
      <c r="BT30" s="567"/>
      <c r="BU30" s="568"/>
      <c r="BV30" s="566">
        <v>1136249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197</v>
      </c>
      <c r="X33" s="436"/>
      <c r="Y33" s="436"/>
      <c r="Z33" s="436"/>
      <c r="AA33" s="436"/>
      <c r="AB33" s="436"/>
      <c r="AC33" s="436"/>
      <c r="AD33" s="436"/>
      <c r="AE33" s="436"/>
      <c r="AF33" s="436"/>
      <c r="AG33" s="436"/>
      <c r="AH33" s="436"/>
      <c r="AI33" s="436"/>
      <c r="AJ33" s="436"/>
      <c r="AK33" s="436"/>
      <c r="AL33" s="203"/>
      <c r="AM33" s="471" t="s">
        <v>199</v>
      </c>
      <c r="AN33" s="471"/>
      <c r="AO33" s="436" t="s">
        <v>197</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203</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大和川右岸水防事務組合</v>
      </c>
      <c r="BZ34" s="638"/>
      <c r="CA34" s="638"/>
      <c r="CB34" s="638"/>
      <c r="CC34" s="638"/>
      <c r="CD34" s="638"/>
      <c r="CE34" s="638"/>
      <c r="CF34" s="638"/>
      <c r="CG34" s="638"/>
      <c r="CH34" s="638"/>
      <c r="CI34" s="638"/>
      <c r="CJ34" s="638"/>
      <c r="CK34" s="638"/>
      <c r="CL34" s="638"/>
      <c r="CM34" s="638"/>
      <c r="CN34" s="178"/>
      <c r="CO34" s="637">
        <f>IF(CQ34="","",MAX(C34:D43,U34:V43,AM34:AN43,BE34:BF43,BW34:BX43)+1)</f>
        <v>13</v>
      </c>
      <c r="CP34" s="637"/>
      <c r="CQ34" s="638" t="str">
        <f>IF('各会計、関係団体の財政状況及び健全化判断比率'!BS7="","",'各会計、関係団体の財政状況及び健全化判断比率'!BS7)</f>
        <v>松原都市開発</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大阪広域環境施設組合</v>
      </c>
      <c r="BZ35" s="638"/>
      <c r="CA35" s="638"/>
      <c r="CB35" s="638"/>
      <c r="CC35" s="638"/>
      <c r="CD35" s="638"/>
      <c r="CE35" s="638"/>
      <c r="CF35" s="638"/>
      <c r="CG35" s="638"/>
      <c r="CH35" s="638"/>
      <c r="CI35" s="638"/>
      <c r="CJ35" s="638"/>
      <c r="CK35" s="638"/>
      <c r="CL35" s="638"/>
      <c r="CM35" s="638"/>
      <c r="CN35" s="178"/>
      <c r="CO35" s="637">
        <f t="shared" ref="CO35:CO43" si="3">IF(CQ35="","",CO34+1)</f>
        <v>14</v>
      </c>
      <c r="CP35" s="637"/>
      <c r="CQ35" s="638" t="str">
        <f>IF('各会計、関係団体の財政状況及び健全化判断比率'!BS8="","",'各会計、関係団体の財政状況及び健全化判断比率'!BS8)</f>
        <v>松原市文化情報振興事業団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大阪府後期高齢者医療広域連合（一般会計）</v>
      </c>
      <c r="BZ36" s="638"/>
      <c r="CA36" s="638"/>
      <c r="CB36" s="638"/>
      <c r="CC36" s="638"/>
      <c r="CD36" s="638"/>
      <c r="CE36" s="638"/>
      <c r="CF36" s="638"/>
      <c r="CG36" s="638"/>
      <c r="CH36" s="638"/>
      <c r="CI36" s="638"/>
      <c r="CJ36" s="638"/>
      <c r="CK36" s="638"/>
      <c r="CL36" s="638"/>
      <c r="CM36" s="638"/>
      <c r="CN36" s="178"/>
      <c r="CO36" s="637">
        <f t="shared" si="3"/>
        <v>15</v>
      </c>
      <c r="CP36" s="637"/>
      <c r="CQ36" s="638" t="str">
        <f>IF('各会計、関係団体の財政状況及び健全化判断比率'!BS9="","",'各会計、関係団体の財政状況及び健全化判断比率'!BS9)</f>
        <v>松原市土地開発公社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大阪府後期高齢者医療広域連合（後期高齢者医療特別会計）</v>
      </c>
      <c r="BZ37" s="638"/>
      <c r="CA37" s="638"/>
      <c r="CB37" s="638"/>
      <c r="CC37" s="638"/>
      <c r="CD37" s="638"/>
      <c r="CE37" s="638"/>
      <c r="CF37" s="638"/>
      <c r="CG37" s="638"/>
      <c r="CH37" s="638"/>
      <c r="CI37" s="638"/>
      <c r="CJ37" s="638"/>
      <c r="CK37" s="638"/>
      <c r="CL37" s="638"/>
      <c r="CM37" s="638"/>
      <c r="CN37" s="178"/>
      <c r="CO37" s="637">
        <f t="shared" si="3"/>
        <v>16</v>
      </c>
      <c r="CP37" s="637"/>
      <c r="CQ37" s="638" t="str">
        <f>IF('各会計、関係団体の財政状況及び健全化判断比率'!BS10="","",'各会計、関係団体の財政状況及び健全化判断比率'!BS10)</f>
        <v>松原学校給食</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大阪広域水道企業団(水道事業会計)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大阪広域水道企業団(工業用水道事業会計)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596</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6" t="s">
        <v>561</v>
      </c>
      <c r="D34" s="1216"/>
      <c r="E34" s="1217"/>
      <c r="F34" s="32" t="s">
        <v>562</v>
      </c>
      <c r="G34" s="33" t="s">
        <v>563</v>
      </c>
      <c r="H34" s="33" t="s">
        <v>564</v>
      </c>
      <c r="I34" s="33" t="s">
        <v>565</v>
      </c>
      <c r="J34" s="34" t="s">
        <v>566</v>
      </c>
      <c r="K34" s="22"/>
      <c r="L34" s="22"/>
      <c r="M34" s="22"/>
      <c r="N34" s="22"/>
      <c r="O34" s="22"/>
      <c r="P34" s="22"/>
    </row>
    <row r="35" spans="1:16" ht="39" customHeight="1" x14ac:dyDescent="0.15">
      <c r="A35" s="22"/>
      <c r="B35" s="35"/>
      <c r="C35" s="1210" t="s">
        <v>567</v>
      </c>
      <c r="D35" s="1211"/>
      <c r="E35" s="1212"/>
      <c r="F35" s="36">
        <v>17.25</v>
      </c>
      <c r="G35" s="37">
        <v>18.25</v>
      </c>
      <c r="H35" s="37">
        <v>14.97</v>
      </c>
      <c r="I35" s="37">
        <v>12.69</v>
      </c>
      <c r="J35" s="38">
        <v>11.33</v>
      </c>
      <c r="K35" s="22"/>
      <c r="L35" s="22"/>
      <c r="M35" s="22"/>
      <c r="N35" s="22"/>
      <c r="O35" s="22"/>
      <c r="P35" s="22"/>
    </row>
    <row r="36" spans="1:16" ht="39" customHeight="1" x14ac:dyDescent="0.15">
      <c r="A36" s="22"/>
      <c r="B36" s="35"/>
      <c r="C36" s="1210" t="s">
        <v>568</v>
      </c>
      <c r="D36" s="1211"/>
      <c r="E36" s="1212"/>
      <c r="F36" s="36">
        <v>0.66</v>
      </c>
      <c r="G36" s="37">
        <v>0.39</v>
      </c>
      <c r="H36" s="37">
        <v>0.45</v>
      </c>
      <c r="I36" s="37">
        <v>2.61</v>
      </c>
      <c r="J36" s="38">
        <v>3.94</v>
      </c>
      <c r="K36" s="22"/>
      <c r="L36" s="22"/>
      <c r="M36" s="22"/>
      <c r="N36" s="22"/>
      <c r="O36" s="22"/>
      <c r="P36" s="22"/>
    </row>
    <row r="37" spans="1:16" ht="39" customHeight="1" x14ac:dyDescent="0.15">
      <c r="A37" s="22"/>
      <c r="B37" s="35"/>
      <c r="C37" s="1210" t="s">
        <v>569</v>
      </c>
      <c r="D37" s="1211"/>
      <c r="E37" s="1212"/>
      <c r="F37" s="36" t="s">
        <v>513</v>
      </c>
      <c r="G37" s="37" t="s">
        <v>513</v>
      </c>
      <c r="H37" s="37">
        <v>3.13</v>
      </c>
      <c r="I37" s="37">
        <v>2.79</v>
      </c>
      <c r="J37" s="38">
        <v>1.45</v>
      </c>
      <c r="K37" s="22"/>
      <c r="L37" s="22"/>
      <c r="M37" s="22"/>
      <c r="N37" s="22"/>
      <c r="O37" s="22"/>
      <c r="P37" s="22"/>
    </row>
    <row r="38" spans="1:16" ht="39" customHeight="1" x14ac:dyDescent="0.15">
      <c r="A38" s="22"/>
      <c r="B38" s="35"/>
      <c r="C38" s="1210" t="s">
        <v>570</v>
      </c>
      <c r="D38" s="1211"/>
      <c r="E38" s="1212"/>
      <c r="F38" s="36">
        <v>0.76</v>
      </c>
      <c r="G38" s="37">
        <v>0.38</v>
      </c>
      <c r="H38" s="37">
        <v>0.02</v>
      </c>
      <c r="I38" s="37">
        <v>0.33</v>
      </c>
      <c r="J38" s="38">
        <v>0.39</v>
      </c>
      <c r="K38" s="22"/>
      <c r="L38" s="22"/>
      <c r="M38" s="22"/>
      <c r="N38" s="22"/>
      <c r="O38" s="22"/>
      <c r="P38" s="22"/>
    </row>
    <row r="39" spans="1:16" ht="39" customHeight="1" x14ac:dyDescent="0.15">
      <c r="A39" s="22"/>
      <c r="B39" s="35"/>
      <c r="C39" s="1210" t="s">
        <v>571</v>
      </c>
      <c r="D39" s="1211"/>
      <c r="E39" s="1212"/>
      <c r="F39" s="36">
        <v>0.13</v>
      </c>
      <c r="G39" s="37">
        <v>0.14000000000000001</v>
      </c>
      <c r="H39" s="37">
        <v>0.09</v>
      </c>
      <c r="I39" s="37">
        <v>0.11</v>
      </c>
      <c r="J39" s="38">
        <v>0.12</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572</v>
      </c>
      <c r="D42" s="1211"/>
      <c r="E42" s="1212"/>
      <c r="F42" s="36" t="s">
        <v>513</v>
      </c>
      <c r="G42" s="37" t="s">
        <v>513</v>
      </c>
      <c r="H42" s="37" t="s">
        <v>513</v>
      </c>
      <c r="I42" s="37" t="s">
        <v>513</v>
      </c>
      <c r="J42" s="38" t="s">
        <v>513</v>
      </c>
      <c r="K42" s="22"/>
      <c r="L42" s="22"/>
      <c r="M42" s="22"/>
      <c r="N42" s="22"/>
      <c r="O42" s="22"/>
      <c r="P42" s="22"/>
    </row>
    <row r="43" spans="1:16" ht="39" customHeight="1" thickBot="1" x14ac:dyDescent="0.2">
      <c r="A43" s="22"/>
      <c r="B43" s="40"/>
      <c r="C43" s="1213" t="s">
        <v>573</v>
      </c>
      <c r="D43" s="1214"/>
      <c r="E43" s="1215"/>
      <c r="F43" s="41">
        <v>0</v>
      </c>
      <c r="G43" s="42">
        <v>0</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78VG8tytbv1Df2iGla7P6oJYnXgVt0LEslUh/s0T/thYz1MY/FkYmCE4v2+Jmch8355ciJVQwLma+G3NwmNMQ==" saltValue="jGjukVHtsUg6B4aUuxeB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4274</v>
      </c>
      <c r="L45" s="60">
        <v>4229</v>
      </c>
      <c r="M45" s="60">
        <v>4089</v>
      </c>
      <c r="N45" s="60">
        <v>4041</v>
      </c>
      <c r="O45" s="61">
        <v>4119</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513</v>
      </c>
      <c r="L46" s="64" t="s">
        <v>513</v>
      </c>
      <c r="M46" s="64" t="s">
        <v>513</v>
      </c>
      <c r="N46" s="64" t="s">
        <v>513</v>
      </c>
      <c r="O46" s="65" t="s">
        <v>513</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513</v>
      </c>
      <c r="L47" s="64" t="s">
        <v>513</v>
      </c>
      <c r="M47" s="64" t="s">
        <v>513</v>
      </c>
      <c r="N47" s="64" t="s">
        <v>513</v>
      </c>
      <c r="O47" s="65" t="s">
        <v>513</v>
      </c>
      <c r="P47" s="48"/>
      <c r="Q47" s="48"/>
      <c r="R47" s="48"/>
      <c r="S47" s="48"/>
      <c r="T47" s="48"/>
      <c r="U47" s="48"/>
    </row>
    <row r="48" spans="1:21" ht="30.75" customHeight="1" x14ac:dyDescent="0.15">
      <c r="A48" s="48"/>
      <c r="B48" s="1220"/>
      <c r="C48" s="1221"/>
      <c r="D48" s="62"/>
      <c r="E48" s="1226" t="s">
        <v>15</v>
      </c>
      <c r="F48" s="1226"/>
      <c r="G48" s="1226"/>
      <c r="H48" s="1226"/>
      <c r="I48" s="1226"/>
      <c r="J48" s="1227"/>
      <c r="K48" s="63">
        <v>1982</v>
      </c>
      <c r="L48" s="64">
        <v>1953</v>
      </c>
      <c r="M48" s="64">
        <v>1024</v>
      </c>
      <c r="N48" s="64">
        <v>986</v>
      </c>
      <c r="O48" s="65">
        <v>898</v>
      </c>
      <c r="P48" s="48"/>
      <c r="Q48" s="48"/>
      <c r="R48" s="48"/>
      <c r="S48" s="48"/>
      <c r="T48" s="48"/>
      <c r="U48" s="48"/>
    </row>
    <row r="49" spans="1:21" ht="30.75" customHeight="1" x14ac:dyDescent="0.15">
      <c r="A49" s="48"/>
      <c r="B49" s="1220"/>
      <c r="C49" s="1221"/>
      <c r="D49" s="62"/>
      <c r="E49" s="1226" t="s">
        <v>16</v>
      </c>
      <c r="F49" s="1226"/>
      <c r="G49" s="1226"/>
      <c r="H49" s="1226"/>
      <c r="I49" s="1226"/>
      <c r="J49" s="1227"/>
      <c r="K49" s="63">
        <v>74</v>
      </c>
      <c r="L49" s="64">
        <v>51</v>
      </c>
      <c r="M49" s="64">
        <v>49</v>
      </c>
      <c r="N49" s="64">
        <v>35</v>
      </c>
      <c r="O49" s="65">
        <v>29</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513</v>
      </c>
      <c r="L50" s="64" t="s">
        <v>513</v>
      </c>
      <c r="M50" s="64" t="s">
        <v>513</v>
      </c>
      <c r="N50" s="64" t="s">
        <v>513</v>
      </c>
      <c r="O50" s="65" t="s">
        <v>513</v>
      </c>
      <c r="P50" s="48"/>
      <c r="Q50" s="48"/>
      <c r="R50" s="48"/>
      <c r="S50" s="48"/>
      <c r="T50" s="48"/>
      <c r="U50" s="48"/>
    </row>
    <row r="51" spans="1:21" ht="30.75" customHeight="1" x14ac:dyDescent="0.15">
      <c r="A51" s="48"/>
      <c r="B51" s="1222"/>
      <c r="C51" s="1223"/>
      <c r="D51" s="66"/>
      <c r="E51" s="1226" t="s">
        <v>18</v>
      </c>
      <c r="F51" s="1226"/>
      <c r="G51" s="1226"/>
      <c r="H51" s="1226"/>
      <c r="I51" s="1226"/>
      <c r="J51" s="1227"/>
      <c r="K51" s="63">
        <v>0</v>
      </c>
      <c r="L51" s="64">
        <v>0</v>
      </c>
      <c r="M51" s="64">
        <v>1</v>
      </c>
      <c r="N51" s="64">
        <v>1</v>
      </c>
      <c r="O51" s="65">
        <v>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4680</v>
      </c>
      <c r="L52" s="64">
        <v>4520</v>
      </c>
      <c r="M52" s="64">
        <v>4141</v>
      </c>
      <c r="N52" s="64">
        <v>4191</v>
      </c>
      <c r="O52" s="65">
        <v>4317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1650</v>
      </c>
      <c r="L53" s="69">
        <v>1713</v>
      </c>
      <c r="M53" s="69">
        <v>1022</v>
      </c>
      <c r="N53" s="69">
        <v>872</v>
      </c>
      <c r="O53" s="70">
        <v>729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9nuUjUaJsHLnJvVSxd1mvyXXig5hjitrYAn+cgMsqxZcdcMxVeK+x3VDNClvRL0d80VaQ7ZLCH2yEsZ+gyPXw==" saltValue="F5F6xgtCX5hOqmAV4LJ8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44" t="s">
        <v>30</v>
      </c>
      <c r="C41" s="1245"/>
      <c r="D41" s="102"/>
      <c r="E41" s="1250" t="s">
        <v>31</v>
      </c>
      <c r="F41" s="1250"/>
      <c r="G41" s="1250"/>
      <c r="H41" s="1251"/>
      <c r="I41" s="358">
        <v>41759</v>
      </c>
      <c r="J41" s="359">
        <v>40860</v>
      </c>
      <c r="K41" s="359">
        <v>41778</v>
      </c>
      <c r="L41" s="359">
        <v>41033</v>
      </c>
      <c r="M41" s="360">
        <v>39427</v>
      </c>
    </row>
    <row r="42" spans="2:13" ht="27.75" customHeight="1" x14ac:dyDescent="0.15">
      <c r="B42" s="1246"/>
      <c r="C42" s="1247"/>
      <c r="D42" s="103"/>
      <c r="E42" s="1252" t="s">
        <v>32</v>
      </c>
      <c r="F42" s="1252"/>
      <c r="G42" s="1252"/>
      <c r="H42" s="1253"/>
      <c r="I42" s="361">
        <v>329</v>
      </c>
      <c r="J42" s="362">
        <v>419</v>
      </c>
      <c r="K42" s="362">
        <v>445</v>
      </c>
      <c r="L42" s="362">
        <v>665</v>
      </c>
      <c r="M42" s="363">
        <v>811</v>
      </c>
    </row>
    <row r="43" spans="2:13" ht="27.75" customHeight="1" x14ac:dyDescent="0.15">
      <c r="B43" s="1246"/>
      <c r="C43" s="1247"/>
      <c r="D43" s="103"/>
      <c r="E43" s="1252" t="s">
        <v>33</v>
      </c>
      <c r="F43" s="1252"/>
      <c r="G43" s="1252"/>
      <c r="H43" s="1253"/>
      <c r="I43" s="361">
        <v>28242</v>
      </c>
      <c r="J43" s="362">
        <v>26128</v>
      </c>
      <c r="K43" s="362">
        <v>20880</v>
      </c>
      <c r="L43" s="362">
        <v>17888</v>
      </c>
      <c r="M43" s="363">
        <v>16205</v>
      </c>
    </row>
    <row r="44" spans="2:13" ht="27.75" customHeight="1" x14ac:dyDescent="0.15">
      <c r="B44" s="1246"/>
      <c r="C44" s="1247"/>
      <c r="D44" s="103"/>
      <c r="E44" s="1252" t="s">
        <v>34</v>
      </c>
      <c r="F44" s="1252"/>
      <c r="G44" s="1252"/>
      <c r="H44" s="1253"/>
      <c r="I44" s="361">
        <v>455</v>
      </c>
      <c r="J44" s="362">
        <v>472</v>
      </c>
      <c r="K44" s="362">
        <v>438</v>
      </c>
      <c r="L44" s="362">
        <v>466</v>
      </c>
      <c r="M44" s="363">
        <v>430</v>
      </c>
    </row>
    <row r="45" spans="2:13" ht="27.75" customHeight="1" x14ac:dyDescent="0.15">
      <c r="B45" s="1246"/>
      <c r="C45" s="1247"/>
      <c r="D45" s="103"/>
      <c r="E45" s="1252" t="s">
        <v>35</v>
      </c>
      <c r="F45" s="1252"/>
      <c r="G45" s="1252"/>
      <c r="H45" s="1253"/>
      <c r="I45" s="361">
        <v>5171</v>
      </c>
      <c r="J45" s="362">
        <v>4852</v>
      </c>
      <c r="K45" s="362">
        <v>4703</v>
      </c>
      <c r="L45" s="362">
        <v>4826</v>
      </c>
      <c r="M45" s="363">
        <v>4875</v>
      </c>
    </row>
    <row r="46" spans="2:13" ht="27.75" customHeight="1" x14ac:dyDescent="0.15">
      <c r="B46" s="1246"/>
      <c r="C46" s="1247"/>
      <c r="D46" s="104"/>
      <c r="E46" s="1252" t="s">
        <v>36</v>
      </c>
      <c r="F46" s="1252"/>
      <c r="G46" s="1252"/>
      <c r="H46" s="1253"/>
      <c r="I46" s="361">
        <v>706</v>
      </c>
      <c r="J46" s="362">
        <v>725</v>
      </c>
      <c r="K46" s="362">
        <v>730</v>
      </c>
      <c r="L46" s="362">
        <v>742</v>
      </c>
      <c r="M46" s="363">
        <v>818</v>
      </c>
    </row>
    <row r="47" spans="2:13" ht="27.75" customHeight="1" x14ac:dyDescent="0.15">
      <c r="B47" s="1246"/>
      <c r="C47" s="1247"/>
      <c r="D47" s="105"/>
      <c r="E47" s="1254" t="s">
        <v>37</v>
      </c>
      <c r="F47" s="1255"/>
      <c r="G47" s="1255"/>
      <c r="H47" s="1256"/>
      <c r="I47" s="361" t="s">
        <v>513</v>
      </c>
      <c r="J47" s="362" t="s">
        <v>513</v>
      </c>
      <c r="K47" s="362" t="s">
        <v>513</v>
      </c>
      <c r="L47" s="362" t="s">
        <v>513</v>
      </c>
      <c r="M47" s="363" t="s">
        <v>513</v>
      </c>
    </row>
    <row r="48" spans="2:13" ht="27.75" customHeight="1" x14ac:dyDescent="0.15">
      <c r="B48" s="1246"/>
      <c r="C48" s="1247"/>
      <c r="D48" s="103"/>
      <c r="E48" s="1252" t="s">
        <v>38</v>
      </c>
      <c r="F48" s="1252"/>
      <c r="G48" s="1252"/>
      <c r="H48" s="1253"/>
      <c r="I48" s="361" t="s">
        <v>513</v>
      </c>
      <c r="J48" s="362" t="s">
        <v>513</v>
      </c>
      <c r="K48" s="362" t="s">
        <v>513</v>
      </c>
      <c r="L48" s="362" t="s">
        <v>513</v>
      </c>
      <c r="M48" s="363" t="s">
        <v>513</v>
      </c>
    </row>
    <row r="49" spans="2:13" ht="27.75" customHeight="1" x14ac:dyDescent="0.15">
      <c r="B49" s="1248"/>
      <c r="C49" s="1249"/>
      <c r="D49" s="103"/>
      <c r="E49" s="1252" t="s">
        <v>39</v>
      </c>
      <c r="F49" s="1252"/>
      <c r="G49" s="1252"/>
      <c r="H49" s="1253"/>
      <c r="I49" s="361" t="s">
        <v>513</v>
      </c>
      <c r="J49" s="362" t="s">
        <v>513</v>
      </c>
      <c r="K49" s="362" t="s">
        <v>513</v>
      </c>
      <c r="L49" s="362" t="s">
        <v>513</v>
      </c>
      <c r="M49" s="363" t="s">
        <v>513</v>
      </c>
    </row>
    <row r="50" spans="2:13" ht="27.75" customHeight="1" x14ac:dyDescent="0.15">
      <c r="B50" s="1257" t="s">
        <v>40</v>
      </c>
      <c r="C50" s="1258"/>
      <c r="D50" s="106"/>
      <c r="E50" s="1252" t="s">
        <v>41</v>
      </c>
      <c r="F50" s="1252"/>
      <c r="G50" s="1252"/>
      <c r="H50" s="1253"/>
      <c r="I50" s="361">
        <v>2403</v>
      </c>
      <c r="J50" s="362">
        <v>1854</v>
      </c>
      <c r="K50" s="362">
        <v>1428</v>
      </c>
      <c r="L50" s="362">
        <v>1884</v>
      </c>
      <c r="M50" s="363">
        <v>4315</v>
      </c>
    </row>
    <row r="51" spans="2:13" ht="27.75" customHeight="1" x14ac:dyDescent="0.15">
      <c r="B51" s="1246"/>
      <c r="C51" s="1247"/>
      <c r="D51" s="103"/>
      <c r="E51" s="1252" t="s">
        <v>42</v>
      </c>
      <c r="F51" s="1252"/>
      <c r="G51" s="1252"/>
      <c r="H51" s="1253"/>
      <c r="I51" s="361">
        <v>12775</v>
      </c>
      <c r="J51" s="362">
        <v>14427</v>
      </c>
      <c r="K51" s="362">
        <v>12165</v>
      </c>
      <c r="L51" s="362">
        <v>10991</v>
      </c>
      <c r="M51" s="363">
        <v>10665</v>
      </c>
    </row>
    <row r="52" spans="2:13" ht="27.75" customHeight="1" x14ac:dyDescent="0.15">
      <c r="B52" s="1248"/>
      <c r="C52" s="1249"/>
      <c r="D52" s="103"/>
      <c r="E52" s="1252" t="s">
        <v>43</v>
      </c>
      <c r="F52" s="1252"/>
      <c r="G52" s="1252"/>
      <c r="H52" s="1253"/>
      <c r="I52" s="361">
        <v>45711</v>
      </c>
      <c r="J52" s="362">
        <v>45012</v>
      </c>
      <c r="K52" s="362">
        <v>43863</v>
      </c>
      <c r="L52" s="362">
        <v>43058</v>
      </c>
      <c r="M52" s="363">
        <v>42029</v>
      </c>
    </row>
    <row r="53" spans="2:13" ht="27.75" customHeight="1" thickBot="1" x14ac:dyDescent="0.2">
      <c r="B53" s="1259" t="s">
        <v>44</v>
      </c>
      <c r="C53" s="1260"/>
      <c r="D53" s="107"/>
      <c r="E53" s="1261" t="s">
        <v>45</v>
      </c>
      <c r="F53" s="1261"/>
      <c r="G53" s="1261"/>
      <c r="H53" s="1262"/>
      <c r="I53" s="364">
        <v>15772</v>
      </c>
      <c r="J53" s="365">
        <v>12161</v>
      </c>
      <c r="K53" s="365">
        <v>11518</v>
      </c>
      <c r="L53" s="365">
        <v>9685</v>
      </c>
      <c r="M53" s="366">
        <v>5558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X3NOEwo7H43gL0yp2QTVoReqUOvaYIQhzsLRR/1DvwekF08Gtn4dIKb0PW+jKxeCPLPB/sHiOfywArDyBKchg==" saltValue="VNyrn6+ms4vTzpMipGZa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1" t="s">
        <v>48</v>
      </c>
      <c r="D55" s="1271"/>
      <c r="E55" s="1272"/>
      <c r="F55" s="119">
        <v>451</v>
      </c>
      <c r="G55" s="119">
        <v>666</v>
      </c>
      <c r="H55" s="120">
        <v>2489</v>
      </c>
    </row>
    <row r="56" spans="2:8" ht="52.5" customHeight="1" x14ac:dyDescent="0.15">
      <c r="B56" s="121"/>
      <c r="C56" s="1273" t="s">
        <v>49</v>
      </c>
      <c r="D56" s="1273"/>
      <c r="E56" s="1274"/>
      <c r="F56" s="122">
        <v>21</v>
      </c>
      <c r="G56" s="122">
        <v>21</v>
      </c>
      <c r="H56" s="123">
        <v>483</v>
      </c>
    </row>
    <row r="57" spans="2:8" ht="53.25" customHeight="1" x14ac:dyDescent="0.15">
      <c r="B57" s="121"/>
      <c r="C57" s="1275" t="s">
        <v>50</v>
      </c>
      <c r="D57" s="1275"/>
      <c r="E57" s="1276"/>
      <c r="F57" s="124">
        <v>898</v>
      </c>
      <c r="G57" s="124">
        <v>1136</v>
      </c>
      <c r="H57" s="125">
        <v>1280</v>
      </c>
    </row>
    <row r="58" spans="2:8" ht="45.75" customHeight="1" x14ac:dyDescent="0.15">
      <c r="B58" s="126"/>
      <c r="C58" s="1263" t="s">
        <v>591</v>
      </c>
      <c r="D58" s="1264"/>
      <c r="E58" s="1265"/>
      <c r="F58" s="127">
        <v>167</v>
      </c>
      <c r="G58" s="127">
        <v>225</v>
      </c>
      <c r="H58" s="128">
        <v>285</v>
      </c>
    </row>
    <row r="59" spans="2:8" ht="45.75" customHeight="1" x14ac:dyDescent="0.15">
      <c r="B59" s="126"/>
      <c r="C59" s="1263" t="s">
        <v>592</v>
      </c>
      <c r="D59" s="1264"/>
      <c r="E59" s="1265"/>
      <c r="F59" s="127">
        <v>164</v>
      </c>
      <c r="G59" s="127">
        <v>166</v>
      </c>
      <c r="H59" s="128">
        <v>167</v>
      </c>
    </row>
    <row r="60" spans="2:8" ht="45.75" customHeight="1" x14ac:dyDescent="0.15">
      <c r="B60" s="126"/>
      <c r="C60" s="1263" t="s">
        <v>593</v>
      </c>
      <c r="D60" s="1264"/>
      <c r="E60" s="1265"/>
      <c r="F60" s="127">
        <v>140</v>
      </c>
      <c r="G60" s="127">
        <v>150</v>
      </c>
      <c r="H60" s="128">
        <v>153</v>
      </c>
    </row>
    <row r="61" spans="2:8" ht="45.75" customHeight="1" x14ac:dyDescent="0.15">
      <c r="B61" s="126"/>
      <c r="C61" s="1263" t="s">
        <v>594</v>
      </c>
      <c r="D61" s="1264"/>
      <c r="E61" s="1265"/>
      <c r="F61" s="127">
        <v>64</v>
      </c>
      <c r="G61" s="127">
        <v>146</v>
      </c>
      <c r="H61" s="128">
        <v>136</v>
      </c>
    </row>
    <row r="62" spans="2:8" ht="45.75" customHeight="1" thickBot="1" x14ac:dyDescent="0.2">
      <c r="B62" s="129"/>
      <c r="C62" s="1266" t="s">
        <v>595</v>
      </c>
      <c r="D62" s="1267"/>
      <c r="E62" s="1268"/>
      <c r="F62" s="130">
        <v>87</v>
      </c>
      <c r="G62" s="130">
        <v>104</v>
      </c>
      <c r="H62" s="131">
        <v>127</v>
      </c>
    </row>
    <row r="63" spans="2:8" ht="52.5" customHeight="1" thickBot="1" x14ac:dyDescent="0.2">
      <c r="B63" s="132"/>
      <c r="C63" s="1269" t="s">
        <v>51</v>
      </c>
      <c r="D63" s="1269"/>
      <c r="E63" s="1270"/>
      <c r="F63" s="133">
        <v>1370</v>
      </c>
      <c r="G63" s="133">
        <v>1824</v>
      </c>
      <c r="H63" s="134">
        <v>4252</v>
      </c>
    </row>
    <row r="64" spans="2:8" x14ac:dyDescent="0.15"/>
  </sheetData>
  <sheetProtection algorithmName="SHA-512" hashValue="Aklc3Qb2o2/xaYrFp8/mSt+D56dryEe2UXQ8QNTEGakThmjRh0AiPsDcvHnWzl+tDt11/lYJwnu1oJYPi7G1Zw==" saltValue="SUqxspmi4M71PROBFjTt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25" style="370" customWidth="1"/>
    <col min="2" max="107" width="2.5" style="370" customWidth="1"/>
    <col min="108" max="108" width="6.125" style="377" customWidth="1"/>
    <col min="109" max="109" width="5.875" style="376" customWidth="1"/>
    <col min="110" max="16384" width="8.7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600</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601</v>
      </c>
      <c r="AO51" s="1280"/>
      <c r="AP51" s="1280"/>
      <c r="AQ51" s="1280"/>
      <c r="AR51" s="1280"/>
      <c r="AS51" s="1280"/>
      <c r="AT51" s="1280"/>
      <c r="AU51" s="1280"/>
      <c r="AV51" s="1280"/>
      <c r="AW51" s="1280"/>
      <c r="AX51" s="1280"/>
      <c r="AY51" s="1280"/>
      <c r="AZ51" s="1280"/>
      <c r="BA51" s="1280"/>
      <c r="BB51" s="1280" t="s">
        <v>602</v>
      </c>
      <c r="BC51" s="1280"/>
      <c r="BD51" s="1280"/>
      <c r="BE51" s="1280"/>
      <c r="BF51" s="1280"/>
      <c r="BG51" s="1280"/>
      <c r="BH51" s="1280"/>
      <c r="BI51" s="1280"/>
      <c r="BJ51" s="1280"/>
      <c r="BK51" s="1280"/>
      <c r="BL51" s="1280"/>
      <c r="BM51" s="1280"/>
      <c r="BN51" s="1280"/>
      <c r="BO51" s="1280"/>
      <c r="BP51" s="1277">
        <v>75.3</v>
      </c>
      <c r="BQ51" s="1277"/>
      <c r="BR51" s="1277"/>
      <c r="BS51" s="1277"/>
      <c r="BT51" s="1277"/>
      <c r="BU51" s="1277"/>
      <c r="BV51" s="1277"/>
      <c r="BW51" s="1277"/>
      <c r="BX51" s="1277">
        <v>57.8</v>
      </c>
      <c r="BY51" s="1277"/>
      <c r="BZ51" s="1277"/>
      <c r="CA51" s="1277"/>
      <c r="CB51" s="1277"/>
      <c r="CC51" s="1277"/>
      <c r="CD51" s="1277"/>
      <c r="CE51" s="1277"/>
      <c r="CF51" s="1277">
        <v>54</v>
      </c>
      <c r="CG51" s="1277"/>
      <c r="CH51" s="1277"/>
      <c r="CI51" s="1277"/>
      <c r="CJ51" s="1277"/>
      <c r="CK51" s="1277"/>
      <c r="CL51" s="1277"/>
      <c r="CM51" s="1277"/>
      <c r="CN51" s="1277">
        <v>44.3</v>
      </c>
      <c r="CO51" s="1277"/>
      <c r="CP51" s="1277"/>
      <c r="CQ51" s="1277"/>
      <c r="CR51" s="1277"/>
      <c r="CS51" s="1277"/>
      <c r="CT51" s="1277"/>
      <c r="CU51" s="1277"/>
      <c r="CV51" s="1277">
        <v>24</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77">
        <v>56.2</v>
      </c>
      <c r="BQ53" s="1277"/>
      <c r="BR53" s="1277"/>
      <c r="BS53" s="1277"/>
      <c r="BT53" s="1277"/>
      <c r="BU53" s="1277"/>
      <c r="BV53" s="1277"/>
      <c r="BW53" s="1277"/>
      <c r="BX53" s="1277">
        <v>57.1</v>
      </c>
      <c r="BY53" s="1277"/>
      <c r="BZ53" s="1277"/>
      <c r="CA53" s="1277"/>
      <c r="CB53" s="1277"/>
      <c r="CC53" s="1277"/>
      <c r="CD53" s="1277"/>
      <c r="CE53" s="1277"/>
      <c r="CF53" s="1277">
        <v>57.7</v>
      </c>
      <c r="CG53" s="1277"/>
      <c r="CH53" s="1277"/>
      <c r="CI53" s="1277"/>
      <c r="CJ53" s="1277"/>
      <c r="CK53" s="1277"/>
      <c r="CL53" s="1277"/>
      <c r="CM53" s="1277"/>
      <c r="CN53" s="1277">
        <v>58.9</v>
      </c>
      <c r="CO53" s="1277"/>
      <c r="CP53" s="1277"/>
      <c r="CQ53" s="1277"/>
      <c r="CR53" s="1277"/>
      <c r="CS53" s="1277"/>
      <c r="CT53" s="1277"/>
      <c r="CU53" s="1277"/>
      <c r="CV53" s="1277">
        <v>60.4</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604</v>
      </c>
      <c r="AO55" s="1282"/>
      <c r="AP55" s="1282"/>
      <c r="AQ55" s="1282"/>
      <c r="AR55" s="1282"/>
      <c r="AS55" s="1282"/>
      <c r="AT55" s="1282"/>
      <c r="AU55" s="1282"/>
      <c r="AV55" s="1282"/>
      <c r="AW55" s="1282"/>
      <c r="AX55" s="1282"/>
      <c r="AY55" s="1282"/>
      <c r="AZ55" s="1282"/>
      <c r="BA55" s="1282"/>
      <c r="BB55" s="1280" t="s">
        <v>602</v>
      </c>
      <c r="BC55" s="1280"/>
      <c r="BD55" s="1280"/>
      <c r="BE55" s="1280"/>
      <c r="BF55" s="1280"/>
      <c r="BG55" s="1280"/>
      <c r="BH55" s="1280"/>
      <c r="BI55" s="1280"/>
      <c r="BJ55" s="1280"/>
      <c r="BK55" s="1280"/>
      <c r="BL55" s="1280"/>
      <c r="BM55" s="1280"/>
      <c r="BN55" s="1280"/>
      <c r="BO55" s="1280"/>
      <c r="BP55" s="1277">
        <v>12.2</v>
      </c>
      <c r="BQ55" s="1277"/>
      <c r="BR55" s="1277"/>
      <c r="BS55" s="1277"/>
      <c r="BT55" s="1277"/>
      <c r="BU55" s="1277"/>
      <c r="BV55" s="1277"/>
      <c r="BW55" s="1277"/>
      <c r="BX55" s="1277">
        <v>5</v>
      </c>
      <c r="BY55" s="1277"/>
      <c r="BZ55" s="1277"/>
      <c r="CA55" s="1277"/>
      <c r="CB55" s="1277"/>
      <c r="CC55" s="1277"/>
      <c r="CD55" s="1277"/>
      <c r="CE55" s="1277"/>
      <c r="CF55" s="1277">
        <v>5.4</v>
      </c>
      <c r="CG55" s="1277"/>
      <c r="CH55" s="1277"/>
      <c r="CI55" s="1277"/>
      <c r="CJ55" s="1277"/>
      <c r="CK55" s="1277"/>
      <c r="CL55" s="1277"/>
      <c r="CM55" s="1277"/>
      <c r="CN55" s="1277">
        <v>3.9</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603</v>
      </c>
      <c r="BC57" s="1280"/>
      <c r="BD57" s="1280"/>
      <c r="BE57" s="1280"/>
      <c r="BF57" s="1280"/>
      <c r="BG57" s="1280"/>
      <c r="BH57" s="1280"/>
      <c r="BI57" s="1280"/>
      <c r="BJ57" s="1280"/>
      <c r="BK57" s="1280"/>
      <c r="BL57" s="1280"/>
      <c r="BM57" s="1280"/>
      <c r="BN57" s="1280"/>
      <c r="BO57" s="1280"/>
      <c r="BP57" s="1277">
        <v>61.2</v>
      </c>
      <c r="BQ57" s="1277"/>
      <c r="BR57" s="1277"/>
      <c r="BS57" s="1277"/>
      <c r="BT57" s="1277"/>
      <c r="BU57" s="1277"/>
      <c r="BV57" s="1277"/>
      <c r="BW57" s="1277"/>
      <c r="BX57" s="1277">
        <v>61.6</v>
      </c>
      <c r="BY57" s="1277"/>
      <c r="BZ57" s="1277"/>
      <c r="CA57" s="1277"/>
      <c r="CB57" s="1277"/>
      <c r="CC57" s="1277"/>
      <c r="CD57" s="1277"/>
      <c r="CE57" s="1277"/>
      <c r="CF57" s="1277">
        <v>62.5</v>
      </c>
      <c r="CG57" s="1277"/>
      <c r="CH57" s="1277"/>
      <c r="CI57" s="1277"/>
      <c r="CJ57" s="1277"/>
      <c r="CK57" s="1277"/>
      <c r="CL57" s="1277"/>
      <c r="CM57" s="1277"/>
      <c r="CN57" s="1277">
        <v>63.1</v>
      </c>
      <c r="CO57" s="1277"/>
      <c r="CP57" s="1277"/>
      <c r="CQ57" s="1277"/>
      <c r="CR57" s="1277"/>
      <c r="CS57" s="1277"/>
      <c r="CT57" s="1277"/>
      <c r="CU57" s="1277"/>
      <c r="CV57" s="1277">
        <v>63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605</v>
      </c>
    </row>
    <row r="64" spans="1:109" x14ac:dyDescent="0.15">
      <c r="B64" s="376"/>
      <c r="G64" s="383"/>
      <c r="I64" s="396"/>
      <c r="J64" s="396"/>
      <c r="K64" s="396"/>
      <c r="L64" s="396"/>
      <c r="M64" s="396"/>
      <c r="N64" s="397"/>
      <c r="AM64" s="383"/>
      <c r="AN64" s="383" t="s">
        <v>598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600</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601</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7">
        <v>75.3</v>
      </c>
      <c r="BQ73" s="1277"/>
      <c r="BR73" s="1277"/>
      <c r="BS73" s="1277"/>
      <c r="BT73" s="1277"/>
      <c r="BU73" s="1277"/>
      <c r="BV73" s="1277"/>
      <c r="BW73" s="1277"/>
      <c r="BX73" s="1277">
        <v>57.8</v>
      </c>
      <c r="BY73" s="1277"/>
      <c r="BZ73" s="1277"/>
      <c r="CA73" s="1277"/>
      <c r="CB73" s="1277"/>
      <c r="CC73" s="1277"/>
      <c r="CD73" s="1277"/>
      <c r="CE73" s="1277"/>
      <c r="CF73" s="1277">
        <v>54</v>
      </c>
      <c r="CG73" s="1277"/>
      <c r="CH73" s="1277"/>
      <c r="CI73" s="1277"/>
      <c r="CJ73" s="1277"/>
      <c r="CK73" s="1277"/>
      <c r="CL73" s="1277"/>
      <c r="CM73" s="1277"/>
      <c r="CN73" s="1277">
        <v>44.3</v>
      </c>
      <c r="CO73" s="1277"/>
      <c r="CP73" s="1277"/>
      <c r="CQ73" s="1277"/>
      <c r="CR73" s="1277"/>
      <c r="CS73" s="1277"/>
      <c r="CT73" s="1277"/>
      <c r="CU73" s="1277"/>
      <c r="CV73" s="1277">
        <v>24</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7">
        <v>8.6</v>
      </c>
      <c r="BQ75" s="1277"/>
      <c r="BR75" s="1277"/>
      <c r="BS75" s="1277"/>
      <c r="BT75" s="1277"/>
      <c r="BU75" s="1277"/>
      <c r="BV75" s="1277"/>
      <c r="BW75" s="1277"/>
      <c r="BX75" s="1277">
        <v>8.1999999999999993</v>
      </c>
      <c r="BY75" s="1277"/>
      <c r="BZ75" s="1277"/>
      <c r="CA75" s="1277"/>
      <c r="CB75" s="1277"/>
      <c r="CC75" s="1277"/>
      <c r="CD75" s="1277"/>
      <c r="CE75" s="1277"/>
      <c r="CF75" s="1277">
        <v>6.9</v>
      </c>
      <c r="CG75" s="1277"/>
      <c r="CH75" s="1277"/>
      <c r="CI75" s="1277"/>
      <c r="CJ75" s="1277"/>
      <c r="CK75" s="1277"/>
      <c r="CL75" s="1277"/>
      <c r="CM75" s="1277"/>
      <c r="CN75" s="1277">
        <v>5.6</v>
      </c>
      <c r="CO75" s="1277"/>
      <c r="CP75" s="1277"/>
      <c r="CQ75" s="1277"/>
      <c r="CR75" s="1277"/>
      <c r="CS75" s="1277"/>
      <c r="CT75" s="1277"/>
      <c r="CU75" s="1277"/>
      <c r="CV75" s="1277">
        <v>3.9</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604</v>
      </c>
      <c r="AO77" s="1282"/>
      <c r="AP77" s="1282"/>
      <c r="AQ77" s="1282"/>
      <c r="AR77" s="1282"/>
      <c r="AS77" s="1282"/>
      <c r="AT77" s="1282"/>
      <c r="AU77" s="1282"/>
      <c r="AV77" s="1282"/>
      <c r="AW77" s="1282"/>
      <c r="AX77" s="1282"/>
      <c r="AY77" s="1282"/>
      <c r="AZ77" s="1282"/>
      <c r="BA77" s="1282"/>
      <c r="BB77" s="1280" t="s">
        <v>602</v>
      </c>
      <c r="BC77" s="1280"/>
      <c r="BD77" s="1280"/>
      <c r="BE77" s="1280"/>
      <c r="BF77" s="1280"/>
      <c r="BG77" s="1280"/>
      <c r="BH77" s="1280"/>
      <c r="BI77" s="1280"/>
      <c r="BJ77" s="1280"/>
      <c r="BK77" s="1280"/>
      <c r="BL77" s="1280"/>
      <c r="BM77" s="1280"/>
      <c r="BN77" s="1280"/>
      <c r="BO77" s="1280"/>
      <c r="BP77" s="1277">
        <v>12.2</v>
      </c>
      <c r="BQ77" s="1277"/>
      <c r="BR77" s="1277"/>
      <c r="BS77" s="1277"/>
      <c r="BT77" s="1277"/>
      <c r="BU77" s="1277"/>
      <c r="BV77" s="1277"/>
      <c r="BW77" s="1277"/>
      <c r="BX77" s="1277">
        <v>5</v>
      </c>
      <c r="BY77" s="1277"/>
      <c r="BZ77" s="1277"/>
      <c r="CA77" s="1277"/>
      <c r="CB77" s="1277"/>
      <c r="CC77" s="1277"/>
      <c r="CD77" s="1277"/>
      <c r="CE77" s="1277"/>
      <c r="CF77" s="1277">
        <v>5.4</v>
      </c>
      <c r="CG77" s="1277"/>
      <c r="CH77" s="1277"/>
      <c r="CI77" s="1277"/>
      <c r="CJ77" s="1277"/>
      <c r="CK77" s="1277"/>
      <c r="CL77" s="1277"/>
      <c r="CM77" s="1277"/>
      <c r="CN77" s="1277">
        <v>3.9</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607</v>
      </c>
      <c r="BC79" s="1280"/>
      <c r="BD79" s="1280"/>
      <c r="BE79" s="1280"/>
      <c r="BF79" s="1280"/>
      <c r="BG79" s="1280"/>
      <c r="BH79" s="1280"/>
      <c r="BI79" s="1280"/>
      <c r="BJ79" s="1280"/>
      <c r="BK79" s="1280"/>
      <c r="BL79" s="1280"/>
      <c r="BM79" s="1280"/>
      <c r="BN79" s="1280"/>
      <c r="BO79" s="1280"/>
      <c r="BP79" s="1277">
        <v>4.8</v>
      </c>
      <c r="BQ79" s="1277"/>
      <c r="BR79" s="1277"/>
      <c r="BS79" s="1277"/>
      <c r="BT79" s="1277"/>
      <c r="BU79" s="1277"/>
      <c r="BV79" s="1277"/>
      <c r="BW79" s="1277"/>
      <c r="BX79" s="1277">
        <v>4.5</v>
      </c>
      <c r="BY79" s="1277"/>
      <c r="BZ79" s="1277"/>
      <c r="CA79" s="1277"/>
      <c r="CB79" s="1277"/>
      <c r="CC79" s="1277"/>
      <c r="CD79" s="1277"/>
      <c r="CE79" s="1277"/>
      <c r="CF79" s="1277">
        <v>4.2</v>
      </c>
      <c r="CG79" s="1277"/>
      <c r="CH79" s="1277"/>
      <c r="CI79" s="1277"/>
      <c r="CJ79" s="1277"/>
      <c r="CK79" s="1277"/>
      <c r="CL79" s="1277"/>
      <c r="CM79" s="1277"/>
      <c r="CN79" s="1277">
        <v>4.2</v>
      </c>
      <c r="CO79" s="1277"/>
      <c r="CP79" s="1277"/>
      <c r="CQ79" s="1277"/>
      <c r="CR79" s="1277"/>
      <c r="CS79" s="1277"/>
      <c r="CT79" s="1277"/>
      <c r="CU79" s="1277"/>
      <c r="CV79" s="1277">
        <v>4.5</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lwXTzSrgXnrheUoc8xQTnCn3sBDcEhJIT325TKxLrb7XW86x7Q2NEBIoKC2dWsqaqYpy8egsQ+8n0KlBk/jqeA==" saltValue="zwcmJV20LaLiNMXlZABh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dv5LC1oqFTLD5bAB4nJDsE1EfEm1PYcCznMzia5mYLtSKGXDhiiQyT0rweizFgcKfhziTb1//yWh6/m/TU6qYg==" saltValue="QgKLY0vlFfltq4DtjI3U4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A3osHrVeKt/JZqQBTPal4Wok25i/u6UxEAbBgMG0WRmn+lY8GEd89R/CjFIHo7df+MvYGOD3/Ge7HGw4v/EfDw==" saltValue="H+lqNOQ+VI8UTj+wrWj6h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21990</v>
      </c>
      <c r="E3" s="153"/>
      <c r="F3" s="154">
        <v>42651</v>
      </c>
      <c r="G3" s="155"/>
      <c r="H3" s="156"/>
    </row>
    <row r="4" spans="1:8" x14ac:dyDescent="0.15">
      <c r="A4" s="157"/>
      <c r="B4" s="158"/>
      <c r="C4" s="159"/>
      <c r="D4" s="160">
        <v>10186</v>
      </c>
      <c r="E4" s="161"/>
      <c r="F4" s="162">
        <v>22675</v>
      </c>
      <c r="G4" s="163"/>
      <c r="H4" s="164"/>
    </row>
    <row r="5" spans="1:8" x14ac:dyDescent="0.15">
      <c r="A5" s="145" t="s">
        <v>546</v>
      </c>
      <c r="B5" s="150"/>
      <c r="C5" s="151"/>
      <c r="D5" s="152">
        <v>12782</v>
      </c>
      <c r="E5" s="153"/>
      <c r="F5" s="154">
        <v>43226</v>
      </c>
      <c r="G5" s="155"/>
      <c r="H5" s="156"/>
    </row>
    <row r="6" spans="1:8" x14ac:dyDescent="0.15">
      <c r="A6" s="157"/>
      <c r="B6" s="158"/>
      <c r="C6" s="159"/>
      <c r="D6" s="160">
        <v>9240</v>
      </c>
      <c r="E6" s="161"/>
      <c r="F6" s="162">
        <v>22622</v>
      </c>
      <c r="G6" s="163"/>
      <c r="H6" s="164"/>
    </row>
    <row r="7" spans="1:8" x14ac:dyDescent="0.15">
      <c r="A7" s="145" t="s">
        <v>547</v>
      </c>
      <c r="B7" s="150"/>
      <c r="C7" s="151"/>
      <c r="D7" s="152">
        <v>32290</v>
      </c>
      <c r="E7" s="153"/>
      <c r="F7" s="154">
        <v>42836</v>
      </c>
      <c r="G7" s="155"/>
      <c r="H7" s="156"/>
    </row>
    <row r="8" spans="1:8" x14ac:dyDescent="0.15">
      <c r="A8" s="157"/>
      <c r="B8" s="158"/>
      <c r="C8" s="159"/>
      <c r="D8" s="160">
        <v>21706</v>
      </c>
      <c r="E8" s="161"/>
      <c r="F8" s="162">
        <v>22936</v>
      </c>
      <c r="G8" s="163"/>
      <c r="H8" s="164"/>
    </row>
    <row r="9" spans="1:8" x14ac:dyDescent="0.15">
      <c r="A9" s="145" t="s">
        <v>548</v>
      </c>
      <c r="B9" s="150"/>
      <c r="C9" s="151"/>
      <c r="D9" s="152">
        <v>16198</v>
      </c>
      <c r="E9" s="153"/>
      <c r="F9" s="154">
        <v>44161</v>
      </c>
      <c r="G9" s="155"/>
      <c r="H9" s="156"/>
    </row>
    <row r="10" spans="1:8" x14ac:dyDescent="0.15">
      <c r="A10" s="157"/>
      <c r="B10" s="158"/>
      <c r="C10" s="159"/>
      <c r="D10" s="160">
        <v>10417</v>
      </c>
      <c r="E10" s="161"/>
      <c r="F10" s="162">
        <v>23644</v>
      </c>
      <c r="G10" s="163"/>
      <c r="H10" s="164"/>
    </row>
    <row r="11" spans="1:8" x14ac:dyDescent="0.15">
      <c r="A11" s="145" t="s">
        <v>549</v>
      </c>
      <c r="B11" s="150"/>
      <c r="C11" s="151"/>
      <c r="D11" s="152">
        <v>7012</v>
      </c>
      <c r="E11" s="153"/>
      <c r="F11" s="154">
        <v>43955</v>
      </c>
      <c r="G11" s="155"/>
      <c r="H11" s="156"/>
    </row>
    <row r="12" spans="1:8" x14ac:dyDescent="0.15">
      <c r="A12" s="157"/>
      <c r="B12" s="158"/>
      <c r="C12" s="165"/>
      <c r="D12" s="160">
        <v>5208</v>
      </c>
      <c r="E12" s="161"/>
      <c r="F12" s="162">
        <v>21318</v>
      </c>
      <c r="G12" s="163"/>
      <c r="H12" s="164"/>
    </row>
    <row r="13" spans="1:8" x14ac:dyDescent="0.15">
      <c r="A13" s="145"/>
      <c r="B13" s="150"/>
      <c r="C13" s="166"/>
      <c r="D13" s="167">
        <v>18054</v>
      </c>
      <c r="E13" s="168"/>
      <c r="F13" s="169">
        <v>43366</v>
      </c>
      <c r="G13" s="170"/>
      <c r="H13" s="156"/>
    </row>
    <row r="14" spans="1:8" x14ac:dyDescent="0.15">
      <c r="A14" s="157"/>
      <c r="B14" s="158"/>
      <c r="C14" s="159"/>
      <c r="D14" s="160">
        <v>11351</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0.66</v>
      </c>
      <c r="C19" s="171">
        <f>ROUND(VALUE(SUBSTITUTE(実質収支比率等に係る経年分析!G$48,"▲","-")),2)</f>
        <v>0.39</v>
      </c>
      <c r="D19" s="171">
        <f>ROUND(VALUE(SUBSTITUTE(実質収支比率等に係る経年分析!H$48,"▲","-")),2)</f>
        <v>0.46</v>
      </c>
      <c r="E19" s="171">
        <f>ROUND(VALUE(SUBSTITUTE(実質収支比率等に係る経年分析!I$48,"▲","-")),2)</f>
        <v>2.62</v>
      </c>
      <c r="F19" s="171">
        <f>ROUND(VALUE(SUBSTITUTE(実質収支比率等に係る経年分析!J$48,"▲","-")),2)</f>
        <v>3.94</v>
      </c>
    </row>
    <row r="20" spans="1:11" x14ac:dyDescent="0.15">
      <c r="A20" s="171" t="s">
        <v>55</v>
      </c>
      <c r="B20" s="171">
        <f>ROUND(VALUE(SUBSTITUTE(実質収支比率等に係る経年分析!F$47,"▲","-")),2)</f>
        <v>2.67</v>
      </c>
      <c r="C20" s="171">
        <f>ROUND(VALUE(SUBSTITUTE(実質収支比率等に係る経年分析!G$47,"▲","-")),2)</f>
        <v>1.87</v>
      </c>
      <c r="D20" s="171">
        <f>ROUND(VALUE(SUBSTITUTE(実質収支比率等に係る経年分析!H$47,"▲","-")),2)</f>
        <v>1.83</v>
      </c>
      <c r="E20" s="171">
        <f>ROUND(VALUE(SUBSTITUTE(実質収支比率等に係る経年分析!I$47,"▲","-")),2)</f>
        <v>2.63</v>
      </c>
      <c r="F20" s="171">
        <f>ROUND(VALUE(SUBSTITUTE(実質収支比率等に係る経年分析!J$47,"▲","-")),2)</f>
        <v>9.3800000000000008</v>
      </c>
    </row>
    <row r="21" spans="1:11" x14ac:dyDescent="0.15">
      <c r="A21" s="171" t="s">
        <v>56</v>
      </c>
      <c r="B21" s="171">
        <f>IF(ISNUMBER(VALUE(SUBSTITUTE(実質収支比率等に係る経年分析!F$49,"▲","-"))),ROUND(VALUE(SUBSTITUTE(実質収支比率等に係る経年分析!F$49,"▲","-")),2),NA())</f>
        <v>-1.01</v>
      </c>
      <c r="C21" s="171">
        <f>IF(ISNUMBER(VALUE(SUBSTITUTE(実質収支比率等に係る経年分析!G$49,"▲","-"))),ROUND(VALUE(SUBSTITUTE(実質収支比率等に係る経年分析!G$49,"▲","-")),2),NA())</f>
        <v>-1.06</v>
      </c>
      <c r="D21" s="171">
        <f>IF(ISNUMBER(VALUE(SUBSTITUTE(実質収支比率等に係る経年分析!H$49,"▲","-"))),ROUND(VALUE(SUBSTITUTE(実質収支比率等に係る経年分析!H$49,"▲","-")),2),NA())</f>
        <v>0.04</v>
      </c>
      <c r="E21" s="171">
        <f>IF(ISNUMBER(VALUE(SUBSTITUTE(実質収支比率等に係る経年分析!I$49,"▲","-"))),ROUND(VALUE(SUBSTITUTE(実質収支比率等に係る経年分析!I$49,"▲","-")),2),NA())</f>
        <v>3.02</v>
      </c>
      <c r="F21" s="171">
        <f>IF(ISNUMBER(VALUE(SUBSTITUTE(実質収支比率等に係る経年分析!J$49,"▲","-"))),ROUND(VALUE(SUBSTITUTE(実質収支比率等に係る経年分析!J$49,"▲","-")),2),NA())</f>
        <v>8.31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0.39</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3.94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12.69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11.33</v>
      </c>
    </row>
    <row r="36" spans="1:16" x14ac:dyDescent="0.15">
      <c r="A36" s="172" t="str">
        <f>IF(連結実質赤字比率に係る赤字・黒字の構成分析!C$34="",NA(),連結実質赤字比率に係る赤字・黒字の構成分析!C$34)</f>
        <v>国民健康保険特別会計</v>
      </c>
      <c r="B36" s="172">
        <f>IF(ROUND(VALUE(SUBSTITUTE(連結実質赤字比率に係る赤字・黒字の構成分析!F$34,"▲", "-")), 2) &lt; 0, ABS(ROUND(VALUE(SUBSTITUTE(連結実質赤字比率に係る赤字・黒字の構成分析!F$34,"▲", "-")), 2)), NA())</f>
        <v>9.6199999999999992</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8.98</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7.97</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6.36</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5.0999999999999996</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4680</v>
      </c>
      <c r="E42" s="173"/>
      <c r="F42" s="173"/>
      <c r="G42" s="173">
        <f>'実質公債費比率（分子）の構造'!L$52</f>
        <v>4520</v>
      </c>
      <c r="H42" s="173"/>
      <c r="I42" s="173"/>
      <c r="J42" s="173">
        <f>'実質公債費比率（分子）の構造'!M$52</f>
        <v>4141</v>
      </c>
      <c r="K42" s="173"/>
      <c r="L42" s="173"/>
      <c r="M42" s="173">
        <f>'実質公債費比率（分子）の構造'!N$52</f>
        <v>4191</v>
      </c>
      <c r="N42" s="173"/>
      <c r="O42" s="173"/>
      <c r="P42" s="173">
        <f>'実質公債費比率（分子）の構造'!O$52</f>
        <v>4317</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74</v>
      </c>
      <c r="C45" s="173"/>
      <c r="D45" s="173"/>
      <c r="E45" s="173">
        <f>'実質公債費比率（分子）の構造'!L$49</f>
        <v>51</v>
      </c>
      <c r="F45" s="173"/>
      <c r="G45" s="173"/>
      <c r="H45" s="173">
        <f>'実質公債費比率（分子）の構造'!M$49</f>
        <v>49</v>
      </c>
      <c r="I45" s="173"/>
      <c r="J45" s="173"/>
      <c r="K45" s="173">
        <f>'実質公債費比率（分子）の構造'!N$49</f>
        <v>35</v>
      </c>
      <c r="L45" s="173"/>
      <c r="M45" s="173"/>
      <c r="N45" s="173">
        <f>'実質公債費比率（分子）の構造'!O$49</f>
        <v>29</v>
      </c>
      <c r="O45" s="173"/>
      <c r="P45" s="173"/>
    </row>
    <row r="46" spans="1:16" x14ac:dyDescent="0.15">
      <c r="A46" s="173" t="s">
        <v>67</v>
      </c>
      <c r="B46" s="173">
        <f>'実質公債費比率（分子）の構造'!K$48</f>
        <v>1982</v>
      </c>
      <c r="C46" s="173"/>
      <c r="D46" s="173"/>
      <c r="E46" s="173">
        <f>'実質公債費比率（分子）の構造'!L$48</f>
        <v>1953</v>
      </c>
      <c r="F46" s="173"/>
      <c r="G46" s="173"/>
      <c r="H46" s="173">
        <f>'実質公債費比率（分子）の構造'!M$48</f>
        <v>1024</v>
      </c>
      <c r="I46" s="173"/>
      <c r="J46" s="173"/>
      <c r="K46" s="173">
        <f>'実質公債費比率（分子）の構造'!N$48</f>
        <v>986</v>
      </c>
      <c r="L46" s="173"/>
      <c r="M46" s="173"/>
      <c r="N46" s="173">
        <f>'実質公債費比率（分子）の構造'!O$48</f>
        <v>898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4274</v>
      </c>
      <c r="C49" s="173"/>
      <c r="D49" s="173"/>
      <c r="E49" s="173">
        <f>'実質公債費比率（分子）の構造'!L$45</f>
        <v>4229</v>
      </c>
      <c r="F49" s="173"/>
      <c r="G49" s="173"/>
      <c r="H49" s="173">
        <f>'実質公債費比率（分子）の構造'!M$45</f>
        <v>4089</v>
      </c>
      <c r="I49" s="173"/>
      <c r="J49" s="173"/>
      <c r="K49" s="173">
        <f>'実質公債費比率（分子）の構造'!N$45</f>
        <v>4041</v>
      </c>
      <c r="L49" s="173"/>
      <c r="M49" s="173"/>
      <c r="N49" s="173">
        <f>'実質公債費比率（分子）の構造'!O$45</f>
        <v>4119</v>
      </c>
      <c r="O49" s="173"/>
      <c r="P49" s="173"/>
    </row>
    <row r="50" spans="1:16" x14ac:dyDescent="0.15">
      <c r="A50" s="173" t="s">
        <v>71</v>
      </c>
      <c r="B50" s="173" t="e">
        <f>NA()</f>
        <v>#N/A</v>
      </c>
      <c r="C50" s="173">
        <f>IF(ISNUMBER('実質公債費比率（分子）の構造'!K$53),'実質公債費比率（分子）の構造'!K$53,NA())</f>
        <v>1650</v>
      </c>
      <c r="D50" s="173" t="e">
        <f>NA()</f>
        <v>#N/A</v>
      </c>
      <c r="E50" s="173" t="e">
        <f>NA()</f>
        <v>#N/A</v>
      </c>
      <c r="F50" s="173">
        <f>IF(ISNUMBER('実質公債費比率（分子）の構造'!L$53),'実質公債費比率（分子）の構造'!L$53,NA())</f>
        <v>1713</v>
      </c>
      <c r="G50" s="173" t="e">
        <f>NA()</f>
        <v>#N/A</v>
      </c>
      <c r="H50" s="173" t="e">
        <f>NA()</f>
        <v>#N/A</v>
      </c>
      <c r="I50" s="173">
        <f>IF(ISNUMBER('実質公債費比率（分子）の構造'!M$53),'実質公債費比率（分子）の構造'!M$53,NA())</f>
        <v>1022</v>
      </c>
      <c r="J50" s="173" t="e">
        <f>NA()</f>
        <v>#N/A</v>
      </c>
      <c r="K50" s="173" t="e">
        <f>NA()</f>
        <v>#N/A</v>
      </c>
      <c r="L50" s="173">
        <f>IF(ISNUMBER('実質公債費比率（分子）の構造'!N$53),'実質公債費比率（分子）の構造'!N$53,NA())</f>
        <v>872</v>
      </c>
      <c r="M50" s="173" t="e">
        <f>NA()</f>
        <v>#N/A</v>
      </c>
      <c r="N50" s="173" t="e">
        <f>NA()</f>
        <v>#N/A</v>
      </c>
      <c r="O50" s="173">
        <f>IF(ISNUMBER('実質公債費比率（分子）の構造'!O$53),'実質公債費比率（分子）の構造'!O$53,NA())</f>
        <v>729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45711</v>
      </c>
      <c r="E56" s="172"/>
      <c r="F56" s="172"/>
      <c r="G56" s="172">
        <f>'将来負担比率（分子）の構造'!J$52</f>
        <v>45012</v>
      </c>
      <c r="H56" s="172"/>
      <c r="I56" s="172"/>
      <c r="J56" s="172">
        <f>'将来負担比率（分子）の構造'!K$52</f>
        <v>43863</v>
      </c>
      <c r="K56" s="172"/>
      <c r="L56" s="172"/>
      <c r="M56" s="172">
        <f>'将来負担比率（分子）の構造'!L$52</f>
        <v>43058</v>
      </c>
      <c r="N56" s="172"/>
      <c r="O56" s="172"/>
      <c r="P56" s="172">
        <f>'将来負担比率（分子）の構造'!M$52</f>
        <v>42029</v>
      </c>
    </row>
    <row r="57" spans="1:16" x14ac:dyDescent="0.15">
      <c r="A57" s="172" t="s">
        <v>42</v>
      </c>
      <c r="B57" s="172"/>
      <c r="C57" s="172"/>
      <c r="D57" s="172">
        <f>'将来負担比率（分子）の構造'!I$51</f>
        <v>12775</v>
      </c>
      <c r="E57" s="172"/>
      <c r="F57" s="172"/>
      <c r="G57" s="172">
        <f>'将来負担比率（分子）の構造'!J$51</f>
        <v>14427</v>
      </c>
      <c r="H57" s="172"/>
      <c r="I57" s="172"/>
      <c r="J57" s="172">
        <f>'将来負担比率（分子）の構造'!K$51</f>
        <v>12165</v>
      </c>
      <c r="K57" s="172"/>
      <c r="L57" s="172"/>
      <c r="M57" s="172">
        <f>'将来負担比率（分子）の構造'!L$51</f>
        <v>10991</v>
      </c>
      <c r="N57" s="172"/>
      <c r="O57" s="172"/>
      <c r="P57" s="172">
        <f>'将来負担比率（分子）の構造'!M$51</f>
        <v>10665</v>
      </c>
    </row>
    <row r="58" spans="1:16" x14ac:dyDescent="0.15">
      <c r="A58" s="172" t="s">
        <v>41</v>
      </c>
      <c r="B58" s="172"/>
      <c r="C58" s="172"/>
      <c r="D58" s="172">
        <f>'将来負担比率（分子）の構造'!I$50</f>
        <v>2403</v>
      </c>
      <c r="E58" s="172"/>
      <c r="F58" s="172"/>
      <c r="G58" s="172">
        <f>'将来負担比率（分子）の構造'!J$50</f>
        <v>1854</v>
      </c>
      <c r="H58" s="172"/>
      <c r="I58" s="172"/>
      <c r="J58" s="172">
        <f>'将来負担比率（分子）の構造'!K$50</f>
        <v>1428</v>
      </c>
      <c r="K58" s="172"/>
      <c r="L58" s="172"/>
      <c r="M58" s="172">
        <f>'将来負担比率（分子）の構造'!L$50</f>
        <v>1884</v>
      </c>
      <c r="N58" s="172"/>
      <c r="O58" s="172"/>
      <c r="P58" s="172">
        <f>'将来負担比率（分子）の構造'!M$50</f>
        <v>4315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706</v>
      </c>
      <c r="C61" s="172"/>
      <c r="D61" s="172"/>
      <c r="E61" s="172">
        <f>'将来負担比率（分子）の構造'!J$46</f>
        <v>725</v>
      </c>
      <c r="F61" s="172"/>
      <c r="G61" s="172"/>
      <c r="H61" s="172">
        <f>'将来負担比率（分子）の構造'!K$46</f>
        <v>730</v>
      </c>
      <c r="I61" s="172"/>
      <c r="J61" s="172"/>
      <c r="K61" s="172">
        <f>'将来負担比率（分子）の構造'!L$46</f>
        <v>742</v>
      </c>
      <c r="L61" s="172"/>
      <c r="M61" s="172"/>
      <c r="N61" s="172">
        <f>'将来負担比率（分子）の構造'!M$46</f>
        <v>818</v>
      </c>
      <c r="O61" s="172"/>
      <c r="P61" s="172"/>
    </row>
    <row r="62" spans="1:16" x14ac:dyDescent="0.15">
      <c r="A62" s="172" t="s">
        <v>35</v>
      </c>
      <c r="B62" s="172">
        <f>'将来負担比率（分子）の構造'!I$45</f>
        <v>5171</v>
      </c>
      <c r="C62" s="172"/>
      <c r="D62" s="172"/>
      <c r="E62" s="172">
        <f>'将来負担比率（分子）の構造'!J$45</f>
        <v>4852</v>
      </c>
      <c r="F62" s="172"/>
      <c r="G62" s="172"/>
      <c r="H62" s="172">
        <f>'将来負担比率（分子）の構造'!K$45</f>
        <v>4703</v>
      </c>
      <c r="I62" s="172"/>
      <c r="J62" s="172"/>
      <c r="K62" s="172">
        <f>'将来負担比率（分子）の構造'!L$45</f>
        <v>4826</v>
      </c>
      <c r="L62" s="172"/>
      <c r="M62" s="172"/>
      <c r="N62" s="172">
        <f>'将来負担比率（分子）の構造'!M$45</f>
        <v>4875</v>
      </c>
      <c r="O62" s="172"/>
      <c r="P62" s="172"/>
    </row>
    <row r="63" spans="1:16" x14ac:dyDescent="0.15">
      <c r="A63" s="172" t="s">
        <v>34</v>
      </c>
      <c r="B63" s="172">
        <f>'将来負担比率（分子）の構造'!I$44</f>
        <v>455</v>
      </c>
      <c r="C63" s="172"/>
      <c r="D63" s="172"/>
      <c r="E63" s="172">
        <f>'将来負担比率（分子）の構造'!J$44</f>
        <v>472</v>
      </c>
      <c r="F63" s="172"/>
      <c r="G63" s="172"/>
      <c r="H63" s="172">
        <f>'将来負担比率（分子）の構造'!K$44</f>
        <v>438</v>
      </c>
      <c r="I63" s="172"/>
      <c r="J63" s="172"/>
      <c r="K63" s="172">
        <f>'将来負担比率（分子）の構造'!L$44</f>
        <v>466</v>
      </c>
      <c r="L63" s="172"/>
      <c r="M63" s="172"/>
      <c r="N63" s="172">
        <f>'将来負担比率（分子）の構造'!M$44</f>
        <v>430</v>
      </c>
      <c r="O63" s="172"/>
      <c r="P63" s="172"/>
    </row>
    <row r="64" spans="1:16" x14ac:dyDescent="0.15">
      <c r="A64" s="172" t="s">
        <v>33</v>
      </c>
      <c r="B64" s="172">
        <f>'将来負担比率（分子）の構造'!I$43</f>
        <v>28242</v>
      </c>
      <c r="C64" s="172"/>
      <c r="D64" s="172"/>
      <c r="E64" s="172">
        <f>'将来負担比率（分子）の構造'!J$43</f>
        <v>26128</v>
      </c>
      <c r="F64" s="172"/>
      <c r="G64" s="172"/>
      <c r="H64" s="172">
        <f>'将来負担比率（分子）の構造'!K$43</f>
        <v>20880</v>
      </c>
      <c r="I64" s="172"/>
      <c r="J64" s="172"/>
      <c r="K64" s="172">
        <f>'将来負担比率（分子）の構造'!L$43</f>
        <v>17888</v>
      </c>
      <c r="L64" s="172"/>
      <c r="M64" s="172"/>
      <c r="N64" s="172">
        <f>'将来負担比率（分子）の構造'!M$43</f>
        <v>16205</v>
      </c>
      <c r="O64" s="172"/>
      <c r="P64" s="172"/>
    </row>
    <row r="65" spans="1:16" x14ac:dyDescent="0.15">
      <c r="A65" s="172" t="s">
        <v>32</v>
      </c>
      <c r="B65" s="172">
        <f>'将来負担比率（分子）の構造'!I$42</f>
        <v>329</v>
      </c>
      <c r="C65" s="172"/>
      <c r="D65" s="172"/>
      <c r="E65" s="172">
        <f>'将来負担比率（分子）の構造'!J$42</f>
        <v>419</v>
      </c>
      <c r="F65" s="172"/>
      <c r="G65" s="172"/>
      <c r="H65" s="172">
        <f>'将来負担比率（分子）の構造'!K$42</f>
        <v>445</v>
      </c>
      <c r="I65" s="172"/>
      <c r="J65" s="172"/>
      <c r="K65" s="172">
        <f>'将来負担比率（分子）の構造'!L$42</f>
        <v>665</v>
      </c>
      <c r="L65" s="172"/>
      <c r="M65" s="172"/>
      <c r="N65" s="172">
        <f>'将来負担比率（分子）の構造'!M$42</f>
        <v>811</v>
      </c>
      <c r="O65" s="172"/>
      <c r="P65" s="172"/>
    </row>
    <row r="66" spans="1:16" x14ac:dyDescent="0.15">
      <c r="A66" s="172" t="s">
        <v>31</v>
      </c>
      <c r="B66" s="172">
        <f>'将来負担比率（分子）の構造'!I$41</f>
        <v>41759</v>
      </c>
      <c r="C66" s="172"/>
      <c r="D66" s="172"/>
      <c r="E66" s="172">
        <f>'将来負担比率（分子）の構造'!J$41</f>
        <v>40860</v>
      </c>
      <c r="F66" s="172"/>
      <c r="G66" s="172"/>
      <c r="H66" s="172">
        <f>'将来負担比率（分子）の構造'!K$41</f>
        <v>41778</v>
      </c>
      <c r="I66" s="172"/>
      <c r="J66" s="172"/>
      <c r="K66" s="172">
        <f>'将来負担比率（分子）の構造'!L$41</f>
        <v>41033</v>
      </c>
      <c r="L66" s="172"/>
      <c r="M66" s="172"/>
      <c r="N66" s="172">
        <f>'将来負担比率（分子）の構造'!M$41</f>
        <v>39427</v>
      </c>
      <c r="O66" s="172"/>
      <c r="P66" s="172"/>
    </row>
    <row r="67" spans="1:16" x14ac:dyDescent="0.15">
      <c r="A67" s="172" t="s">
        <v>75</v>
      </c>
      <c r="B67" s="172" t="e">
        <f>NA()</f>
        <v>#N/A</v>
      </c>
      <c r="C67" s="172">
        <f>IF(ISNUMBER('将来負担比率（分子）の構造'!I$53), IF('将来負担比率（分子）の構造'!I$53 &lt; 0, 0, '将来負担比率（分子）の構造'!I$53), NA())</f>
        <v>15772</v>
      </c>
      <c r="D67" s="172" t="e">
        <f>NA()</f>
        <v>#N/A</v>
      </c>
      <c r="E67" s="172" t="e">
        <f>NA()</f>
        <v>#N/A</v>
      </c>
      <c r="F67" s="172">
        <f>IF(ISNUMBER('将来負担比率（分子）の構造'!J$53), IF('将来負担比率（分子）の構造'!J$53 &lt; 0, 0, '将来負担比率（分子）の構造'!J$53), NA())</f>
        <v>12161</v>
      </c>
      <c r="G67" s="172" t="e">
        <f>NA()</f>
        <v>#N/A</v>
      </c>
      <c r="H67" s="172" t="e">
        <f>NA()</f>
        <v>#N/A</v>
      </c>
      <c r="I67" s="172">
        <f>IF(ISNUMBER('将来負担比率（分子）の構造'!K$53), IF('将来負担比率（分子）の構造'!K$53 &lt; 0, 0, '将来負担比率（分子）の構造'!K$53), NA())</f>
        <v>11518</v>
      </c>
      <c r="J67" s="172" t="e">
        <f>NA()</f>
        <v>#N/A</v>
      </c>
      <c r="K67" s="172" t="e">
        <f>NA()</f>
        <v>#N/A</v>
      </c>
      <c r="L67" s="172">
        <f>IF(ISNUMBER('将来負担比率（分子）の構造'!L$53), IF('将来負担比率（分子）の構造'!L$53 &lt; 0, 0, '将来負担比率（分子）の構造'!L$53), NA())</f>
        <v>9685</v>
      </c>
      <c r="M67" s="172" t="e">
        <f>NA()</f>
        <v>#N/A</v>
      </c>
      <c r="N67" s="172" t="e">
        <f>NA()</f>
        <v>#N/A</v>
      </c>
      <c r="O67" s="172">
        <f>IF(ISNUMBER('将来負担比率（分子）の構造'!M$53), IF('将来負担比率（分子）の構造'!M$53 &lt; 0, 0, '将来負担比率（分子）の構造'!M$53), NA())</f>
        <v>5558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451</v>
      </c>
      <c r="C72" s="176">
        <f>基金残高に係る経年分析!G55</f>
        <v>666</v>
      </c>
      <c r="D72" s="176">
        <f>基金残高に係る経年分析!H55</f>
        <v>2489</v>
      </c>
    </row>
    <row r="73" spans="1:16" x14ac:dyDescent="0.15">
      <c r="A73" s="175" t="s">
        <v>78</v>
      </c>
      <c r="B73" s="176">
        <f>基金残高に係る経年分析!F56</f>
        <v>21</v>
      </c>
      <c r="C73" s="176">
        <f>基金残高に係る経年分析!G56</f>
        <v>21</v>
      </c>
      <c r="D73" s="176">
        <f>基金残高に係る経年分析!H56</f>
        <v>483</v>
      </c>
    </row>
    <row r="74" spans="1:16" x14ac:dyDescent="0.15">
      <c r="A74" s="175" t="s">
        <v>79</v>
      </c>
      <c r="B74" s="176">
        <f>基金残高に係る経年分析!F57</f>
        <v>898</v>
      </c>
      <c r="C74" s="176">
        <f>基金残高に係る経年分析!G57</f>
        <v>1136</v>
      </c>
      <c r="D74" s="176">
        <f>基金残高に係る経年分析!H57</f>
        <v>1280</v>
      </c>
    </row>
  </sheetData>
  <sheetProtection algorithmName="SHA-512" hashValue="MuqEVEuPwOmroMhKtUoqLvwfx4kNT7J6gxJz6F9YKViltnS4mrIUJKp5p25tUFsQUgsW5LxpSxPWXzYPUEhwsg==" saltValue="sbA4v0Kq01ARKAtqscgRy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227</v>
      </c>
      <c r="C5" s="653"/>
      <c r="D5" s="653"/>
      <c r="E5" s="653"/>
      <c r="F5" s="653"/>
      <c r="G5" s="653"/>
      <c r="H5" s="653"/>
      <c r="I5" s="653"/>
      <c r="J5" s="653"/>
      <c r="K5" s="653"/>
      <c r="L5" s="653"/>
      <c r="M5" s="653"/>
      <c r="N5" s="653"/>
      <c r="O5" s="653"/>
      <c r="P5" s="653"/>
      <c r="Q5" s="654"/>
      <c r="R5" s="655">
        <v>14020492</v>
      </c>
      <c r="S5" s="656"/>
      <c r="T5" s="656"/>
      <c r="U5" s="656"/>
      <c r="V5" s="656"/>
      <c r="W5" s="656"/>
      <c r="X5" s="656"/>
      <c r="Y5" s="657"/>
      <c r="Z5" s="658">
        <v>27.5</v>
      </c>
      <c r="AA5" s="658"/>
      <c r="AB5" s="658"/>
      <c r="AC5" s="658"/>
      <c r="AD5" s="659">
        <v>12824123</v>
      </c>
      <c r="AE5" s="659"/>
      <c r="AF5" s="659"/>
      <c r="AG5" s="659"/>
      <c r="AH5" s="659"/>
      <c r="AI5" s="659"/>
      <c r="AJ5" s="659"/>
      <c r="AK5" s="659"/>
      <c r="AL5" s="660">
        <v>49.5</v>
      </c>
      <c r="AM5" s="661"/>
      <c r="AN5" s="661"/>
      <c r="AO5" s="662"/>
      <c r="AP5" s="652" t="s">
        <v>228</v>
      </c>
      <c r="AQ5" s="653"/>
      <c r="AR5" s="653"/>
      <c r="AS5" s="653"/>
      <c r="AT5" s="653"/>
      <c r="AU5" s="653"/>
      <c r="AV5" s="653"/>
      <c r="AW5" s="653"/>
      <c r="AX5" s="653"/>
      <c r="AY5" s="653"/>
      <c r="AZ5" s="653"/>
      <c r="BA5" s="653"/>
      <c r="BB5" s="653"/>
      <c r="BC5" s="653"/>
      <c r="BD5" s="653"/>
      <c r="BE5" s="653"/>
      <c r="BF5" s="654"/>
      <c r="BG5" s="666">
        <v>12823257</v>
      </c>
      <c r="BH5" s="667"/>
      <c r="BI5" s="667"/>
      <c r="BJ5" s="667"/>
      <c r="BK5" s="667"/>
      <c r="BL5" s="667"/>
      <c r="BM5" s="667"/>
      <c r="BN5" s="668"/>
      <c r="BO5" s="669">
        <v>91.5</v>
      </c>
      <c r="BP5" s="669"/>
      <c r="BQ5" s="669"/>
      <c r="BR5" s="669"/>
      <c r="BS5" s="670">
        <v>125570</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15">
      <c r="B6" s="663" t="s">
        <v>232</v>
      </c>
      <c r="C6" s="664"/>
      <c r="D6" s="664"/>
      <c r="E6" s="664"/>
      <c r="F6" s="664"/>
      <c r="G6" s="664"/>
      <c r="H6" s="664"/>
      <c r="I6" s="664"/>
      <c r="J6" s="664"/>
      <c r="K6" s="664"/>
      <c r="L6" s="664"/>
      <c r="M6" s="664"/>
      <c r="N6" s="664"/>
      <c r="O6" s="664"/>
      <c r="P6" s="664"/>
      <c r="Q6" s="665"/>
      <c r="R6" s="666">
        <v>189696</v>
      </c>
      <c r="S6" s="667"/>
      <c r="T6" s="667"/>
      <c r="U6" s="667"/>
      <c r="V6" s="667"/>
      <c r="W6" s="667"/>
      <c r="X6" s="667"/>
      <c r="Y6" s="668"/>
      <c r="Z6" s="669">
        <v>0.4</v>
      </c>
      <c r="AA6" s="669"/>
      <c r="AB6" s="669"/>
      <c r="AC6" s="669"/>
      <c r="AD6" s="670">
        <v>189696</v>
      </c>
      <c r="AE6" s="670"/>
      <c r="AF6" s="670"/>
      <c r="AG6" s="670"/>
      <c r="AH6" s="670"/>
      <c r="AI6" s="670"/>
      <c r="AJ6" s="670"/>
      <c r="AK6" s="670"/>
      <c r="AL6" s="671">
        <v>0.7</v>
      </c>
      <c r="AM6" s="672"/>
      <c r="AN6" s="672"/>
      <c r="AO6" s="673"/>
      <c r="AP6" s="663" t="s">
        <v>233</v>
      </c>
      <c r="AQ6" s="664"/>
      <c r="AR6" s="664"/>
      <c r="AS6" s="664"/>
      <c r="AT6" s="664"/>
      <c r="AU6" s="664"/>
      <c r="AV6" s="664"/>
      <c r="AW6" s="664"/>
      <c r="AX6" s="664"/>
      <c r="AY6" s="664"/>
      <c r="AZ6" s="664"/>
      <c r="BA6" s="664"/>
      <c r="BB6" s="664"/>
      <c r="BC6" s="664"/>
      <c r="BD6" s="664"/>
      <c r="BE6" s="664"/>
      <c r="BF6" s="665"/>
      <c r="BG6" s="666">
        <v>12823257</v>
      </c>
      <c r="BH6" s="667"/>
      <c r="BI6" s="667"/>
      <c r="BJ6" s="667"/>
      <c r="BK6" s="667"/>
      <c r="BL6" s="667"/>
      <c r="BM6" s="667"/>
      <c r="BN6" s="668"/>
      <c r="BO6" s="669">
        <v>91.5</v>
      </c>
      <c r="BP6" s="669"/>
      <c r="BQ6" s="669"/>
      <c r="BR6" s="669"/>
      <c r="BS6" s="670">
        <v>125570</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318941</v>
      </c>
      <c r="CS6" s="667"/>
      <c r="CT6" s="667"/>
      <c r="CU6" s="667"/>
      <c r="CV6" s="667"/>
      <c r="CW6" s="667"/>
      <c r="CX6" s="667"/>
      <c r="CY6" s="668"/>
      <c r="CZ6" s="660">
        <v>0.6</v>
      </c>
      <c r="DA6" s="661"/>
      <c r="DB6" s="661"/>
      <c r="DC6" s="680"/>
      <c r="DD6" s="675" t="s">
        <v>128</v>
      </c>
      <c r="DE6" s="667"/>
      <c r="DF6" s="667"/>
      <c r="DG6" s="667"/>
      <c r="DH6" s="667"/>
      <c r="DI6" s="667"/>
      <c r="DJ6" s="667"/>
      <c r="DK6" s="667"/>
      <c r="DL6" s="667"/>
      <c r="DM6" s="667"/>
      <c r="DN6" s="667"/>
      <c r="DO6" s="667"/>
      <c r="DP6" s="668"/>
      <c r="DQ6" s="675">
        <v>318929</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15556</v>
      </c>
      <c r="S7" s="667"/>
      <c r="T7" s="667"/>
      <c r="U7" s="667"/>
      <c r="V7" s="667"/>
      <c r="W7" s="667"/>
      <c r="X7" s="667"/>
      <c r="Y7" s="668"/>
      <c r="Z7" s="669">
        <v>0</v>
      </c>
      <c r="AA7" s="669"/>
      <c r="AB7" s="669"/>
      <c r="AC7" s="669"/>
      <c r="AD7" s="670">
        <v>15556</v>
      </c>
      <c r="AE7" s="670"/>
      <c r="AF7" s="670"/>
      <c r="AG7" s="670"/>
      <c r="AH7" s="670"/>
      <c r="AI7" s="670"/>
      <c r="AJ7" s="670"/>
      <c r="AK7" s="670"/>
      <c r="AL7" s="671">
        <v>0.1</v>
      </c>
      <c r="AM7" s="672"/>
      <c r="AN7" s="672"/>
      <c r="AO7" s="673"/>
      <c r="AP7" s="663" t="s">
        <v>236</v>
      </c>
      <c r="AQ7" s="664"/>
      <c r="AR7" s="664"/>
      <c r="AS7" s="664"/>
      <c r="AT7" s="664"/>
      <c r="AU7" s="664"/>
      <c r="AV7" s="664"/>
      <c r="AW7" s="664"/>
      <c r="AX7" s="664"/>
      <c r="AY7" s="664"/>
      <c r="AZ7" s="664"/>
      <c r="BA7" s="664"/>
      <c r="BB7" s="664"/>
      <c r="BC7" s="664"/>
      <c r="BD7" s="664"/>
      <c r="BE7" s="664"/>
      <c r="BF7" s="665"/>
      <c r="BG7" s="666">
        <v>6198508</v>
      </c>
      <c r="BH7" s="667"/>
      <c r="BI7" s="667"/>
      <c r="BJ7" s="667"/>
      <c r="BK7" s="667"/>
      <c r="BL7" s="667"/>
      <c r="BM7" s="667"/>
      <c r="BN7" s="668"/>
      <c r="BO7" s="669">
        <v>44.2</v>
      </c>
      <c r="BP7" s="669"/>
      <c r="BQ7" s="669"/>
      <c r="BR7" s="669"/>
      <c r="BS7" s="670">
        <v>125570</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5336675</v>
      </c>
      <c r="CS7" s="667"/>
      <c r="CT7" s="667"/>
      <c r="CU7" s="667"/>
      <c r="CV7" s="667"/>
      <c r="CW7" s="667"/>
      <c r="CX7" s="667"/>
      <c r="CY7" s="668"/>
      <c r="CZ7" s="669">
        <v>10.7</v>
      </c>
      <c r="DA7" s="669"/>
      <c r="DB7" s="669"/>
      <c r="DC7" s="669"/>
      <c r="DD7" s="675">
        <v>36775</v>
      </c>
      <c r="DE7" s="667"/>
      <c r="DF7" s="667"/>
      <c r="DG7" s="667"/>
      <c r="DH7" s="667"/>
      <c r="DI7" s="667"/>
      <c r="DJ7" s="667"/>
      <c r="DK7" s="667"/>
      <c r="DL7" s="667"/>
      <c r="DM7" s="667"/>
      <c r="DN7" s="667"/>
      <c r="DO7" s="667"/>
      <c r="DP7" s="668"/>
      <c r="DQ7" s="675">
        <v>4891373</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122954</v>
      </c>
      <c r="S8" s="667"/>
      <c r="T8" s="667"/>
      <c r="U8" s="667"/>
      <c r="V8" s="667"/>
      <c r="W8" s="667"/>
      <c r="X8" s="667"/>
      <c r="Y8" s="668"/>
      <c r="Z8" s="669">
        <v>0.2</v>
      </c>
      <c r="AA8" s="669"/>
      <c r="AB8" s="669"/>
      <c r="AC8" s="669"/>
      <c r="AD8" s="670">
        <v>122954</v>
      </c>
      <c r="AE8" s="670"/>
      <c r="AF8" s="670"/>
      <c r="AG8" s="670"/>
      <c r="AH8" s="670"/>
      <c r="AI8" s="670"/>
      <c r="AJ8" s="670"/>
      <c r="AK8" s="670"/>
      <c r="AL8" s="671">
        <v>0.5</v>
      </c>
      <c r="AM8" s="672"/>
      <c r="AN8" s="672"/>
      <c r="AO8" s="673"/>
      <c r="AP8" s="663" t="s">
        <v>239</v>
      </c>
      <c r="AQ8" s="664"/>
      <c r="AR8" s="664"/>
      <c r="AS8" s="664"/>
      <c r="AT8" s="664"/>
      <c r="AU8" s="664"/>
      <c r="AV8" s="664"/>
      <c r="AW8" s="664"/>
      <c r="AX8" s="664"/>
      <c r="AY8" s="664"/>
      <c r="AZ8" s="664"/>
      <c r="BA8" s="664"/>
      <c r="BB8" s="664"/>
      <c r="BC8" s="664"/>
      <c r="BD8" s="664"/>
      <c r="BE8" s="664"/>
      <c r="BF8" s="665"/>
      <c r="BG8" s="666">
        <v>186871</v>
      </c>
      <c r="BH8" s="667"/>
      <c r="BI8" s="667"/>
      <c r="BJ8" s="667"/>
      <c r="BK8" s="667"/>
      <c r="BL8" s="667"/>
      <c r="BM8" s="667"/>
      <c r="BN8" s="668"/>
      <c r="BO8" s="669">
        <v>1.3</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27423782</v>
      </c>
      <c r="CS8" s="667"/>
      <c r="CT8" s="667"/>
      <c r="CU8" s="667"/>
      <c r="CV8" s="667"/>
      <c r="CW8" s="667"/>
      <c r="CX8" s="667"/>
      <c r="CY8" s="668"/>
      <c r="CZ8" s="669">
        <v>55</v>
      </c>
      <c r="DA8" s="669"/>
      <c r="DB8" s="669"/>
      <c r="DC8" s="669"/>
      <c r="DD8" s="675">
        <v>231808</v>
      </c>
      <c r="DE8" s="667"/>
      <c r="DF8" s="667"/>
      <c r="DG8" s="667"/>
      <c r="DH8" s="667"/>
      <c r="DI8" s="667"/>
      <c r="DJ8" s="667"/>
      <c r="DK8" s="667"/>
      <c r="DL8" s="667"/>
      <c r="DM8" s="667"/>
      <c r="DN8" s="667"/>
      <c r="DO8" s="667"/>
      <c r="DP8" s="668"/>
      <c r="DQ8" s="675">
        <v>10831129</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138184</v>
      </c>
      <c r="S9" s="667"/>
      <c r="T9" s="667"/>
      <c r="U9" s="667"/>
      <c r="V9" s="667"/>
      <c r="W9" s="667"/>
      <c r="X9" s="667"/>
      <c r="Y9" s="668"/>
      <c r="Z9" s="669">
        <v>0.3</v>
      </c>
      <c r="AA9" s="669"/>
      <c r="AB9" s="669"/>
      <c r="AC9" s="669"/>
      <c r="AD9" s="670">
        <v>138184</v>
      </c>
      <c r="AE9" s="670"/>
      <c r="AF9" s="670"/>
      <c r="AG9" s="670"/>
      <c r="AH9" s="670"/>
      <c r="AI9" s="670"/>
      <c r="AJ9" s="670"/>
      <c r="AK9" s="670"/>
      <c r="AL9" s="671">
        <v>0.5</v>
      </c>
      <c r="AM9" s="672"/>
      <c r="AN9" s="672"/>
      <c r="AO9" s="673"/>
      <c r="AP9" s="663" t="s">
        <v>242</v>
      </c>
      <c r="AQ9" s="664"/>
      <c r="AR9" s="664"/>
      <c r="AS9" s="664"/>
      <c r="AT9" s="664"/>
      <c r="AU9" s="664"/>
      <c r="AV9" s="664"/>
      <c r="AW9" s="664"/>
      <c r="AX9" s="664"/>
      <c r="AY9" s="664"/>
      <c r="AZ9" s="664"/>
      <c r="BA9" s="664"/>
      <c r="BB9" s="664"/>
      <c r="BC9" s="664"/>
      <c r="BD9" s="664"/>
      <c r="BE9" s="664"/>
      <c r="BF9" s="665"/>
      <c r="BG9" s="666">
        <v>5297734</v>
      </c>
      <c r="BH9" s="667"/>
      <c r="BI9" s="667"/>
      <c r="BJ9" s="667"/>
      <c r="BK9" s="667"/>
      <c r="BL9" s="667"/>
      <c r="BM9" s="667"/>
      <c r="BN9" s="668"/>
      <c r="BO9" s="669">
        <v>37.799999999999997</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3952230</v>
      </c>
      <c r="CS9" s="667"/>
      <c r="CT9" s="667"/>
      <c r="CU9" s="667"/>
      <c r="CV9" s="667"/>
      <c r="CW9" s="667"/>
      <c r="CX9" s="667"/>
      <c r="CY9" s="668"/>
      <c r="CZ9" s="669">
        <v>7.9</v>
      </c>
      <c r="DA9" s="669"/>
      <c r="DB9" s="669"/>
      <c r="DC9" s="669"/>
      <c r="DD9" s="675">
        <v>4312</v>
      </c>
      <c r="DE9" s="667"/>
      <c r="DF9" s="667"/>
      <c r="DG9" s="667"/>
      <c r="DH9" s="667"/>
      <c r="DI9" s="667"/>
      <c r="DJ9" s="667"/>
      <c r="DK9" s="667"/>
      <c r="DL9" s="667"/>
      <c r="DM9" s="667"/>
      <c r="DN9" s="667"/>
      <c r="DO9" s="667"/>
      <c r="DP9" s="668"/>
      <c r="DQ9" s="675">
        <v>2466022</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245</v>
      </c>
      <c r="S10" s="667"/>
      <c r="T10" s="667"/>
      <c r="U10" s="667"/>
      <c r="V10" s="667"/>
      <c r="W10" s="667"/>
      <c r="X10" s="667"/>
      <c r="Y10" s="668"/>
      <c r="Z10" s="669" t="s">
        <v>246</v>
      </c>
      <c r="AA10" s="669"/>
      <c r="AB10" s="669"/>
      <c r="AC10" s="669"/>
      <c r="AD10" s="670" t="s">
        <v>128</v>
      </c>
      <c r="AE10" s="670"/>
      <c r="AF10" s="670"/>
      <c r="AG10" s="670"/>
      <c r="AH10" s="670"/>
      <c r="AI10" s="670"/>
      <c r="AJ10" s="670"/>
      <c r="AK10" s="670"/>
      <c r="AL10" s="671" t="s">
        <v>128</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261748</v>
      </c>
      <c r="BH10" s="667"/>
      <c r="BI10" s="667"/>
      <c r="BJ10" s="667"/>
      <c r="BK10" s="667"/>
      <c r="BL10" s="667"/>
      <c r="BM10" s="667"/>
      <c r="BN10" s="668"/>
      <c r="BO10" s="669">
        <v>1.9</v>
      </c>
      <c r="BP10" s="669"/>
      <c r="BQ10" s="669"/>
      <c r="BR10" s="669"/>
      <c r="BS10" s="670" t="s">
        <v>246</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191758</v>
      </c>
      <c r="CS10" s="667"/>
      <c r="CT10" s="667"/>
      <c r="CU10" s="667"/>
      <c r="CV10" s="667"/>
      <c r="CW10" s="667"/>
      <c r="CX10" s="667"/>
      <c r="CY10" s="668"/>
      <c r="CZ10" s="669">
        <v>0.4</v>
      </c>
      <c r="DA10" s="669"/>
      <c r="DB10" s="669"/>
      <c r="DC10" s="669"/>
      <c r="DD10" s="675" t="s">
        <v>128</v>
      </c>
      <c r="DE10" s="667"/>
      <c r="DF10" s="667"/>
      <c r="DG10" s="667"/>
      <c r="DH10" s="667"/>
      <c r="DI10" s="667"/>
      <c r="DJ10" s="667"/>
      <c r="DK10" s="667"/>
      <c r="DL10" s="667"/>
      <c r="DM10" s="667"/>
      <c r="DN10" s="667"/>
      <c r="DO10" s="667"/>
      <c r="DP10" s="668"/>
      <c r="DQ10" s="675">
        <v>151452</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2612016</v>
      </c>
      <c r="S11" s="667"/>
      <c r="T11" s="667"/>
      <c r="U11" s="667"/>
      <c r="V11" s="667"/>
      <c r="W11" s="667"/>
      <c r="X11" s="667"/>
      <c r="Y11" s="668"/>
      <c r="Z11" s="671">
        <v>5.0999999999999996</v>
      </c>
      <c r="AA11" s="672"/>
      <c r="AB11" s="672"/>
      <c r="AC11" s="684"/>
      <c r="AD11" s="675">
        <v>2612016</v>
      </c>
      <c r="AE11" s="667"/>
      <c r="AF11" s="667"/>
      <c r="AG11" s="667"/>
      <c r="AH11" s="667"/>
      <c r="AI11" s="667"/>
      <c r="AJ11" s="667"/>
      <c r="AK11" s="668"/>
      <c r="AL11" s="671">
        <v>10.1</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452155</v>
      </c>
      <c r="BH11" s="667"/>
      <c r="BI11" s="667"/>
      <c r="BJ11" s="667"/>
      <c r="BK11" s="667"/>
      <c r="BL11" s="667"/>
      <c r="BM11" s="667"/>
      <c r="BN11" s="668"/>
      <c r="BO11" s="669">
        <v>3.2</v>
      </c>
      <c r="BP11" s="669"/>
      <c r="BQ11" s="669"/>
      <c r="BR11" s="669"/>
      <c r="BS11" s="670">
        <v>125570</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78659</v>
      </c>
      <c r="CS11" s="667"/>
      <c r="CT11" s="667"/>
      <c r="CU11" s="667"/>
      <c r="CV11" s="667"/>
      <c r="CW11" s="667"/>
      <c r="CX11" s="667"/>
      <c r="CY11" s="668"/>
      <c r="CZ11" s="669">
        <v>0.2</v>
      </c>
      <c r="DA11" s="669"/>
      <c r="DB11" s="669"/>
      <c r="DC11" s="669"/>
      <c r="DD11" s="675">
        <v>9734</v>
      </c>
      <c r="DE11" s="667"/>
      <c r="DF11" s="667"/>
      <c r="DG11" s="667"/>
      <c r="DH11" s="667"/>
      <c r="DI11" s="667"/>
      <c r="DJ11" s="667"/>
      <c r="DK11" s="667"/>
      <c r="DL11" s="667"/>
      <c r="DM11" s="667"/>
      <c r="DN11" s="667"/>
      <c r="DO11" s="667"/>
      <c r="DP11" s="668"/>
      <c r="DQ11" s="675">
        <v>69414</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t="s">
        <v>246</v>
      </c>
      <c r="S12" s="667"/>
      <c r="T12" s="667"/>
      <c r="U12" s="667"/>
      <c r="V12" s="667"/>
      <c r="W12" s="667"/>
      <c r="X12" s="667"/>
      <c r="Y12" s="668"/>
      <c r="Z12" s="669" t="s">
        <v>128</v>
      </c>
      <c r="AA12" s="669"/>
      <c r="AB12" s="669"/>
      <c r="AC12" s="669"/>
      <c r="AD12" s="670" t="s">
        <v>246</v>
      </c>
      <c r="AE12" s="670"/>
      <c r="AF12" s="670"/>
      <c r="AG12" s="670"/>
      <c r="AH12" s="670"/>
      <c r="AI12" s="670"/>
      <c r="AJ12" s="670"/>
      <c r="AK12" s="670"/>
      <c r="AL12" s="671" t="s">
        <v>128</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5499068</v>
      </c>
      <c r="BH12" s="667"/>
      <c r="BI12" s="667"/>
      <c r="BJ12" s="667"/>
      <c r="BK12" s="667"/>
      <c r="BL12" s="667"/>
      <c r="BM12" s="667"/>
      <c r="BN12" s="668"/>
      <c r="BO12" s="669">
        <v>39.200000000000003</v>
      </c>
      <c r="BP12" s="669"/>
      <c r="BQ12" s="669"/>
      <c r="BR12" s="669"/>
      <c r="BS12" s="670" t="s">
        <v>128</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644622</v>
      </c>
      <c r="CS12" s="667"/>
      <c r="CT12" s="667"/>
      <c r="CU12" s="667"/>
      <c r="CV12" s="667"/>
      <c r="CW12" s="667"/>
      <c r="CX12" s="667"/>
      <c r="CY12" s="668"/>
      <c r="CZ12" s="669">
        <v>1.3</v>
      </c>
      <c r="DA12" s="669"/>
      <c r="DB12" s="669"/>
      <c r="DC12" s="669"/>
      <c r="DD12" s="675" t="s">
        <v>246</v>
      </c>
      <c r="DE12" s="667"/>
      <c r="DF12" s="667"/>
      <c r="DG12" s="667"/>
      <c r="DH12" s="667"/>
      <c r="DI12" s="667"/>
      <c r="DJ12" s="667"/>
      <c r="DK12" s="667"/>
      <c r="DL12" s="667"/>
      <c r="DM12" s="667"/>
      <c r="DN12" s="667"/>
      <c r="DO12" s="667"/>
      <c r="DP12" s="668"/>
      <c r="DQ12" s="675">
        <v>611708</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246</v>
      </c>
      <c r="S13" s="667"/>
      <c r="T13" s="667"/>
      <c r="U13" s="667"/>
      <c r="V13" s="667"/>
      <c r="W13" s="667"/>
      <c r="X13" s="667"/>
      <c r="Y13" s="668"/>
      <c r="Z13" s="669" t="s">
        <v>246</v>
      </c>
      <c r="AA13" s="669"/>
      <c r="AB13" s="669"/>
      <c r="AC13" s="669"/>
      <c r="AD13" s="670" t="s">
        <v>245</v>
      </c>
      <c r="AE13" s="670"/>
      <c r="AF13" s="670"/>
      <c r="AG13" s="670"/>
      <c r="AH13" s="670"/>
      <c r="AI13" s="670"/>
      <c r="AJ13" s="670"/>
      <c r="AK13" s="670"/>
      <c r="AL13" s="671" t="s">
        <v>128</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5451092</v>
      </c>
      <c r="BH13" s="667"/>
      <c r="BI13" s="667"/>
      <c r="BJ13" s="667"/>
      <c r="BK13" s="667"/>
      <c r="BL13" s="667"/>
      <c r="BM13" s="667"/>
      <c r="BN13" s="668"/>
      <c r="BO13" s="669">
        <v>38.9</v>
      </c>
      <c r="BP13" s="669"/>
      <c r="BQ13" s="669"/>
      <c r="BR13" s="669"/>
      <c r="BS13" s="670" t="s">
        <v>246</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2805604</v>
      </c>
      <c r="CS13" s="667"/>
      <c r="CT13" s="667"/>
      <c r="CU13" s="667"/>
      <c r="CV13" s="667"/>
      <c r="CW13" s="667"/>
      <c r="CX13" s="667"/>
      <c r="CY13" s="668"/>
      <c r="CZ13" s="669">
        <v>5.6</v>
      </c>
      <c r="DA13" s="669"/>
      <c r="DB13" s="669"/>
      <c r="DC13" s="669"/>
      <c r="DD13" s="675">
        <v>221494</v>
      </c>
      <c r="DE13" s="667"/>
      <c r="DF13" s="667"/>
      <c r="DG13" s="667"/>
      <c r="DH13" s="667"/>
      <c r="DI13" s="667"/>
      <c r="DJ13" s="667"/>
      <c r="DK13" s="667"/>
      <c r="DL13" s="667"/>
      <c r="DM13" s="667"/>
      <c r="DN13" s="667"/>
      <c r="DO13" s="667"/>
      <c r="DP13" s="668"/>
      <c r="DQ13" s="675">
        <v>2499238</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246</v>
      </c>
      <c r="S14" s="667"/>
      <c r="T14" s="667"/>
      <c r="U14" s="667"/>
      <c r="V14" s="667"/>
      <c r="W14" s="667"/>
      <c r="X14" s="667"/>
      <c r="Y14" s="668"/>
      <c r="Z14" s="669" t="s">
        <v>246</v>
      </c>
      <c r="AA14" s="669"/>
      <c r="AB14" s="669"/>
      <c r="AC14" s="669"/>
      <c r="AD14" s="670" t="s">
        <v>128</v>
      </c>
      <c r="AE14" s="670"/>
      <c r="AF14" s="670"/>
      <c r="AG14" s="670"/>
      <c r="AH14" s="670"/>
      <c r="AI14" s="670"/>
      <c r="AJ14" s="670"/>
      <c r="AK14" s="670"/>
      <c r="AL14" s="671" t="s">
        <v>245</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198201</v>
      </c>
      <c r="BH14" s="667"/>
      <c r="BI14" s="667"/>
      <c r="BJ14" s="667"/>
      <c r="BK14" s="667"/>
      <c r="BL14" s="667"/>
      <c r="BM14" s="667"/>
      <c r="BN14" s="668"/>
      <c r="BO14" s="669">
        <v>1.4</v>
      </c>
      <c r="BP14" s="669"/>
      <c r="BQ14" s="669"/>
      <c r="BR14" s="669"/>
      <c r="BS14" s="670" t="s">
        <v>246</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1228997</v>
      </c>
      <c r="CS14" s="667"/>
      <c r="CT14" s="667"/>
      <c r="CU14" s="667"/>
      <c r="CV14" s="667"/>
      <c r="CW14" s="667"/>
      <c r="CX14" s="667"/>
      <c r="CY14" s="668"/>
      <c r="CZ14" s="669">
        <v>2.5</v>
      </c>
      <c r="DA14" s="669"/>
      <c r="DB14" s="669"/>
      <c r="DC14" s="669"/>
      <c r="DD14" s="675">
        <v>76719</v>
      </c>
      <c r="DE14" s="667"/>
      <c r="DF14" s="667"/>
      <c r="DG14" s="667"/>
      <c r="DH14" s="667"/>
      <c r="DI14" s="667"/>
      <c r="DJ14" s="667"/>
      <c r="DK14" s="667"/>
      <c r="DL14" s="667"/>
      <c r="DM14" s="667"/>
      <c r="DN14" s="667"/>
      <c r="DO14" s="667"/>
      <c r="DP14" s="668"/>
      <c r="DQ14" s="675">
        <v>1183391</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245</v>
      </c>
      <c r="S15" s="667"/>
      <c r="T15" s="667"/>
      <c r="U15" s="667"/>
      <c r="V15" s="667"/>
      <c r="W15" s="667"/>
      <c r="X15" s="667"/>
      <c r="Y15" s="668"/>
      <c r="Z15" s="669" t="s">
        <v>245</v>
      </c>
      <c r="AA15" s="669"/>
      <c r="AB15" s="669"/>
      <c r="AC15" s="669"/>
      <c r="AD15" s="670" t="s">
        <v>128</v>
      </c>
      <c r="AE15" s="670"/>
      <c r="AF15" s="670"/>
      <c r="AG15" s="670"/>
      <c r="AH15" s="670"/>
      <c r="AI15" s="670"/>
      <c r="AJ15" s="670"/>
      <c r="AK15" s="670"/>
      <c r="AL15" s="671" t="s">
        <v>246</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927480</v>
      </c>
      <c r="BH15" s="667"/>
      <c r="BI15" s="667"/>
      <c r="BJ15" s="667"/>
      <c r="BK15" s="667"/>
      <c r="BL15" s="667"/>
      <c r="BM15" s="667"/>
      <c r="BN15" s="668"/>
      <c r="BO15" s="669">
        <v>6.6</v>
      </c>
      <c r="BP15" s="669"/>
      <c r="BQ15" s="669"/>
      <c r="BR15" s="669"/>
      <c r="BS15" s="670" t="s">
        <v>128</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3776875</v>
      </c>
      <c r="CS15" s="667"/>
      <c r="CT15" s="667"/>
      <c r="CU15" s="667"/>
      <c r="CV15" s="667"/>
      <c r="CW15" s="667"/>
      <c r="CX15" s="667"/>
      <c r="CY15" s="668"/>
      <c r="CZ15" s="669">
        <v>7.6</v>
      </c>
      <c r="DA15" s="669"/>
      <c r="DB15" s="669"/>
      <c r="DC15" s="669"/>
      <c r="DD15" s="675">
        <v>245226</v>
      </c>
      <c r="DE15" s="667"/>
      <c r="DF15" s="667"/>
      <c r="DG15" s="667"/>
      <c r="DH15" s="667"/>
      <c r="DI15" s="667"/>
      <c r="DJ15" s="667"/>
      <c r="DK15" s="667"/>
      <c r="DL15" s="667"/>
      <c r="DM15" s="667"/>
      <c r="DN15" s="667"/>
      <c r="DO15" s="667"/>
      <c r="DP15" s="668"/>
      <c r="DQ15" s="675">
        <v>3156187</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37204</v>
      </c>
      <c r="S16" s="667"/>
      <c r="T16" s="667"/>
      <c r="U16" s="667"/>
      <c r="V16" s="667"/>
      <c r="W16" s="667"/>
      <c r="X16" s="667"/>
      <c r="Y16" s="668"/>
      <c r="Z16" s="669">
        <v>0.1</v>
      </c>
      <c r="AA16" s="669"/>
      <c r="AB16" s="669"/>
      <c r="AC16" s="669"/>
      <c r="AD16" s="670">
        <v>37204</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246</v>
      </c>
      <c r="BH16" s="667"/>
      <c r="BI16" s="667"/>
      <c r="BJ16" s="667"/>
      <c r="BK16" s="667"/>
      <c r="BL16" s="667"/>
      <c r="BM16" s="667"/>
      <c r="BN16" s="668"/>
      <c r="BO16" s="669" t="s">
        <v>128</v>
      </c>
      <c r="BP16" s="669"/>
      <c r="BQ16" s="669"/>
      <c r="BR16" s="669"/>
      <c r="BS16" s="670" t="s">
        <v>246</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t="s">
        <v>128</v>
      </c>
      <c r="CS16" s="667"/>
      <c r="CT16" s="667"/>
      <c r="CU16" s="667"/>
      <c r="CV16" s="667"/>
      <c r="CW16" s="667"/>
      <c r="CX16" s="667"/>
      <c r="CY16" s="668"/>
      <c r="CZ16" s="669" t="s">
        <v>246</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144260</v>
      </c>
      <c r="S17" s="667"/>
      <c r="T17" s="667"/>
      <c r="U17" s="667"/>
      <c r="V17" s="667"/>
      <c r="W17" s="667"/>
      <c r="X17" s="667"/>
      <c r="Y17" s="668"/>
      <c r="Z17" s="669">
        <v>0.3</v>
      </c>
      <c r="AA17" s="669"/>
      <c r="AB17" s="669"/>
      <c r="AC17" s="669"/>
      <c r="AD17" s="670">
        <v>144260</v>
      </c>
      <c r="AE17" s="670"/>
      <c r="AF17" s="670"/>
      <c r="AG17" s="670"/>
      <c r="AH17" s="670"/>
      <c r="AI17" s="670"/>
      <c r="AJ17" s="670"/>
      <c r="AK17" s="670"/>
      <c r="AL17" s="671">
        <v>0.6</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4118915</v>
      </c>
      <c r="CS17" s="667"/>
      <c r="CT17" s="667"/>
      <c r="CU17" s="667"/>
      <c r="CV17" s="667"/>
      <c r="CW17" s="667"/>
      <c r="CX17" s="667"/>
      <c r="CY17" s="668"/>
      <c r="CZ17" s="669">
        <v>8.3000000000000007</v>
      </c>
      <c r="DA17" s="669"/>
      <c r="DB17" s="669"/>
      <c r="DC17" s="669"/>
      <c r="DD17" s="675" t="s">
        <v>128</v>
      </c>
      <c r="DE17" s="667"/>
      <c r="DF17" s="667"/>
      <c r="DG17" s="667"/>
      <c r="DH17" s="667"/>
      <c r="DI17" s="667"/>
      <c r="DJ17" s="667"/>
      <c r="DK17" s="667"/>
      <c r="DL17" s="667"/>
      <c r="DM17" s="667"/>
      <c r="DN17" s="667"/>
      <c r="DO17" s="667"/>
      <c r="DP17" s="668"/>
      <c r="DQ17" s="675">
        <v>4118915</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210860</v>
      </c>
      <c r="S18" s="667"/>
      <c r="T18" s="667"/>
      <c r="U18" s="667"/>
      <c r="V18" s="667"/>
      <c r="W18" s="667"/>
      <c r="X18" s="667"/>
      <c r="Y18" s="668"/>
      <c r="Z18" s="669">
        <v>0.4</v>
      </c>
      <c r="AA18" s="669"/>
      <c r="AB18" s="669"/>
      <c r="AC18" s="669"/>
      <c r="AD18" s="670">
        <v>198738</v>
      </c>
      <c r="AE18" s="670"/>
      <c r="AF18" s="670"/>
      <c r="AG18" s="670"/>
      <c r="AH18" s="670"/>
      <c r="AI18" s="670"/>
      <c r="AJ18" s="670"/>
      <c r="AK18" s="670"/>
      <c r="AL18" s="671">
        <v>0.80000001192092896</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246</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246</v>
      </c>
      <c r="DE18" s="667"/>
      <c r="DF18" s="667"/>
      <c r="DG18" s="667"/>
      <c r="DH18" s="667"/>
      <c r="DI18" s="667"/>
      <c r="DJ18" s="667"/>
      <c r="DK18" s="667"/>
      <c r="DL18" s="667"/>
      <c r="DM18" s="667"/>
      <c r="DN18" s="667"/>
      <c r="DO18" s="667"/>
      <c r="DP18" s="668"/>
      <c r="DQ18" s="675" t="s">
        <v>246</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95237</v>
      </c>
      <c r="S19" s="667"/>
      <c r="T19" s="667"/>
      <c r="U19" s="667"/>
      <c r="V19" s="667"/>
      <c r="W19" s="667"/>
      <c r="X19" s="667"/>
      <c r="Y19" s="668"/>
      <c r="Z19" s="669">
        <v>0.2</v>
      </c>
      <c r="AA19" s="669"/>
      <c r="AB19" s="669"/>
      <c r="AC19" s="669"/>
      <c r="AD19" s="670">
        <v>95237</v>
      </c>
      <c r="AE19" s="670"/>
      <c r="AF19" s="670"/>
      <c r="AG19" s="670"/>
      <c r="AH19" s="670"/>
      <c r="AI19" s="670"/>
      <c r="AJ19" s="670"/>
      <c r="AK19" s="670"/>
      <c r="AL19" s="671">
        <v>0.4</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1197235</v>
      </c>
      <c r="BH19" s="667"/>
      <c r="BI19" s="667"/>
      <c r="BJ19" s="667"/>
      <c r="BK19" s="667"/>
      <c r="BL19" s="667"/>
      <c r="BM19" s="667"/>
      <c r="BN19" s="668"/>
      <c r="BO19" s="669">
        <v>8.5</v>
      </c>
      <c r="BP19" s="669"/>
      <c r="BQ19" s="669"/>
      <c r="BR19" s="669"/>
      <c r="BS19" s="670" t="s">
        <v>128</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246</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10986</v>
      </c>
      <c r="S20" s="667"/>
      <c r="T20" s="667"/>
      <c r="U20" s="667"/>
      <c r="V20" s="667"/>
      <c r="W20" s="667"/>
      <c r="X20" s="667"/>
      <c r="Y20" s="668"/>
      <c r="Z20" s="669">
        <v>0</v>
      </c>
      <c r="AA20" s="669"/>
      <c r="AB20" s="669"/>
      <c r="AC20" s="669"/>
      <c r="AD20" s="670">
        <v>10986</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1197235</v>
      </c>
      <c r="BH20" s="667"/>
      <c r="BI20" s="667"/>
      <c r="BJ20" s="667"/>
      <c r="BK20" s="667"/>
      <c r="BL20" s="667"/>
      <c r="BM20" s="667"/>
      <c r="BN20" s="668"/>
      <c r="BO20" s="669">
        <v>8.5</v>
      </c>
      <c r="BP20" s="669"/>
      <c r="BQ20" s="669"/>
      <c r="BR20" s="669"/>
      <c r="BS20" s="670" t="s">
        <v>245</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49877058</v>
      </c>
      <c r="CS20" s="667"/>
      <c r="CT20" s="667"/>
      <c r="CU20" s="667"/>
      <c r="CV20" s="667"/>
      <c r="CW20" s="667"/>
      <c r="CX20" s="667"/>
      <c r="CY20" s="668"/>
      <c r="CZ20" s="669">
        <v>100</v>
      </c>
      <c r="DA20" s="669"/>
      <c r="DB20" s="669"/>
      <c r="DC20" s="669"/>
      <c r="DD20" s="675">
        <v>826068</v>
      </c>
      <c r="DE20" s="667"/>
      <c r="DF20" s="667"/>
      <c r="DG20" s="667"/>
      <c r="DH20" s="667"/>
      <c r="DI20" s="667"/>
      <c r="DJ20" s="667"/>
      <c r="DK20" s="667"/>
      <c r="DL20" s="667"/>
      <c r="DM20" s="667"/>
      <c r="DN20" s="667"/>
      <c r="DO20" s="667"/>
      <c r="DP20" s="668"/>
      <c r="DQ20" s="675">
        <v>30297758</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4274</v>
      </c>
      <c r="S21" s="667"/>
      <c r="T21" s="667"/>
      <c r="U21" s="667"/>
      <c r="V21" s="667"/>
      <c r="W21" s="667"/>
      <c r="X21" s="667"/>
      <c r="Y21" s="668"/>
      <c r="Z21" s="669">
        <v>0</v>
      </c>
      <c r="AA21" s="669"/>
      <c r="AB21" s="669"/>
      <c r="AC21" s="669"/>
      <c r="AD21" s="670">
        <v>4274</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866</v>
      </c>
      <c r="BH21" s="667"/>
      <c r="BI21" s="667"/>
      <c r="BJ21" s="667"/>
      <c r="BK21" s="667"/>
      <c r="BL21" s="667"/>
      <c r="BM21" s="667"/>
      <c r="BN21" s="668"/>
      <c r="BO21" s="669">
        <v>0</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281</v>
      </c>
      <c r="C22" s="703"/>
      <c r="D22" s="703"/>
      <c r="E22" s="703"/>
      <c r="F22" s="703"/>
      <c r="G22" s="703"/>
      <c r="H22" s="703"/>
      <c r="I22" s="703"/>
      <c r="J22" s="703"/>
      <c r="K22" s="703"/>
      <c r="L22" s="703"/>
      <c r="M22" s="703"/>
      <c r="N22" s="703"/>
      <c r="O22" s="703"/>
      <c r="P22" s="703"/>
      <c r="Q22" s="704"/>
      <c r="R22" s="666">
        <v>100363</v>
      </c>
      <c r="S22" s="667"/>
      <c r="T22" s="667"/>
      <c r="U22" s="667"/>
      <c r="V22" s="667"/>
      <c r="W22" s="667"/>
      <c r="X22" s="667"/>
      <c r="Y22" s="668"/>
      <c r="Z22" s="669">
        <v>0.2</v>
      </c>
      <c r="AA22" s="669"/>
      <c r="AB22" s="669"/>
      <c r="AC22" s="669"/>
      <c r="AD22" s="670">
        <v>88241</v>
      </c>
      <c r="AE22" s="670"/>
      <c r="AF22" s="670"/>
      <c r="AG22" s="670"/>
      <c r="AH22" s="670"/>
      <c r="AI22" s="670"/>
      <c r="AJ22" s="670"/>
      <c r="AK22" s="670"/>
      <c r="AL22" s="671">
        <v>0.30000001192092896</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246</v>
      </c>
      <c r="BH22" s="667"/>
      <c r="BI22" s="667"/>
      <c r="BJ22" s="667"/>
      <c r="BK22" s="667"/>
      <c r="BL22" s="667"/>
      <c r="BM22" s="667"/>
      <c r="BN22" s="668"/>
      <c r="BO22" s="669" t="s">
        <v>128</v>
      </c>
      <c r="BP22" s="669"/>
      <c r="BQ22" s="669"/>
      <c r="BR22" s="669"/>
      <c r="BS22" s="670" t="s">
        <v>245</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9660083</v>
      </c>
      <c r="S23" s="667"/>
      <c r="T23" s="667"/>
      <c r="U23" s="667"/>
      <c r="V23" s="667"/>
      <c r="W23" s="667"/>
      <c r="X23" s="667"/>
      <c r="Y23" s="668"/>
      <c r="Z23" s="669">
        <v>19</v>
      </c>
      <c r="AA23" s="669"/>
      <c r="AB23" s="669"/>
      <c r="AC23" s="669"/>
      <c r="AD23" s="670">
        <v>9336166</v>
      </c>
      <c r="AE23" s="670"/>
      <c r="AF23" s="670"/>
      <c r="AG23" s="670"/>
      <c r="AH23" s="670"/>
      <c r="AI23" s="670"/>
      <c r="AJ23" s="670"/>
      <c r="AK23" s="670"/>
      <c r="AL23" s="671">
        <v>36</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v>1196369</v>
      </c>
      <c r="BH23" s="667"/>
      <c r="BI23" s="667"/>
      <c r="BJ23" s="667"/>
      <c r="BK23" s="667"/>
      <c r="BL23" s="667"/>
      <c r="BM23" s="667"/>
      <c r="BN23" s="668"/>
      <c r="BO23" s="669">
        <v>8.5</v>
      </c>
      <c r="BP23" s="669"/>
      <c r="BQ23" s="669"/>
      <c r="BR23" s="669"/>
      <c r="BS23" s="670" t="s">
        <v>128</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7" t="s">
        <v>289</v>
      </c>
      <c r="DM23" s="698"/>
      <c r="DN23" s="698"/>
      <c r="DO23" s="698"/>
      <c r="DP23" s="698"/>
      <c r="DQ23" s="698"/>
      <c r="DR23" s="698"/>
      <c r="DS23" s="698"/>
      <c r="DT23" s="698"/>
      <c r="DU23" s="698"/>
      <c r="DV23" s="699"/>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9336166</v>
      </c>
      <c r="S24" s="667"/>
      <c r="T24" s="667"/>
      <c r="U24" s="667"/>
      <c r="V24" s="667"/>
      <c r="W24" s="667"/>
      <c r="X24" s="667"/>
      <c r="Y24" s="668"/>
      <c r="Z24" s="669">
        <v>18.3</v>
      </c>
      <c r="AA24" s="669"/>
      <c r="AB24" s="669"/>
      <c r="AC24" s="669"/>
      <c r="AD24" s="670">
        <v>9336166</v>
      </c>
      <c r="AE24" s="670"/>
      <c r="AF24" s="670"/>
      <c r="AG24" s="670"/>
      <c r="AH24" s="670"/>
      <c r="AI24" s="670"/>
      <c r="AJ24" s="670"/>
      <c r="AK24" s="670"/>
      <c r="AL24" s="671">
        <v>36</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245</v>
      </c>
      <c r="BP24" s="669"/>
      <c r="BQ24" s="669"/>
      <c r="BR24" s="669"/>
      <c r="BS24" s="670" t="s">
        <v>246</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30048816</v>
      </c>
      <c r="CS24" s="656"/>
      <c r="CT24" s="656"/>
      <c r="CU24" s="656"/>
      <c r="CV24" s="656"/>
      <c r="CW24" s="656"/>
      <c r="CX24" s="656"/>
      <c r="CY24" s="657"/>
      <c r="CZ24" s="660">
        <v>60.2</v>
      </c>
      <c r="DA24" s="661"/>
      <c r="DB24" s="661"/>
      <c r="DC24" s="680"/>
      <c r="DD24" s="708">
        <v>14730509</v>
      </c>
      <c r="DE24" s="656"/>
      <c r="DF24" s="656"/>
      <c r="DG24" s="656"/>
      <c r="DH24" s="656"/>
      <c r="DI24" s="656"/>
      <c r="DJ24" s="656"/>
      <c r="DK24" s="657"/>
      <c r="DL24" s="708">
        <v>14722282</v>
      </c>
      <c r="DM24" s="656"/>
      <c r="DN24" s="656"/>
      <c r="DO24" s="656"/>
      <c r="DP24" s="656"/>
      <c r="DQ24" s="656"/>
      <c r="DR24" s="656"/>
      <c r="DS24" s="656"/>
      <c r="DT24" s="656"/>
      <c r="DU24" s="656"/>
      <c r="DV24" s="657"/>
      <c r="DW24" s="660">
        <v>53.3</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323917</v>
      </c>
      <c r="S25" s="667"/>
      <c r="T25" s="667"/>
      <c r="U25" s="667"/>
      <c r="V25" s="667"/>
      <c r="W25" s="667"/>
      <c r="X25" s="667"/>
      <c r="Y25" s="668"/>
      <c r="Z25" s="669">
        <v>0.6</v>
      </c>
      <c r="AA25" s="669"/>
      <c r="AB25" s="669"/>
      <c r="AC25" s="669"/>
      <c r="AD25" s="670" t="s">
        <v>246</v>
      </c>
      <c r="AE25" s="670"/>
      <c r="AF25" s="670"/>
      <c r="AG25" s="670"/>
      <c r="AH25" s="670"/>
      <c r="AI25" s="670"/>
      <c r="AJ25" s="670"/>
      <c r="AK25" s="670"/>
      <c r="AL25" s="671" t="s">
        <v>128</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246</v>
      </c>
      <c r="BH25" s="667"/>
      <c r="BI25" s="667"/>
      <c r="BJ25" s="667"/>
      <c r="BK25" s="667"/>
      <c r="BL25" s="667"/>
      <c r="BM25" s="667"/>
      <c r="BN25" s="668"/>
      <c r="BO25" s="669" t="s">
        <v>246</v>
      </c>
      <c r="BP25" s="669"/>
      <c r="BQ25" s="669"/>
      <c r="BR25" s="669"/>
      <c r="BS25" s="670" t="s">
        <v>246</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7015517</v>
      </c>
      <c r="CS25" s="705"/>
      <c r="CT25" s="705"/>
      <c r="CU25" s="705"/>
      <c r="CV25" s="705"/>
      <c r="CW25" s="705"/>
      <c r="CX25" s="705"/>
      <c r="CY25" s="706"/>
      <c r="CZ25" s="671">
        <v>14.1</v>
      </c>
      <c r="DA25" s="700"/>
      <c r="DB25" s="700"/>
      <c r="DC25" s="707"/>
      <c r="DD25" s="675">
        <v>6458221</v>
      </c>
      <c r="DE25" s="705"/>
      <c r="DF25" s="705"/>
      <c r="DG25" s="705"/>
      <c r="DH25" s="705"/>
      <c r="DI25" s="705"/>
      <c r="DJ25" s="705"/>
      <c r="DK25" s="706"/>
      <c r="DL25" s="675">
        <v>6453656</v>
      </c>
      <c r="DM25" s="705"/>
      <c r="DN25" s="705"/>
      <c r="DO25" s="705"/>
      <c r="DP25" s="705"/>
      <c r="DQ25" s="705"/>
      <c r="DR25" s="705"/>
      <c r="DS25" s="705"/>
      <c r="DT25" s="705"/>
      <c r="DU25" s="705"/>
      <c r="DV25" s="706"/>
      <c r="DW25" s="671">
        <v>23.4</v>
      </c>
      <c r="DX25" s="700"/>
      <c r="DY25" s="700"/>
      <c r="DZ25" s="700"/>
      <c r="EA25" s="700"/>
      <c r="EB25" s="700"/>
      <c r="EC25" s="701"/>
    </row>
    <row r="26" spans="2:133" ht="11.25" customHeight="1" x14ac:dyDescent="0.15">
      <c r="B26" s="663" t="s">
        <v>297</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246</v>
      </c>
      <c r="AE26" s="670"/>
      <c r="AF26" s="670"/>
      <c r="AG26" s="670"/>
      <c r="AH26" s="670"/>
      <c r="AI26" s="670"/>
      <c r="AJ26" s="670"/>
      <c r="AK26" s="670"/>
      <c r="AL26" s="671" t="s">
        <v>128</v>
      </c>
      <c r="AM26" s="672"/>
      <c r="AN26" s="672"/>
      <c r="AO26" s="673"/>
      <c r="AP26" s="685" t="s">
        <v>298</v>
      </c>
      <c r="AQ26" s="709"/>
      <c r="AR26" s="709"/>
      <c r="AS26" s="709"/>
      <c r="AT26" s="709"/>
      <c r="AU26" s="709"/>
      <c r="AV26" s="709"/>
      <c r="AW26" s="709"/>
      <c r="AX26" s="709"/>
      <c r="AY26" s="709"/>
      <c r="AZ26" s="709"/>
      <c r="BA26" s="709"/>
      <c r="BB26" s="709"/>
      <c r="BC26" s="709"/>
      <c r="BD26" s="709"/>
      <c r="BE26" s="709"/>
      <c r="BF26" s="687"/>
      <c r="BG26" s="666" t="s">
        <v>246</v>
      </c>
      <c r="BH26" s="667"/>
      <c r="BI26" s="667"/>
      <c r="BJ26" s="667"/>
      <c r="BK26" s="667"/>
      <c r="BL26" s="667"/>
      <c r="BM26" s="667"/>
      <c r="BN26" s="668"/>
      <c r="BO26" s="669" t="s">
        <v>246</v>
      </c>
      <c r="BP26" s="669"/>
      <c r="BQ26" s="669"/>
      <c r="BR26" s="669"/>
      <c r="BS26" s="670" t="s">
        <v>128</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4823204</v>
      </c>
      <c r="CS26" s="667"/>
      <c r="CT26" s="667"/>
      <c r="CU26" s="667"/>
      <c r="CV26" s="667"/>
      <c r="CW26" s="667"/>
      <c r="CX26" s="667"/>
      <c r="CY26" s="668"/>
      <c r="CZ26" s="671">
        <v>9.6999999999999993</v>
      </c>
      <c r="DA26" s="700"/>
      <c r="DB26" s="700"/>
      <c r="DC26" s="707"/>
      <c r="DD26" s="675">
        <v>4490461</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0"/>
      <c r="DY26" s="700"/>
      <c r="DZ26" s="700"/>
      <c r="EA26" s="700"/>
      <c r="EB26" s="700"/>
      <c r="EC26" s="701"/>
    </row>
    <row r="27" spans="2:133" ht="11.25" customHeight="1" x14ac:dyDescent="0.15">
      <c r="B27" s="663" t="s">
        <v>300</v>
      </c>
      <c r="C27" s="664"/>
      <c r="D27" s="664"/>
      <c r="E27" s="664"/>
      <c r="F27" s="664"/>
      <c r="G27" s="664"/>
      <c r="H27" s="664"/>
      <c r="I27" s="664"/>
      <c r="J27" s="664"/>
      <c r="K27" s="664"/>
      <c r="L27" s="664"/>
      <c r="M27" s="664"/>
      <c r="N27" s="664"/>
      <c r="O27" s="664"/>
      <c r="P27" s="664"/>
      <c r="Q27" s="665"/>
      <c r="R27" s="666">
        <v>27151305</v>
      </c>
      <c r="S27" s="667"/>
      <c r="T27" s="667"/>
      <c r="U27" s="667"/>
      <c r="V27" s="667"/>
      <c r="W27" s="667"/>
      <c r="X27" s="667"/>
      <c r="Y27" s="668"/>
      <c r="Z27" s="669">
        <v>53.3</v>
      </c>
      <c r="AA27" s="669"/>
      <c r="AB27" s="669"/>
      <c r="AC27" s="669"/>
      <c r="AD27" s="670">
        <v>25618897</v>
      </c>
      <c r="AE27" s="670"/>
      <c r="AF27" s="670"/>
      <c r="AG27" s="670"/>
      <c r="AH27" s="670"/>
      <c r="AI27" s="670"/>
      <c r="AJ27" s="670"/>
      <c r="AK27" s="670"/>
      <c r="AL27" s="671">
        <v>98.800003051757813</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14020492</v>
      </c>
      <c r="BH27" s="667"/>
      <c r="BI27" s="667"/>
      <c r="BJ27" s="667"/>
      <c r="BK27" s="667"/>
      <c r="BL27" s="667"/>
      <c r="BM27" s="667"/>
      <c r="BN27" s="668"/>
      <c r="BO27" s="669">
        <v>100</v>
      </c>
      <c r="BP27" s="669"/>
      <c r="BQ27" s="669"/>
      <c r="BR27" s="669"/>
      <c r="BS27" s="670">
        <v>125570</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18914384</v>
      </c>
      <c r="CS27" s="705"/>
      <c r="CT27" s="705"/>
      <c r="CU27" s="705"/>
      <c r="CV27" s="705"/>
      <c r="CW27" s="705"/>
      <c r="CX27" s="705"/>
      <c r="CY27" s="706"/>
      <c r="CZ27" s="671">
        <v>37.9</v>
      </c>
      <c r="DA27" s="700"/>
      <c r="DB27" s="700"/>
      <c r="DC27" s="707"/>
      <c r="DD27" s="675">
        <v>4153373</v>
      </c>
      <c r="DE27" s="705"/>
      <c r="DF27" s="705"/>
      <c r="DG27" s="705"/>
      <c r="DH27" s="705"/>
      <c r="DI27" s="705"/>
      <c r="DJ27" s="705"/>
      <c r="DK27" s="706"/>
      <c r="DL27" s="675">
        <v>4149711</v>
      </c>
      <c r="DM27" s="705"/>
      <c r="DN27" s="705"/>
      <c r="DO27" s="705"/>
      <c r="DP27" s="705"/>
      <c r="DQ27" s="705"/>
      <c r="DR27" s="705"/>
      <c r="DS27" s="705"/>
      <c r="DT27" s="705"/>
      <c r="DU27" s="705"/>
      <c r="DV27" s="706"/>
      <c r="DW27" s="671">
        <v>15</v>
      </c>
      <c r="DX27" s="700"/>
      <c r="DY27" s="700"/>
      <c r="DZ27" s="700"/>
      <c r="EA27" s="700"/>
      <c r="EB27" s="700"/>
      <c r="EC27" s="701"/>
    </row>
    <row r="28" spans="2:133" ht="11.25" customHeight="1" x14ac:dyDescent="0.15">
      <c r="B28" s="663" t="s">
        <v>303</v>
      </c>
      <c r="C28" s="664"/>
      <c r="D28" s="664"/>
      <c r="E28" s="664"/>
      <c r="F28" s="664"/>
      <c r="G28" s="664"/>
      <c r="H28" s="664"/>
      <c r="I28" s="664"/>
      <c r="J28" s="664"/>
      <c r="K28" s="664"/>
      <c r="L28" s="664"/>
      <c r="M28" s="664"/>
      <c r="N28" s="664"/>
      <c r="O28" s="664"/>
      <c r="P28" s="664"/>
      <c r="Q28" s="665"/>
      <c r="R28" s="666">
        <v>18385</v>
      </c>
      <c r="S28" s="667"/>
      <c r="T28" s="667"/>
      <c r="U28" s="667"/>
      <c r="V28" s="667"/>
      <c r="W28" s="667"/>
      <c r="X28" s="667"/>
      <c r="Y28" s="668"/>
      <c r="Z28" s="669">
        <v>0</v>
      </c>
      <c r="AA28" s="669"/>
      <c r="AB28" s="669"/>
      <c r="AC28" s="669"/>
      <c r="AD28" s="670">
        <v>18385</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4118915</v>
      </c>
      <c r="CS28" s="667"/>
      <c r="CT28" s="667"/>
      <c r="CU28" s="667"/>
      <c r="CV28" s="667"/>
      <c r="CW28" s="667"/>
      <c r="CX28" s="667"/>
      <c r="CY28" s="668"/>
      <c r="CZ28" s="671">
        <v>8.3000000000000007</v>
      </c>
      <c r="DA28" s="700"/>
      <c r="DB28" s="700"/>
      <c r="DC28" s="707"/>
      <c r="DD28" s="675">
        <v>4118915</v>
      </c>
      <c r="DE28" s="667"/>
      <c r="DF28" s="667"/>
      <c r="DG28" s="667"/>
      <c r="DH28" s="667"/>
      <c r="DI28" s="667"/>
      <c r="DJ28" s="667"/>
      <c r="DK28" s="668"/>
      <c r="DL28" s="675">
        <v>4118915</v>
      </c>
      <c r="DM28" s="667"/>
      <c r="DN28" s="667"/>
      <c r="DO28" s="667"/>
      <c r="DP28" s="667"/>
      <c r="DQ28" s="667"/>
      <c r="DR28" s="667"/>
      <c r="DS28" s="667"/>
      <c r="DT28" s="667"/>
      <c r="DU28" s="667"/>
      <c r="DV28" s="668"/>
      <c r="DW28" s="671">
        <v>14.9</v>
      </c>
      <c r="DX28" s="700"/>
      <c r="DY28" s="700"/>
      <c r="DZ28" s="700"/>
      <c r="EA28" s="700"/>
      <c r="EB28" s="700"/>
      <c r="EC28" s="701"/>
    </row>
    <row r="29" spans="2:133" ht="11.25" customHeight="1" x14ac:dyDescent="0.15">
      <c r="B29" s="663" t="s">
        <v>305</v>
      </c>
      <c r="C29" s="664"/>
      <c r="D29" s="664"/>
      <c r="E29" s="664"/>
      <c r="F29" s="664"/>
      <c r="G29" s="664"/>
      <c r="H29" s="664"/>
      <c r="I29" s="664"/>
      <c r="J29" s="664"/>
      <c r="K29" s="664"/>
      <c r="L29" s="664"/>
      <c r="M29" s="664"/>
      <c r="N29" s="664"/>
      <c r="O29" s="664"/>
      <c r="P29" s="664"/>
      <c r="Q29" s="665"/>
      <c r="R29" s="666">
        <v>166826</v>
      </c>
      <c r="S29" s="667"/>
      <c r="T29" s="667"/>
      <c r="U29" s="667"/>
      <c r="V29" s="667"/>
      <c r="W29" s="667"/>
      <c r="X29" s="667"/>
      <c r="Y29" s="668"/>
      <c r="Z29" s="669">
        <v>0.3</v>
      </c>
      <c r="AA29" s="669"/>
      <c r="AB29" s="669"/>
      <c r="AC29" s="669"/>
      <c r="AD29" s="670" t="s">
        <v>246</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3" t="s">
        <v>306</v>
      </c>
      <c r="CE29" s="714"/>
      <c r="CF29" s="681" t="s">
        <v>307</v>
      </c>
      <c r="CG29" s="682"/>
      <c r="CH29" s="682"/>
      <c r="CI29" s="682"/>
      <c r="CJ29" s="682"/>
      <c r="CK29" s="682"/>
      <c r="CL29" s="682"/>
      <c r="CM29" s="682"/>
      <c r="CN29" s="682"/>
      <c r="CO29" s="682"/>
      <c r="CP29" s="682"/>
      <c r="CQ29" s="683"/>
      <c r="CR29" s="666">
        <v>4118678</v>
      </c>
      <c r="CS29" s="705"/>
      <c r="CT29" s="705"/>
      <c r="CU29" s="705"/>
      <c r="CV29" s="705"/>
      <c r="CW29" s="705"/>
      <c r="CX29" s="705"/>
      <c r="CY29" s="706"/>
      <c r="CZ29" s="671">
        <v>8.3000000000000007</v>
      </c>
      <c r="DA29" s="700"/>
      <c r="DB29" s="700"/>
      <c r="DC29" s="707"/>
      <c r="DD29" s="675">
        <v>4118678</v>
      </c>
      <c r="DE29" s="705"/>
      <c r="DF29" s="705"/>
      <c r="DG29" s="705"/>
      <c r="DH29" s="705"/>
      <c r="DI29" s="705"/>
      <c r="DJ29" s="705"/>
      <c r="DK29" s="706"/>
      <c r="DL29" s="675">
        <v>4118678</v>
      </c>
      <c r="DM29" s="705"/>
      <c r="DN29" s="705"/>
      <c r="DO29" s="705"/>
      <c r="DP29" s="705"/>
      <c r="DQ29" s="705"/>
      <c r="DR29" s="705"/>
      <c r="DS29" s="705"/>
      <c r="DT29" s="705"/>
      <c r="DU29" s="705"/>
      <c r="DV29" s="706"/>
      <c r="DW29" s="671">
        <v>14.9</v>
      </c>
      <c r="DX29" s="700"/>
      <c r="DY29" s="700"/>
      <c r="DZ29" s="700"/>
      <c r="EA29" s="700"/>
      <c r="EB29" s="700"/>
      <c r="EC29" s="701"/>
    </row>
    <row r="30" spans="2:133" ht="11.25" customHeight="1" x14ac:dyDescent="0.15">
      <c r="B30" s="663" t="s">
        <v>308</v>
      </c>
      <c r="C30" s="664"/>
      <c r="D30" s="664"/>
      <c r="E30" s="664"/>
      <c r="F30" s="664"/>
      <c r="G30" s="664"/>
      <c r="H30" s="664"/>
      <c r="I30" s="664"/>
      <c r="J30" s="664"/>
      <c r="K30" s="664"/>
      <c r="L30" s="664"/>
      <c r="M30" s="664"/>
      <c r="N30" s="664"/>
      <c r="O30" s="664"/>
      <c r="P30" s="664"/>
      <c r="Q30" s="665"/>
      <c r="R30" s="666">
        <v>329461</v>
      </c>
      <c r="S30" s="667"/>
      <c r="T30" s="667"/>
      <c r="U30" s="667"/>
      <c r="V30" s="667"/>
      <c r="W30" s="667"/>
      <c r="X30" s="667"/>
      <c r="Y30" s="668"/>
      <c r="Z30" s="669">
        <v>0.6</v>
      </c>
      <c r="AA30" s="669"/>
      <c r="AB30" s="669"/>
      <c r="AC30" s="669"/>
      <c r="AD30" s="670">
        <v>107219</v>
      </c>
      <c r="AE30" s="670"/>
      <c r="AF30" s="670"/>
      <c r="AG30" s="670"/>
      <c r="AH30" s="670"/>
      <c r="AI30" s="670"/>
      <c r="AJ30" s="670"/>
      <c r="AK30" s="670"/>
      <c r="AL30" s="671">
        <v>0.4</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309</v>
      </c>
      <c r="BH30" s="719"/>
      <c r="BI30" s="719"/>
      <c r="BJ30" s="719"/>
      <c r="BK30" s="719"/>
      <c r="BL30" s="719"/>
      <c r="BM30" s="719"/>
      <c r="BN30" s="719"/>
      <c r="BO30" s="719"/>
      <c r="BP30" s="719"/>
      <c r="BQ30" s="720"/>
      <c r="BR30" s="645" t="s">
        <v>310</v>
      </c>
      <c r="BS30" s="719"/>
      <c r="BT30" s="719"/>
      <c r="BU30" s="719"/>
      <c r="BV30" s="719"/>
      <c r="BW30" s="719"/>
      <c r="BX30" s="719"/>
      <c r="BY30" s="719"/>
      <c r="BZ30" s="719"/>
      <c r="CA30" s="719"/>
      <c r="CB30" s="720"/>
      <c r="CD30" s="715"/>
      <c r="CE30" s="716"/>
      <c r="CF30" s="681" t="s">
        <v>311</v>
      </c>
      <c r="CG30" s="682"/>
      <c r="CH30" s="682"/>
      <c r="CI30" s="682"/>
      <c r="CJ30" s="682"/>
      <c r="CK30" s="682"/>
      <c r="CL30" s="682"/>
      <c r="CM30" s="682"/>
      <c r="CN30" s="682"/>
      <c r="CO30" s="682"/>
      <c r="CP30" s="682"/>
      <c r="CQ30" s="683"/>
      <c r="CR30" s="666">
        <v>3889069</v>
      </c>
      <c r="CS30" s="667"/>
      <c r="CT30" s="667"/>
      <c r="CU30" s="667"/>
      <c r="CV30" s="667"/>
      <c r="CW30" s="667"/>
      <c r="CX30" s="667"/>
      <c r="CY30" s="668"/>
      <c r="CZ30" s="671">
        <v>7.8</v>
      </c>
      <c r="DA30" s="700"/>
      <c r="DB30" s="700"/>
      <c r="DC30" s="707"/>
      <c r="DD30" s="675">
        <v>3889069</v>
      </c>
      <c r="DE30" s="667"/>
      <c r="DF30" s="667"/>
      <c r="DG30" s="667"/>
      <c r="DH30" s="667"/>
      <c r="DI30" s="667"/>
      <c r="DJ30" s="667"/>
      <c r="DK30" s="668"/>
      <c r="DL30" s="675">
        <v>3889069</v>
      </c>
      <c r="DM30" s="667"/>
      <c r="DN30" s="667"/>
      <c r="DO30" s="667"/>
      <c r="DP30" s="667"/>
      <c r="DQ30" s="667"/>
      <c r="DR30" s="667"/>
      <c r="DS30" s="667"/>
      <c r="DT30" s="667"/>
      <c r="DU30" s="667"/>
      <c r="DV30" s="668"/>
      <c r="DW30" s="671">
        <v>14.1</v>
      </c>
      <c r="DX30" s="700"/>
      <c r="DY30" s="700"/>
      <c r="DZ30" s="700"/>
      <c r="EA30" s="700"/>
      <c r="EB30" s="700"/>
      <c r="EC30" s="701"/>
    </row>
    <row r="31" spans="2:133" ht="11.25" customHeight="1" x14ac:dyDescent="0.15">
      <c r="B31" s="663" t="s">
        <v>312</v>
      </c>
      <c r="C31" s="664"/>
      <c r="D31" s="664"/>
      <c r="E31" s="664"/>
      <c r="F31" s="664"/>
      <c r="G31" s="664"/>
      <c r="H31" s="664"/>
      <c r="I31" s="664"/>
      <c r="J31" s="664"/>
      <c r="K31" s="664"/>
      <c r="L31" s="664"/>
      <c r="M31" s="664"/>
      <c r="N31" s="664"/>
      <c r="O31" s="664"/>
      <c r="P31" s="664"/>
      <c r="Q31" s="665"/>
      <c r="R31" s="666">
        <v>196347</v>
      </c>
      <c r="S31" s="667"/>
      <c r="T31" s="667"/>
      <c r="U31" s="667"/>
      <c r="V31" s="667"/>
      <c r="W31" s="667"/>
      <c r="X31" s="667"/>
      <c r="Y31" s="668"/>
      <c r="Z31" s="669">
        <v>0.4</v>
      </c>
      <c r="AA31" s="669"/>
      <c r="AB31" s="669"/>
      <c r="AC31" s="669"/>
      <c r="AD31" s="670" t="s">
        <v>128</v>
      </c>
      <c r="AE31" s="670"/>
      <c r="AF31" s="670"/>
      <c r="AG31" s="670"/>
      <c r="AH31" s="670"/>
      <c r="AI31" s="670"/>
      <c r="AJ31" s="670"/>
      <c r="AK31" s="670"/>
      <c r="AL31" s="671" t="s">
        <v>246</v>
      </c>
      <c r="AM31" s="672"/>
      <c r="AN31" s="672"/>
      <c r="AO31" s="673"/>
      <c r="AP31" s="723" t="s">
        <v>313</v>
      </c>
      <c r="AQ31" s="724"/>
      <c r="AR31" s="724"/>
      <c r="AS31" s="724"/>
      <c r="AT31" s="729" t="s">
        <v>314</v>
      </c>
      <c r="AU31" s="217"/>
      <c r="AV31" s="217"/>
      <c r="AW31" s="217"/>
      <c r="AX31" s="652" t="s">
        <v>187</v>
      </c>
      <c r="AY31" s="653"/>
      <c r="AZ31" s="653"/>
      <c r="BA31" s="653"/>
      <c r="BB31" s="653"/>
      <c r="BC31" s="653"/>
      <c r="BD31" s="653"/>
      <c r="BE31" s="653"/>
      <c r="BF31" s="654"/>
      <c r="BG31" s="734">
        <v>99.4</v>
      </c>
      <c r="BH31" s="721"/>
      <c r="BI31" s="721"/>
      <c r="BJ31" s="721"/>
      <c r="BK31" s="721"/>
      <c r="BL31" s="721"/>
      <c r="BM31" s="661">
        <v>98.4</v>
      </c>
      <c r="BN31" s="721"/>
      <c r="BO31" s="721"/>
      <c r="BP31" s="721"/>
      <c r="BQ31" s="722"/>
      <c r="BR31" s="734">
        <v>98.8</v>
      </c>
      <c r="BS31" s="721"/>
      <c r="BT31" s="721"/>
      <c r="BU31" s="721"/>
      <c r="BV31" s="721"/>
      <c r="BW31" s="721"/>
      <c r="BX31" s="661">
        <v>97.9</v>
      </c>
      <c r="BY31" s="721"/>
      <c r="BZ31" s="721"/>
      <c r="CA31" s="721"/>
      <c r="CB31" s="722"/>
      <c r="CD31" s="715"/>
      <c r="CE31" s="716"/>
      <c r="CF31" s="681" t="s">
        <v>315</v>
      </c>
      <c r="CG31" s="682"/>
      <c r="CH31" s="682"/>
      <c r="CI31" s="682"/>
      <c r="CJ31" s="682"/>
      <c r="CK31" s="682"/>
      <c r="CL31" s="682"/>
      <c r="CM31" s="682"/>
      <c r="CN31" s="682"/>
      <c r="CO31" s="682"/>
      <c r="CP31" s="682"/>
      <c r="CQ31" s="683"/>
      <c r="CR31" s="666">
        <v>229609</v>
      </c>
      <c r="CS31" s="705"/>
      <c r="CT31" s="705"/>
      <c r="CU31" s="705"/>
      <c r="CV31" s="705"/>
      <c r="CW31" s="705"/>
      <c r="CX31" s="705"/>
      <c r="CY31" s="706"/>
      <c r="CZ31" s="671">
        <v>0.5</v>
      </c>
      <c r="DA31" s="700"/>
      <c r="DB31" s="700"/>
      <c r="DC31" s="707"/>
      <c r="DD31" s="675">
        <v>229609</v>
      </c>
      <c r="DE31" s="705"/>
      <c r="DF31" s="705"/>
      <c r="DG31" s="705"/>
      <c r="DH31" s="705"/>
      <c r="DI31" s="705"/>
      <c r="DJ31" s="705"/>
      <c r="DK31" s="706"/>
      <c r="DL31" s="675">
        <v>229609</v>
      </c>
      <c r="DM31" s="705"/>
      <c r="DN31" s="705"/>
      <c r="DO31" s="705"/>
      <c r="DP31" s="705"/>
      <c r="DQ31" s="705"/>
      <c r="DR31" s="705"/>
      <c r="DS31" s="705"/>
      <c r="DT31" s="705"/>
      <c r="DU31" s="705"/>
      <c r="DV31" s="706"/>
      <c r="DW31" s="671">
        <v>0.8</v>
      </c>
      <c r="DX31" s="700"/>
      <c r="DY31" s="700"/>
      <c r="DZ31" s="700"/>
      <c r="EA31" s="700"/>
      <c r="EB31" s="700"/>
      <c r="EC31" s="701"/>
    </row>
    <row r="32" spans="2:133" ht="11.25" customHeight="1" x14ac:dyDescent="0.15">
      <c r="B32" s="663" t="s">
        <v>316</v>
      </c>
      <c r="C32" s="664"/>
      <c r="D32" s="664"/>
      <c r="E32" s="664"/>
      <c r="F32" s="664"/>
      <c r="G32" s="664"/>
      <c r="H32" s="664"/>
      <c r="I32" s="664"/>
      <c r="J32" s="664"/>
      <c r="K32" s="664"/>
      <c r="L32" s="664"/>
      <c r="M32" s="664"/>
      <c r="N32" s="664"/>
      <c r="O32" s="664"/>
      <c r="P32" s="664"/>
      <c r="Q32" s="665"/>
      <c r="R32" s="666">
        <v>15226635</v>
      </c>
      <c r="S32" s="667"/>
      <c r="T32" s="667"/>
      <c r="U32" s="667"/>
      <c r="V32" s="667"/>
      <c r="W32" s="667"/>
      <c r="X32" s="667"/>
      <c r="Y32" s="668"/>
      <c r="Z32" s="669">
        <v>29.9</v>
      </c>
      <c r="AA32" s="669"/>
      <c r="AB32" s="669"/>
      <c r="AC32" s="669"/>
      <c r="AD32" s="670" t="s">
        <v>245</v>
      </c>
      <c r="AE32" s="670"/>
      <c r="AF32" s="670"/>
      <c r="AG32" s="670"/>
      <c r="AH32" s="670"/>
      <c r="AI32" s="670"/>
      <c r="AJ32" s="670"/>
      <c r="AK32" s="670"/>
      <c r="AL32" s="671" t="s">
        <v>128</v>
      </c>
      <c r="AM32" s="672"/>
      <c r="AN32" s="672"/>
      <c r="AO32" s="673"/>
      <c r="AP32" s="725"/>
      <c r="AQ32" s="726"/>
      <c r="AR32" s="726"/>
      <c r="AS32" s="726"/>
      <c r="AT32" s="730"/>
      <c r="AU32" s="216" t="s">
        <v>317</v>
      </c>
      <c r="AV32" s="216"/>
      <c r="AW32" s="216"/>
      <c r="AX32" s="663" t="s">
        <v>318</v>
      </c>
      <c r="AY32" s="664"/>
      <c r="AZ32" s="664"/>
      <c r="BA32" s="664"/>
      <c r="BB32" s="664"/>
      <c r="BC32" s="664"/>
      <c r="BD32" s="664"/>
      <c r="BE32" s="664"/>
      <c r="BF32" s="665"/>
      <c r="BG32" s="735">
        <v>99.2</v>
      </c>
      <c r="BH32" s="705"/>
      <c r="BI32" s="705"/>
      <c r="BJ32" s="705"/>
      <c r="BK32" s="705"/>
      <c r="BL32" s="705"/>
      <c r="BM32" s="672">
        <v>97.9</v>
      </c>
      <c r="BN32" s="732"/>
      <c r="BO32" s="732"/>
      <c r="BP32" s="732"/>
      <c r="BQ32" s="733"/>
      <c r="BR32" s="735">
        <v>99</v>
      </c>
      <c r="BS32" s="705"/>
      <c r="BT32" s="705"/>
      <c r="BU32" s="705"/>
      <c r="BV32" s="705"/>
      <c r="BW32" s="705"/>
      <c r="BX32" s="672">
        <v>97.8</v>
      </c>
      <c r="BY32" s="732"/>
      <c r="BZ32" s="732"/>
      <c r="CA32" s="732"/>
      <c r="CB32" s="733"/>
      <c r="CD32" s="717"/>
      <c r="CE32" s="718"/>
      <c r="CF32" s="681" t="s">
        <v>319</v>
      </c>
      <c r="CG32" s="682"/>
      <c r="CH32" s="682"/>
      <c r="CI32" s="682"/>
      <c r="CJ32" s="682"/>
      <c r="CK32" s="682"/>
      <c r="CL32" s="682"/>
      <c r="CM32" s="682"/>
      <c r="CN32" s="682"/>
      <c r="CO32" s="682"/>
      <c r="CP32" s="682"/>
      <c r="CQ32" s="683"/>
      <c r="CR32" s="666">
        <v>237</v>
      </c>
      <c r="CS32" s="667"/>
      <c r="CT32" s="667"/>
      <c r="CU32" s="667"/>
      <c r="CV32" s="667"/>
      <c r="CW32" s="667"/>
      <c r="CX32" s="667"/>
      <c r="CY32" s="668"/>
      <c r="CZ32" s="671">
        <v>0</v>
      </c>
      <c r="DA32" s="700"/>
      <c r="DB32" s="700"/>
      <c r="DC32" s="707"/>
      <c r="DD32" s="675">
        <v>237</v>
      </c>
      <c r="DE32" s="667"/>
      <c r="DF32" s="667"/>
      <c r="DG32" s="667"/>
      <c r="DH32" s="667"/>
      <c r="DI32" s="667"/>
      <c r="DJ32" s="667"/>
      <c r="DK32" s="668"/>
      <c r="DL32" s="675">
        <v>237</v>
      </c>
      <c r="DM32" s="667"/>
      <c r="DN32" s="667"/>
      <c r="DO32" s="667"/>
      <c r="DP32" s="667"/>
      <c r="DQ32" s="667"/>
      <c r="DR32" s="667"/>
      <c r="DS32" s="667"/>
      <c r="DT32" s="667"/>
      <c r="DU32" s="667"/>
      <c r="DV32" s="668"/>
      <c r="DW32" s="671">
        <v>0</v>
      </c>
      <c r="DX32" s="700"/>
      <c r="DY32" s="700"/>
      <c r="DZ32" s="700"/>
      <c r="EA32" s="700"/>
      <c r="EB32" s="700"/>
      <c r="EC32" s="701"/>
    </row>
    <row r="33" spans="2:133" ht="11.25" customHeight="1" x14ac:dyDescent="0.15">
      <c r="B33" s="702" t="s">
        <v>320</v>
      </c>
      <c r="C33" s="703"/>
      <c r="D33" s="703"/>
      <c r="E33" s="703"/>
      <c r="F33" s="703"/>
      <c r="G33" s="703"/>
      <c r="H33" s="703"/>
      <c r="I33" s="703"/>
      <c r="J33" s="703"/>
      <c r="K33" s="703"/>
      <c r="L33" s="703"/>
      <c r="M33" s="703"/>
      <c r="N33" s="703"/>
      <c r="O33" s="703"/>
      <c r="P33" s="703"/>
      <c r="Q33" s="704"/>
      <c r="R33" s="666" t="s">
        <v>128</v>
      </c>
      <c r="S33" s="667"/>
      <c r="T33" s="667"/>
      <c r="U33" s="667"/>
      <c r="V33" s="667"/>
      <c r="W33" s="667"/>
      <c r="X33" s="667"/>
      <c r="Y33" s="668"/>
      <c r="Z33" s="669" t="s">
        <v>128</v>
      </c>
      <c r="AA33" s="669"/>
      <c r="AB33" s="669"/>
      <c r="AC33" s="669"/>
      <c r="AD33" s="670" t="s">
        <v>246</v>
      </c>
      <c r="AE33" s="670"/>
      <c r="AF33" s="670"/>
      <c r="AG33" s="670"/>
      <c r="AH33" s="670"/>
      <c r="AI33" s="670"/>
      <c r="AJ33" s="670"/>
      <c r="AK33" s="670"/>
      <c r="AL33" s="671" t="s">
        <v>246</v>
      </c>
      <c r="AM33" s="672"/>
      <c r="AN33" s="672"/>
      <c r="AO33" s="673"/>
      <c r="AP33" s="727"/>
      <c r="AQ33" s="728"/>
      <c r="AR33" s="728"/>
      <c r="AS33" s="728"/>
      <c r="AT33" s="731"/>
      <c r="AU33" s="218"/>
      <c r="AV33" s="218"/>
      <c r="AW33" s="218"/>
      <c r="AX33" s="710" t="s">
        <v>321</v>
      </c>
      <c r="AY33" s="711"/>
      <c r="AZ33" s="711"/>
      <c r="BA33" s="711"/>
      <c r="BB33" s="711"/>
      <c r="BC33" s="711"/>
      <c r="BD33" s="711"/>
      <c r="BE33" s="711"/>
      <c r="BF33" s="712"/>
      <c r="BG33" s="736">
        <v>99.6</v>
      </c>
      <c r="BH33" s="737"/>
      <c r="BI33" s="737"/>
      <c r="BJ33" s="737"/>
      <c r="BK33" s="737"/>
      <c r="BL33" s="737"/>
      <c r="BM33" s="738">
        <v>98.9</v>
      </c>
      <c r="BN33" s="737"/>
      <c r="BO33" s="737"/>
      <c r="BP33" s="737"/>
      <c r="BQ33" s="739"/>
      <c r="BR33" s="736">
        <v>98.5</v>
      </c>
      <c r="BS33" s="737"/>
      <c r="BT33" s="737"/>
      <c r="BU33" s="737"/>
      <c r="BV33" s="737"/>
      <c r="BW33" s="737"/>
      <c r="BX33" s="738">
        <v>97.8</v>
      </c>
      <c r="BY33" s="737"/>
      <c r="BZ33" s="737"/>
      <c r="CA33" s="737"/>
      <c r="CB33" s="739"/>
      <c r="CD33" s="681" t="s">
        <v>322</v>
      </c>
      <c r="CE33" s="682"/>
      <c r="CF33" s="682"/>
      <c r="CG33" s="682"/>
      <c r="CH33" s="682"/>
      <c r="CI33" s="682"/>
      <c r="CJ33" s="682"/>
      <c r="CK33" s="682"/>
      <c r="CL33" s="682"/>
      <c r="CM33" s="682"/>
      <c r="CN33" s="682"/>
      <c r="CO33" s="682"/>
      <c r="CP33" s="682"/>
      <c r="CQ33" s="683"/>
      <c r="CR33" s="666">
        <v>19002174</v>
      </c>
      <c r="CS33" s="705"/>
      <c r="CT33" s="705"/>
      <c r="CU33" s="705"/>
      <c r="CV33" s="705"/>
      <c r="CW33" s="705"/>
      <c r="CX33" s="705"/>
      <c r="CY33" s="706"/>
      <c r="CZ33" s="671">
        <v>38.1</v>
      </c>
      <c r="DA33" s="700"/>
      <c r="DB33" s="700"/>
      <c r="DC33" s="707"/>
      <c r="DD33" s="675">
        <v>15432183</v>
      </c>
      <c r="DE33" s="705"/>
      <c r="DF33" s="705"/>
      <c r="DG33" s="705"/>
      <c r="DH33" s="705"/>
      <c r="DI33" s="705"/>
      <c r="DJ33" s="705"/>
      <c r="DK33" s="706"/>
      <c r="DL33" s="675">
        <v>11331445</v>
      </c>
      <c r="DM33" s="705"/>
      <c r="DN33" s="705"/>
      <c r="DO33" s="705"/>
      <c r="DP33" s="705"/>
      <c r="DQ33" s="705"/>
      <c r="DR33" s="705"/>
      <c r="DS33" s="705"/>
      <c r="DT33" s="705"/>
      <c r="DU33" s="705"/>
      <c r="DV33" s="706"/>
      <c r="DW33" s="671">
        <v>41</v>
      </c>
      <c r="DX33" s="700"/>
      <c r="DY33" s="700"/>
      <c r="DZ33" s="700"/>
      <c r="EA33" s="700"/>
      <c r="EB33" s="700"/>
      <c r="EC33" s="701"/>
    </row>
    <row r="34" spans="2:133" ht="11.25" customHeight="1" x14ac:dyDescent="0.15">
      <c r="B34" s="663" t="s">
        <v>323</v>
      </c>
      <c r="C34" s="664"/>
      <c r="D34" s="664"/>
      <c r="E34" s="664"/>
      <c r="F34" s="664"/>
      <c r="G34" s="664"/>
      <c r="H34" s="664"/>
      <c r="I34" s="664"/>
      <c r="J34" s="664"/>
      <c r="K34" s="664"/>
      <c r="L34" s="664"/>
      <c r="M34" s="664"/>
      <c r="N34" s="664"/>
      <c r="O34" s="664"/>
      <c r="P34" s="664"/>
      <c r="Q34" s="665"/>
      <c r="R34" s="666">
        <v>3754275</v>
      </c>
      <c r="S34" s="667"/>
      <c r="T34" s="667"/>
      <c r="U34" s="667"/>
      <c r="V34" s="667"/>
      <c r="W34" s="667"/>
      <c r="X34" s="667"/>
      <c r="Y34" s="668"/>
      <c r="Z34" s="669">
        <v>7.4</v>
      </c>
      <c r="AA34" s="669"/>
      <c r="AB34" s="669"/>
      <c r="AC34" s="669"/>
      <c r="AD34" s="670" t="s">
        <v>128</v>
      </c>
      <c r="AE34" s="670"/>
      <c r="AF34" s="670"/>
      <c r="AG34" s="670"/>
      <c r="AH34" s="670"/>
      <c r="AI34" s="670"/>
      <c r="AJ34" s="670"/>
      <c r="AK34" s="670"/>
      <c r="AL34" s="671" t="s">
        <v>128</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324</v>
      </c>
      <c r="CE34" s="682"/>
      <c r="CF34" s="682"/>
      <c r="CG34" s="682"/>
      <c r="CH34" s="682"/>
      <c r="CI34" s="682"/>
      <c r="CJ34" s="682"/>
      <c r="CK34" s="682"/>
      <c r="CL34" s="682"/>
      <c r="CM34" s="682"/>
      <c r="CN34" s="682"/>
      <c r="CO34" s="682"/>
      <c r="CP34" s="682"/>
      <c r="CQ34" s="683"/>
      <c r="CR34" s="666">
        <v>6011460</v>
      </c>
      <c r="CS34" s="667"/>
      <c r="CT34" s="667"/>
      <c r="CU34" s="667"/>
      <c r="CV34" s="667"/>
      <c r="CW34" s="667"/>
      <c r="CX34" s="667"/>
      <c r="CY34" s="668"/>
      <c r="CZ34" s="671">
        <v>12.1</v>
      </c>
      <c r="DA34" s="700"/>
      <c r="DB34" s="700"/>
      <c r="DC34" s="707"/>
      <c r="DD34" s="675">
        <v>4364481</v>
      </c>
      <c r="DE34" s="667"/>
      <c r="DF34" s="667"/>
      <c r="DG34" s="667"/>
      <c r="DH34" s="667"/>
      <c r="DI34" s="667"/>
      <c r="DJ34" s="667"/>
      <c r="DK34" s="668"/>
      <c r="DL34" s="675">
        <v>4036439</v>
      </c>
      <c r="DM34" s="667"/>
      <c r="DN34" s="667"/>
      <c r="DO34" s="667"/>
      <c r="DP34" s="667"/>
      <c r="DQ34" s="667"/>
      <c r="DR34" s="667"/>
      <c r="DS34" s="667"/>
      <c r="DT34" s="667"/>
      <c r="DU34" s="667"/>
      <c r="DV34" s="668"/>
      <c r="DW34" s="671">
        <v>14.6</v>
      </c>
      <c r="DX34" s="700"/>
      <c r="DY34" s="700"/>
      <c r="DZ34" s="700"/>
      <c r="EA34" s="700"/>
      <c r="EB34" s="700"/>
      <c r="EC34" s="701"/>
    </row>
    <row r="35" spans="2:133" ht="11.25" customHeight="1" x14ac:dyDescent="0.15">
      <c r="B35" s="663" t="s">
        <v>325</v>
      </c>
      <c r="C35" s="664"/>
      <c r="D35" s="664"/>
      <c r="E35" s="664"/>
      <c r="F35" s="664"/>
      <c r="G35" s="664"/>
      <c r="H35" s="664"/>
      <c r="I35" s="664"/>
      <c r="J35" s="664"/>
      <c r="K35" s="664"/>
      <c r="L35" s="664"/>
      <c r="M35" s="664"/>
      <c r="N35" s="664"/>
      <c r="O35" s="664"/>
      <c r="P35" s="664"/>
      <c r="Q35" s="665"/>
      <c r="R35" s="666">
        <v>676194</v>
      </c>
      <c r="S35" s="667"/>
      <c r="T35" s="667"/>
      <c r="U35" s="667"/>
      <c r="V35" s="667"/>
      <c r="W35" s="667"/>
      <c r="X35" s="667"/>
      <c r="Y35" s="668"/>
      <c r="Z35" s="669">
        <v>1.3</v>
      </c>
      <c r="AA35" s="669"/>
      <c r="AB35" s="669"/>
      <c r="AC35" s="669"/>
      <c r="AD35" s="670">
        <v>181820</v>
      </c>
      <c r="AE35" s="670"/>
      <c r="AF35" s="670"/>
      <c r="AG35" s="670"/>
      <c r="AH35" s="670"/>
      <c r="AI35" s="670"/>
      <c r="AJ35" s="670"/>
      <c r="AK35" s="670"/>
      <c r="AL35" s="671">
        <v>0.7</v>
      </c>
      <c r="AM35" s="672"/>
      <c r="AN35" s="672"/>
      <c r="AO35" s="673"/>
      <c r="AP35" s="221"/>
      <c r="AQ35" s="645" t="s">
        <v>326</v>
      </c>
      <c r="AR35" s="646"/>
      <c r="AS35" s="646"/>
      <c r="AT35" s="646"/>
      <c r="AU35" s="646"/>
      <c r="AV35" s="646"/>
      <c r="AW35" s="646"/>
      <c r="AX35" s="646"/>
      <c r="AY35" s="646"/>
      <c r="AZ35" s="646"/>
      <c r="BA35" s="646"/>
      <c r="BB35" s="646"/>
      <c r="BC35" s="646"/>
      <c r="BD35" s="646"/>
      <c r="BE35" s="646"/>
      <c r="BF35" s="647"/>
      <c r="BG35" s="645" t="s">
        <v>327</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328</v>
      </c>
      <c r="CE35" s="682"/>
      <c r="CF35" s="682"/>
      <c r="CG35" s="682"/>
      <c r="CH35" s="682"/>
      <c r="CI35" s="682"/>
      <c r="CJ35" s="682"/>
      <c r="CK35" s="682"/>
      <c r="CL35" s="682"/>
      <c r="CM35" s="682"/>
      <c r="CN35" s="682"/>
      <c r="CO35" s="682"/>
      <c r="CP35" s="682"/>
      <c r="CQ35" s="683"/>
      <c r="CR35" s="666">
        <v>250585</v>
      </c>
      <c r="CS35" s="705"/>
      <c r="CT35" s="705"/>
      <c r="CU35" s="705"/>
      <c r="CV35" s="705"/>
      <c r="CW35" s="705"/>
      <c r="CX35" s="705"/>
      <c r="CY35" s="706"/>
      <c r="CZ35" s="671">
        <v>0.5</v>
      </c>
      <c r="DA35" s="700"/>
      <c r="DB35" s="700"/>
      <c r="DC35" s="707"/>
      <c r="DD35" s="675">
        <v>234224</v>
      </c>
      <c r="DE35" s="705"/>
      <c r="DF35" s="705"/>
      <c r="DG35" s="705"/>
      <c r="DH35" s="705"/>
      <c r="DI35" s="705"/>
      <c r="DJ35" s="705"/>
      <c r="DK35" s="706"/>
      <c r="DL35" s="675">
        <v>234224</v>
      </c>
      <c r="DM35" s="705"/>
      <c r="DN35" s="705"/>
      <c r="DO35" s="705"/>
      <c r="DP35" s="705"/>
      <c r="DQ35" s="705"/>
      <c r="DR35" s="705"/>
      <c r="DS35" s="705"/>
      <c r="DT35" s="705"/>
      <c r="DU35" s="705"/>
      <c r="DV35" s="706"/>
      <c r="DW35" s="671">
        <v>0.8</v>
      </c>
      <c r="DX35" s="700"/>
      <c r="DY35" s="700"/>
      <c r="DZ35" s="700"/>
      <c r="EA35" s="700"/>
      <c r="EB35" s="700"/>
      <c r="EC35" s="701"/>
    </row>
    <row r="36" spans="2:133" ht="11.25" customHeight="1" x14ac:dyDescent="0.15">
      <c r="B36" s="663" t="s">
        <v>329</v>
      </c>
      <c r="C36" s="664"/>
      <c r="D36" s="664"/>
      <c r="E36" s="664"/>
      <c r="F36" s="664"/>
      <c r="G36" s="664"/>
      <c r="H36" s="664"/>
      <c r="I36" s="664"/>
      <c r="J36" s="664"/>
      <c r="K36" s="664"/>
      <c r="L36" s="664"/>
      <c r="M36" s="664"/>
      <c r="N36" s="664"/>
      <c r="O36" s="664"/>
      <c r="P36" s="664"/>
      <c r="Q36" s="665"/>
      <c r="R36" s="666">
        <v>93147</v>
      </c>
      <c r="S36" s="667"/>
      <c r="T36" s="667"/>
      <c r="U36" s="667"/>
      <c r="V36" s="667"/>
      <c r="W36" s="667"/>
      <c r="X36" s="667"/>
      <c r="Y36" s="668"/>
      <c r="Z36" s="669">
        <v>0.2</v>
      </c>
      <c r="AA36" s="669"/>
      <c r="AB36" s="669"/>
      <c r="AC36" s="669"/>
      <c r="AD36" s="670" t="s">
        <v>246</v>
      </c>
      <c r="AE36" s="670"/>
      <c r="AF36" s="670"/>
      <c r="AG36" s="670"/>
      <c r="AH36" s="670"/>
      <c r="AI36" s="670"/>
      <c r="AJ36" s="670"/>
      <c r="AK36" s="670"/>
      <c r="AL36" s="671" t="s">
        <v>128</v>
      </c>
      <c r="AM36" s="672"/>
      <c r="AN36" s="672"/>
      <c r="AO36" s="673"/>
      <c r="AP36" s="221"/>
      <c r="AQ36" s="740" t="s">
        <v>330</v>
      </c>
      <c r="AR36" s="741"/>
      <c r="AS36" s="741"/>
      <c r="AT36" s="741"/>
      <c r="AU36" s="741"/>
      <c r="AV36" s="741"/>
      <c r="AW36" s="741"/>
      <c r="AX36" s="741"/>
      <c r="AY36" s="742"/>
      <c r="AZ36" s="655">
        <v>7185094</v>
      </c>
      <c r="BA36" s="656"/>
      <c r="BB36" s="656"/>
      <c r="BC36" s="656"/>
      <c r="BD36" s="656"/>
      <c r="BE36" s="656"/>
      <c r="BF36" s="743"/>
      <c r="BG36" s="677" t="s">
        <v>331</v>
      </c>
      <c r="BH36" s="678"/>
      <c r="BI36" s="678"/>
      <c r="BJ36" s="678"/>
      <c r="BK36" s="678"/>
      <c r="BL36" s="678"/>
      <c r="BM36" s="678"/>
      <c r="BN36" s="678"/>
      <c r="BO36" s="678"/>
      <c r="BP36" s="678"/>
      <c r="BQ36" s="678"/>
      <c r="BR36" s="678"/>
      <c r="BS36" s="678"/>
      <c r="BT36" s="678"/>
      <c r="BU36" s="679"/>
      <c r="BV36" s="655">
        <v>-1355184</v>
      </c>
      <c r="BW36" s="656"/>
      <c r="BX36" s="656"/>
      <c r="BY36" s="656"/>
      <c r="BZ36" s="656"/>
      <c r="CA36" s="656"/>
      <c r="CB36" s="743"/>
      <c r="CD36" s="681" t="s">
        <v>332</v>
      </c>
      <c r="CE36" s="682"/>
      <c r="CF36" s="682"/>
      <c r="CG36" s="682"/>
      <c r="CH36" s="682"/>
      <c r="CI36" s="682"/>
      <c r="CJ36" s="682"/>
      <c r="CK36" s="682"/>
      <c r="CL36" s="682"/>
      <c r="CM36" s="682"/>
      <c r="CN36" s="682"/>
      <c r="CO36" s="682"/>
      <c r="CP36" s="682"/>
      <c r="CQ36" s="683"/>
      <c r="CR36" s="666">
        <v>4621031</v>
      </c>
      <c r="CS36" s="667"/>
      <c r="CT36" s="667"/>
      <c r="CU36" s="667"/>
      <c r="CV36" s="667"/>
      <c r="CW36" s="667"/>
      <c r="CX36" s="667"/>
      <c r="CY36" s="668"/>
      <c r="CZ36" s="671">
        <v>9.3000000000000007</v>
      </c>
      <c r="DA36" s="700"/>
      <c r="DB36" s="700"/>
      <c r="DC36" s="707"/>
      <c r="DD36" s="675">
        <v>4106988</v>
      </c>
      <c r="DE36" s="667"/>
      <c r="DF36" s="667"/>
      <c r="DG36" s="667"/>
      <c r="DH36" s="667"/>
      <c r="DI36" s="667"/>
      <c r="DJ36" s="667"/>
      <c r="DK36" s="668"/>
      <c r="DL36" s="675">
        <v>3274840</v>
      </c>
      <c r="DM36" s="667"/>
      <c r="DN36" s="667"/>
      <c r="DO36" s="667"/>
      <c r="DP36" s="667"/>
      <c r="DQ36" s="667"/>
      <c r="DR36" s="667"/>
      <c r="DS36" s="667"/>
      <c r="DT36" s="667"/>
      <c r="DU36" s="667"/>
      <c r="DV36" s="668"/>
      <c r="DW36" s="671">
        <v>11.9</v>
      </c>
      <c r="DX36" s="700"/>
      <c r="DY36" s="700"/>
      <c r="DZ36" s="700"/>
      <c r="EA36" s="700"/>
      <c r="EB36" s="700"/>
      <c r="EC36" s="701"/>
    </row>
    <row r="37" spans="2:133" ht="11.25" customHeight="1" x14ac:dyDescent="0.15">
      <c r="B37" s="663" t="s">
        <v>333</v>
      </c>
      <c r="C37" s="664"/>
      <c r="D37" s="664"/>
      <c r="E37" s="664"/>
      <c r="F37" s="664"/>
      <c r="G37" s="664"/>
      <c r="H37" s="664"/>
      <c r="I37" s="664"/>
      <c r="J37" s="664"/>
      <c r="K37" s="664"/>
      <c r="L37" s="664"/>
      <c r="M37" s="664"/>
      <c r="N37" s="664"/>
      <c r="O37" s="664"/>
      <c r="P37" s="664"/>
      <c r="Q37" s="665"/>
      <c r="R37" s="666">
        <v>46352</v>
      </c>
      <c r="S37" s="667"/>
      <c r="T37" s="667"/>
      <c r="U37" s="667"/>
      <c r="V37" s="667"/>
      <c r="W37" s="667"/>
      <c r="X37" s="667"/>
      <c r="Y37" s="668"/>
      <c r="Z37" s="669">
        <v>0.1</v>
      </c>
      <c r="AA37" s="669"/>
      <c r="AB37" s="669"/>
      <c r="AC37" s="669"/>
      <c r="AD37" s="670" t="s">
        <v>128</v>
      </c>
      <c r="AE37" s="670"/>
      <c r="AF37" s="670"/>
      <c r="AG37" s="670"/>
      <c r="AH37" s="670"/>
      <c r="AI37" s="670"/>
      <c r="AJ37" s="670"/>
      <c r="AK37" s="670"/>
      <c r="AL37" s="671" t="s">
        <v>246</v>
      </c>
      <c r="AM37" s="672"/>
      <c r="AN37" s="672"/>
      <c r="AO37" s="673"/>
      <c r="AQ37" s="744" t="s">
        <v>334</v>
      </c>
      <c r="AR37" s="745"/>
      <c r="AS37" s="745"/>
      <c r="AT37" s="745"/>
      <c r="AU37" s="745"/>
      <c r="AV37" s="745"/>
      <c r="AW37" s="745"/>
      <c r="AX37" s="745"/>
      <c r="AY37" s="746"/>
      <c r="AZ37" s="666">
        <v>1750000</v>
      </c>
      <c r="BA37" s="667"/>
      <c r="BB37" s="667"/>
      <c r="BC37" s="667"/>
      <c r="BD37" s="705"/>
      <c r="BE37" s="705"/>
      <c r="BF37" s="733"/>
      <c r="BG37" s="681" t="s">
        <v>335</v>
      </c>
      <c r="BH37" s="682"/>
      <c r="BI37" s="682"/>
      <c r="BJ37" s="682"/>
      <c r="BK37" s="682"/>
      <c r="BL37" s="682"/>
      <c r="BM37" s="682"/>
      <c r="BN37" s="682"/>
      <c r="BO37" s="682"/>
      <c r="BP37" s="682"/>
      <c r="BQ37" s="682"/>
      <c r="BR37" s="682"/>
      <c r="BS37" s="682"/>
      <c r="BT37" s="682"/>
      <c r="BU37" s="683"/>
      <c r="BV37" s="666">
        <v>-1626776</v>
      </c>
      <c r="BW37" s="667"/>
      <c r="BX37" s="667"/>
      <c r="BY37" s="667"/>
      <c r="BZ37" s="667"/>
      <c r="CA37" s="667"/>
      <c r="CB37" s="676"/>
      <c r="CD37" s="681" t="s">
        <v>336</v>
      </c>
      <c r="CE37" s="682"/>
      <c r="CF37" s="682"/>
      <c r="CG37" s="682"/>
      <c r="CH37" s="682"/>
      <c r="CI37" s="682"/>
      <c r="CJ37" s="682"/>
      <c r="CK37" s="682"/>
      <c r="CL37" s="682"/>
      <c r="CM37" s="682"/>
      <c r="CN37" s="682"/>
      <c r="CO37" s="682"/>
      <c r="CP37" s="682"/>
      <c r="CQ37" s="683"/>
      <c r="CR37" s="666">
        <v>432485</v>
      </c>
      <c r="CS37" s="705"/>
      <c r="CT37" s="705"/>
      <c r="CU37" s="705"/>
      <c r="CV37" s="705"/>
      <c r="CW37" s="705"/>
      <c r="CX37" s="705"/>
      <c r="CY37" s="706"/>
      <c r="CZ37" s="671">
        <v>0.9</v>
      </c>
      <c r="DA37" s="700"/>
      <c r="DB37" s="700"/>
      <c r="DC37" s="707"/>
      <c r="DD37" s="675">
        <v>279158</v>
      </c>
      <c r="DE37" s="705"/>
      <c r="DF37" s="705"/>
      <c r="DG37" s="705"/>
      <c r="DH37" s="705"/>
      <c r="DI37" s="705"/>
      <c r="DJ37" s="705"/>
      <c r="DK37" s="706"/>
      <c r="DL37" s="675">
        <v>279158</v>
      </c>
      <c r="DM37" s="705"/>
      <c r="DN37" s="705"/>
      <c r="DO37" s="705"/>
      <c r="DP37" s="705"/>
      <c r="DQ37" s="705"/>
      <c r="DR37" s="705"/>
      <c r="DS37" s="705"/>
      <c r="DT37" s="705"/>
      <c r="DU37" s="705"/>
      <c r="DV37" s="706"/>
      <c r="DW37" s="671">
        <v>1</v>
      </c>
      <c r="DX37" s="700"/>
      <c r="DY37" s="700"/>
      <c r="DZ37" s="700"/>
      <c r="EA37" s="700"/>
      <c r="EB37" s="700"/>
      <c r="EC37" s="701"/>
    </row>
    <row r="38" spans="2:133" ht="11.25" customHeight="1" x14ac:dyDescent="0.15">
      <c r="B38" s="663" t="s">
        <v>337</v>
      </c>
      <c r="C38" s="664"/>
      <c r="D38" s="664"/>
      <c r="E38" s="664"/>
      <c r="F38" s="664"/>
      <c r="G38" s="664"/>
      <c r="H38" s="664"/>
      <c r="I38" s="664"/>
      <c r="J38" s="664"/>
      <c r="K38" s="664"/>
      <c r="L38" s="664"/>
      <c r="M38" s="664"/>
      <c r="N38" s="664"/>
      <c r="O38" s="664"/>
      <c r="P38" s="664"/>
      <c r="Q38" s="665"/>
      <c r="R38" s="666">
        <v>679658</v>
      </c>
      <c r="S38" s="667"/>
      <c r="T38" s="667"/>
      <c r="U38" s="667"/>
      <c r="V38" s="667"/>
      <c r="W38" s="667"/>
      <c r="X38" s="667"/>
      <c r="Y38" s="668"/>
      <c r="Z38" s="669">
        <v>1.3</v>
      </c>
      <c r="AA38" s="669"/>
      <c r="AB38" s="669"/>
      <c r="AC38" s="669"/>
      <c r="AD38" s="670" t="s">
        <v>246</v>
      </c>
      <c r="AE38" s="670"/>
      <c r="AF38" s="670"/>
      <c r="AG38" s="670"/>
      <c r="AH38" s="670"/>
      <c r="AI38" s="670"/>
      <c r="AJ38" s="670"/>
      <c r="AK38" s="670"/>
      <c r="AL38" s="671" t="s">
        <v>246</v>
      </c>
      <c r="AM38" s="672"/>
      <c r="AN38" s="672"/>
      <c r="AO38" s="673"/>
      <c r="AQ38" s="744" t="s">
        <v>338</v>
      </c>
      <c r="AR38" s="745"/>
      <c r="AS38" s="745"/>
      <c r="AT38" s="745"/>
      <c r="AU38" s="745"/>
      <c r="AV38" s="745"/>
      <c r="AW38" s="745"/>
      <c r="AX38" s="745"/>
      <c r="AY38" s="746"/>
      <c r="AZ38" s="666">
        <v>6902</v>
      </c>
      <c r="BA38" s="667"/>
      <c r="BB38" s="667"/>
      <c r="BC38" s="667"/>
      <c r="BD38" s="705"/>
      <c r="BE38" s="705"/>
      <c r="BF38" s="733"/>
      <c r="BG38" s="681" t="s">
        <v>339</v>
      </c>
      <c r="BH38" s="682"/>
      <c r="BI38" s="682"/>
      <c r="BJ38" s="682"/>
      <c r="BK38" s="682"/>
      <c r="BL38" s="682"/>
      <c r="BM38" s="682"/>
      <c r="BN38" s="682"/>
      <c r="BO38" s="682"/>
      <c r="BP38" s="682"/>
      <c r="BQ38" s="682"/>
      <c r="BR38" s="682"/>
      <c r="BS38" s="682"/>
      <c r="BT38" s="682"/>
      <c r="BU38" s="683"/>
      <c r="BV38" s="666">
        <v>17142</v>
      </c>
      <c r="BW38" s="667"/>
      <c r="BX38" s="667"/>
      <c r="BY38" s="667"/>
      <c r="BZ38" s="667"/>
      <c r="CA38" s="667"/>
      <c r="CB38" s="676"/>
      <c r="CD38" s="681" t="s">
        <v>340</v>
      </c>
      <c r="CE38" s="682"/>
      <c r="CF38" s="682"/>
      <c r="CG38" s="682"/>
      <c r="CH38" s="682"/>
      <c r="CI38" s="682"/>
      <c r="CJ38" s="682"/>
      <c r="CK38" s="682"/>
      <c r="CL38" s="682"/>
      <c r="CM38" s="682"/>
      <c r="CN38" s="682"/>
      <c r="CO38" s="682"/>
      <c r="CP38" s="682"/>
      <c r="CQ38" s="683"/>
      <c r="CR38" s="666">
        <v>5428192</v>
      </c>
      <c r="CS38" s="667"/>
      <c r="CT38" s="667"/>
      <c r="CU38" s="667"/>
      <c r="CV38" s="667"/>
      <c r="CW38" s="667"/>
      <c r="CX38" s="667"/>
      <c r="CY38" s="668"/>
      <c r="CZ38" s="671">
        <v>10.9</v>
      </c>
      <c r="DA38" s="700"/>
      <c r="DB38" s="700"/>
      <c r="DC38" s="707"/>
      <c r="DD38" s="675">
        <v>4154057</v>
      </c>
      <c r="DE38" s="667"/>
      <c r="DF38" s="667"/>
      <c r="DG38" s="667"/>
      <c r="DH38" s="667"/>
      <c r="DI38" s="667"/>
      <c r="DJ38" s="667"/>
      <c r="DK38" s="668"/>
      <c r="DL38" s="675">
        <v>3785942</v>
      </c>
      <c r="DM38" s="667"/>
      <c r="DN38" s="667"/>
      <c r="DO38" s="667"/>
      <c r="DP38" s="667"/>
      <c r="DQ38" s="667"/>
      <c r="DR38" s="667"/>
      <c r="DS38" s="667"/>
      <c r="DT38" s="667"/>
      <c r="DU38" s="667"/>
      <c r="DV38" s="668"/>
      <c r="DW38" s="671">
        <v>13.7</v>
      </c>
      <c r="DX38" s="700"/>
      <c r="DY38" s="700"/>
      <c r="DZ38" s="700"/>
      <c r="EA38" s="700"/>
      <c r="EB38" s="700"/>
      <c r="EC38" s="701"/>
    </row>
    <row r="39" spans="2:133" ht="11.25" customHeight="1" x14ac:dyDescent="0.15">
      <c r="B39" s="663" t="s">
        <v>341</v>
      </c>
      <c r="C39" s="664"/>
      <c r="D39" s="664"/>
      <c r="E39" s="664"/>
      <c r="F39" s="664"/>
      <c r="G39" s="664"/>
      <c r="H39" s="664"/>
      <c r="I39" s="664"/>
      <c r="J39" s="664"/>
      <c r="K39" s="664"/>
      <c r="L39" s="664"/>
      <c r="M39" s="664"/>
      <c r="N39" s="664"/>
      <c r="O39" s="664"/>
      <c r="P39" s="664"/>
      <c r="Q39" s="665"/>
      <c r="R39" s="666">
        <v>303653</v>
      </c>
      <c r="S39" s="667"/>
      <c r="T39" s="667"/>
      <c r="U39" s="667"/>
      <c r="V39" s="667"/>
      <c r="W39" s="667"/>
      <c r="X39" s="667"/>
      <c r="Y39" s="668"/>
      <c r="Z39" s="669">
        <v>0.6</v>
      </c>
      <c r="AA39" s="669"/>
      <c r="AB39" s="669"/>
      <c r="AC39" s="669"/>
      <c r="AD39" s="670">
        <v>4017</v>
      </c>
      <c r="AE39" s="670"/>
      <c r="AF39" s="670"/>
      <c r="AG39" s="670"/>
      <c r="AH39" s="670"/>
      <c r="AI39" s="670"/>
      <c r="AJ39" s="670"/>
      <c r="AK39" s="670"/>
      <c r="AL39" s="671">
        <v>0</v>
      </c>
      <c r="AM39" s="672"/>
      <c r="AN39" s="672"/>
      <c r="AO39" s="673"/>
      <c r="AQ39" s="744" t="s">
        <v>342</v>
      </c>
      <c r="AR39" s="745"/>
      <c r="AS39" s="745"/>
      <c r="AT39" s="745"/>
      <c r="AU39" s="745"/>
      <c r="AV39" s="745"/>
      <c r="AW39" s="745"/>
      <c r="AX39" s="745"/>
      <c r="AY39" s="746"/>
      <c r="AZ39" s="666" t="s">
        <v>128</v>
      </c>
      <c r="BA39" s="667"/>
      <c r="BB39" s="667"/>
      <c r="BC39" s="667"/>
      <c r="BD39" s="705"/>
      <c r="BE39" s="705"/>
      <c r="BF39" s="733"/>
      <c r="BG39" s="681" t="s">
        <v>343</v>
      </c>
      <c r="BH39" s="682"/>
      <c r="BI39" s="682"/>
      <c r="BJ39" s="682"/>
      <c r="BK39" s="682"/>
      <c r="BL39" s="682"/>
      <c r="BM39" s="682"/>
      <c r="BN39" s="682"/>
      <c r="BO39" s="682"/>
      <c r="BP39" s="682"/>
      <c r="BQ39" s="682"/>
      <c r="BR39" s="682"/>
      <c r="BS39" s="682"/>
      <c r="BT39" s="682"/>
      <c r="BU39" s="683"/>
      <c r="BV39" s="666">
        <v>26143</v>
      </c>
      <c r="BW39" s="667"/>
      <c r="BX39" s="667"/>
      <c r="BY39" s="667"/>
      <c r="BZ39" s="667"/>
      <c r="CA39" s="667"/>
      <c r="CB39" s="676"/>
      <c r="CD39" s="681" t="s">
        <v>344</v>
      </c>
      <c r="CE39" s="682"/>
      <c r="CF39" s="682"/>
      <c r="CG39" s="682"/>
      <c r="CH39" s="682"/>
      <c r="CI39" s="682"/>
      <c r="CJ39" s="682"/>
      <c r="CK39" s="682"/>
      <c r="CL39" s="682"/>
      <c r="CM39" s="682"/>
      <c r="CN39" s="682"/>
      <c r="CO39" s="682"/>
      <c r="CP39" s="682"/>
      <c r="CQ39" s="683"/>
      <c r="CR39" s="666">
        <v>2467824</v>
      </c>
      <c r="CS39" s="705"/>
      <c r="CT39" s="705"/>
      <c r="CU39" s="705"/>
      <c r="CV39" s="705"/>
      <c r="CW39" s="705"/>
      <c r="CX39" s="705"/>
      <c r="CY39" s="706"/>
      <c r="CZ39" s="671">
        <v>4.9000000000000004</v>
      </c>
      <c r="DA39" s="700"/>
      <c r="DB39" s="700"/>
      <c r="DC39" s="707"/>
      <c r="DD39" s="675">
        <v>2374351</v>
      </c>
      <c r="DE39" s="705"/>
      <c r="DF39" s="705"/>
      <c r="DG39" s="705"/>
      <c r="DH39" s="705"/>
      <c r="DI39" s="705"/>
      <c r="DJ39" s="705"/>
      <c r="DK39" s="706"/>
      <c r="DL39" s="675" t="s">
        <v>128</v>
      </c>
      <c r="DM39" s="705"/>
      <c r="DN39" s="705"/>
      <c r="DO39" s="705"/>
      <c r="DP39" s="705"/>
      <c r="DQ39" s="705"/>
      <c r="DR39" s="705"/>
      <c r="DS39" s="705"/>
      <c r="DT39" s="705"/>
      <c r="DU39" s="705"/>
      <c r="DV39" s="706"/>
      <c r="DW39" s="671" t="s">
        <v>128</v>
      </c>
      <c r="DX39" s="700"/>
      <c r="DY39" s="700"/>
      <c r="DZ39" s="700"/>
      <c r="EA39" s="700"/>
      <c r="EB39" s="700"/>
      <c r="EC39" s="701"/>
    </row>
    <row r="40" spans="2:133" ht="11.25" customHeight="1" x14ac:dyDescent="0.15">
      <c r="B40" s="663" t="s">
        <v>345</v>
      </c>
      <c r="C40" s="664"/>
      <c r="D40" s="664"/>
      <c r="E40" s="664"/>
      <c r="F40" s="664"/>
      <c r="G40" s="664"/>
      <c r="H40" s="664"/>
      <c r="I40" s="664"/>
      <c r="J40" s="664"/>
      <c r="K40" s="664"/>
      <c r="L40" s="664"/>
      <c r="M40" s="664"/>
      <c r="N40" s="664"/>
      <c r="O40" s="664"/>
      <c r="P40" s="664"/>
      <c r="Q40" s="665"/>
      <c r="R40" s="666">
        <v>2283200</v>
      </c>
      <c r="S40" s="667"/>
      <c r="T40" s="667"/>
      <c r="U40" s="667"/>
      <c r="V40" s="667"/>
      <c r="W40" s="667"/>
      <c r="X40" s="667"/>
      <c r="Y40" s="668"/>
      <c r="Z40" s="669">
        <v>4.5</v>
      </c>
      <c r="AA40" s="669"/>
      <c r="AB40" s="669"/>
      <c r="AC40" s="669"/>
      <c r="AD40" s="670" t="s">
        <v>246</v>
      </c>
      <c r="AE40" s="670"/>
      <c r="AF40" s="670"/>
      <c r="AG40" s="670"/>
      <c r="AH40" s="670"/>
      <c r="AI40" s="670"/>
      <c r="AJ40" s="670"/>
      <c r="AK40" s="670"/>
      <c r="AL40" s="671" t="s">
        <v>245</v>
      </c>
      <c r="AM40" s="672"/>
      <c r="AN40" s="672"/>
      <c r="AO40" s="673"/>
      <c r="AQ40" s="744" t="s">
        <v>346</v>
      </c>
      <c r="AR40" s="745"/>
      <c r="AS40" s="745"/>
      <c r="AT40" s="745"/>
      <c r="AU40" s="745"/>
      <c r="AV40" s="745"/>
      <c r="AW40" s="745"/>
      <c r="AX40" s="745"/>
      <c r="AY40" s="746"/>
      <c r="AZ40" s="666" t="s">
        <v>245</v>
      </c>
      <c r="BA40" s="667"/>
      <c r="BB40" s="667"/>
      <c r="BC40" s="667"/>
      <c r="BD40" s="705"/>
      <c r="BE40" s="705"/>
      <c r="BF40" s="733"/>
      <c r="BG40" s="747" t="s">
        <v>347</v>
      </c>
      <c r="BH40" s="748"/>
      <c r="BI40" s="748"/>
      <c r="BJ40" s="748"/>
      <c r="BK40" s="748"/>
      <c r="BL40" s="222"/>
      <c r="BM40" s="682" t="s">
        <v>348</v>
      </c>
      <c r="BN40" s="682"/>
      <c r="BO40" s="682"/>
      <c r="BP40" s="682"/>
      <c r="BQ40" s="682"/>
      <c r="BR40" s="682"/>
      <c r="BS40" s="682"/>
      <c r="BT40" s="682"/>
      <c r="BU40" s="683"/>
      <c r="BV40" s="666">
        <v>97</v>
      </c>
      <c r="BW40" s="667"/>
      <c r="BX40" s="667"/>
      <c r="BY40" s="667"/>
      <c r="BZ40" s="667"/>
      <c r="CA40" s="667"/>
      <c r="CB40" s="676"/>
      <c r="CD40" s="681" t="s">
        <v>349</v>
      </c>
      <c r="CE40" s="682"/>
      <c r="CF40" s="682"/>
      <c r="CG40" s="682"/>
      <c r="CH40" s="682"/>
      <c r="CI40" s="682"/>
      <c r="CJ40" s="682"/>
      <c r="CK40" s="682"/>
      <c r="CL40" s="682"/>
      <c r="CM40" s="682"/>
      <c r="CN40" s="682"/>
      <c r="CO40" s="682"/>
      <c r="CP40" s="682"/>
      <c r="CQ40" s="683"/>
      <c r="CR40" s="666">
        <v>223082</v>
      </c>
      <c r="CS40" s="667"/>
      <c r="CT40" s="667"/>
      <c r="CU40" s="667"/>
      <c r="CV40" s="667"/>
      <c r="CW40" s="667"/>
      <c r="CX40" s="667"/>
      <c r="CY40" s="668"/>
      <c r="CZ40" s="671">
        <v>0.4</v>
      </c>
      <c r="DA40" s="700"/>
      <c r="DB40" s="700"/>
      <c r="DC40" s="707"/>
      <c r="DD40" s="675">
        <v>198082</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0"/>
      <c r="DY40" s="700"/>
      <c r="DZ40" s="700"/>
      <c r="EA40" s="700"/>
      <c r="EB40" s="700"/>
      <c r="EC40" s="701"/>
    </row>
    <row r="41" spans="2:133" ht="11.25" customHeight="1" x14ac:dyDescent="0.15">
      <c r="B41" s="663" t="s">
        <v>350</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351</v>
      </c>
      <c r="AR41" s="745"/>
      <c r="AS41" s="745"/>
      <c r="AT41" s="745"/>
      <c r="AU41" s="745"/>
      <c r="AV41" s="745"/>
      <c r="AW41" s="745"/>
      <c r="AX41" s="745"/>
      <c r="AY41" s="746"/>
      <c r="AZ41" s="666">
        <v>1541625</v>
      </c>
      <c r="BA41" s="667"/>
      <c r="BB41" s="667"/>
      <c r="BC41" s="667"/>
      <c r="BD41" s="705"/>
      <c r="BE41" s="705"/>
      <c r="BF41" s="733"/>
      <c r="BG41" s="747"/>
      <c r="BH41" s="748"/>
      <c r="BI41" s="748"/>
      <c r="BJ41" s="748"/>
      <c r="BK41" s="748"/>
      <c r="BL41" s="222"/>
      <c r="BM41" s="682" t="s">
        <v>352</v>
      </c>
      <c r="BN41" s="682"/>
      <c r="BO41" s="682"/>
      <c r="BP41" s="682"/>
      <c r="BQ41" s="682"/>
      <c r="BR41" s="682"/>
      <c r="BS41" s="682"/>
      <c r="BT41" s="682"/>
      <c r="BU41" s="683"/>
      <c r="BV41" s="666">
        <v>2</v>
      </c>
      <c r="BW41" s="667"/>
      <c r="BX41" s="667"/>
      <c r="BY41" s="667"/>
      <c r="BZ41" s="667"/>
      <c r="CA41" s="667"/>
      <c r="CB41" s="676"/>
      <c r="CD41" s="681" t="s">
        <v>353</v>
      </c>
      <c r="CE41" s="682"/>
      <c r="CF41" s="682"/>
      <c r="CG41" s="682"/>
      <c r="CH41" s="682"/>
      <c r="CI41" s="682"/>
      <c r="CJ41" s="682"/>
      <c r="CK41" s="682"/>
      <c r="CL41" s="682"/>
      <c r="CM41" s="682"/>
      <c r="CN41" s="682"/>
      <c r="CO41" s="682"/>
      <c r="CP41" s="682"/>
      <c r="CQ41" s="683"/>
      <c r="CR41" s="666" t="s">
        <v>246</v>
      </c>
      <c r="CS41" s="705"/>
      <c r="CT41" s="705"/>
      <c r="CU41" s="705"/>
      <c r="CV41" s="705"/>
      <c r="CW41" s="705"/>
      <c r="CX41" s="705"/>
      <c r="CY41" s="706"/>
      <c r="CZ41" s="671" t="s">
        <v>128</v>
      </c>
      <c r="DA41" s="700"/>
      <c r="DB41" s="700"/>
      <c r="DC41" s="707"/>
      <c r="DD41" s="675" t="s">
        <v>128</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354</v>
      </c>
      <c r="C42" s="664"/>
      <c r="D42" s="664"/>
      <c r="E42" s="664"/>
      <c r="F42" s="664"/>
      <c r="G42" s="664"/>
      <c r="H42" s="664"/>
      <c r="I42" s="664"/>
      <c r="J42" s="664"/>
      <c r="K42" s="664"/>
      <c r="L42" s="664"/>
      <c r="M42" s="664"/>
      <c r="N42" s="664"/>
      <c r="O42" s="664"/>
      <c r="P42" s="664"/>
      <c r="Q42" s="665"/>
      <c r="R42" s="666" t="s">
        <v>245</v>
      </c>
      <c r="S42" s="667"/>
      <c r="T42" s="667"/>
      <c r="U42" s="667"/>
      <c r="V42" s="667"/>
      <c r="W42" s="667"/>
      <c r="X42" s="667"/>
      <c r="Y42" s="668"/>
      <c r="Z42" s="669" t="s">
        <v>246</v>
      </c>
      <c r="AA42" s="669"/>
      <c r="AB42" s="669"/>
      <c r="AC42" s="669"/>
      <c r="AD42" s="670" t="s">
        <v>246</v>
      </c>
      <c r="AE42" s="670"/>
      <c r="AF42" s="670"/>
      <c r="AG42" s="670"/>
      <c r="AH42" s="670"/>
      <c r="AI42" s="670"/>
      <c r="AJ42" s="670"/>
      <c r="AK42" s="670"/>
      <c r="AL42" s="671" t="s">
        <v>128</v>
      </c>
      <c r="AM42" s="672"/>
      <c r="AN42" s="672"/>
      <c r="AO42" s="673"/>
      <c r="AQ42" s="751" t="s">
        <v>355</v>
      </c>
      <c r="AR42" s="752"/>
      <c r="AS42" s="752"/>
      <c r="AT42" s="752"/>
      <c r="AU42" s="752"/>
      <c r="AV42" s="752"/>
      <c r="AW42" s="752"/>
      <c r="AX42" s="752"/>
      <c r="AY42" s="753"/>
      <c r="AZ42" s="760">
        <v>3886567</v>
      </c>
      <c r="BA42" s="761"/>
      <c r="BB42" s="761"/>
      <c r="BC42" s="761"/>
      <c r="BD42" s="737"/>
      <c r="BE42" s="737"/>
      <c r="BF42" s="739"/>
      <c r="BG42" s="749"/>
      <c r="BH42" s="750"/>
      <c r="BI42" s="750"/>
      <c r="BJ42" s="750"/>
      <c r="BK42" s="750"/>
      <c r="BL42" s="223"/>
      <c r="BM42" s="692" t="s">
        <v>356</v>
      </c>
      <c r="BN42" s="692"/>
      <c r="BO42" s="692"/>
      <c r="BP42" s="692"/>
      <c r="BQ42" s="692"/>
      <c r="BR42" s="692"/>
      <c r="BS42" s="692"/>
      <c r="BT42" s="692"/>
      <c r="BU42" s="693"/>
      <c r="BV42" s="760">
        <v>362</v>
      </c>
      <c r="BW42" s="761"/>
      <c r="BX42" s="761"/>
      <c r="BY42" s="761"/>
      <c r="BZ42" s="761"/>
      <c r="CA42" s="761"/>
      <c r="CB42" s="773"/>
      <c r="CD42" s="663" t="s">
        <v>357</v>
      </c>
      <c r="CE42" s="664"/>
      <c r="CF42" s="664"/>
      <c r="CG42" s="664"/>
      <c r="CH42" s="664"/>
      <c r="CI42" s="664"/>
      <c r="CJ42" s="664"/>
      <c r="CK42" s="664"/>
      <c r="CL42" s="664"/>
      <c r="CM42" s="664"/>
      <c r="CN42" s="664"/>
      <c r="CO42" s="664"/>
      <c r="CP42" s="664"/>
      <c r="CQ42" s="665"/>
      <c r="CR42" s="666">
        <v>826068</v>
      </c>
      <c r="CS42" s="705"/>
      <c r="CT42" s="705"/>
      <c r="CU42" s="705"/>
      <c r="CV42" s="705"/>
      <c r="CW42" s="705"/>
      <c r="CX42" s="705"/>
      <c r="CY42" s="706"/>
      <c r="CZ42" s="671">
        <v>1.7</v>
      </c>
      <c r="DA42" s="700"/>
      <c r="DB42" s="700"/>
      <c r="DC42" s="707"/>
      <c r="DD42" s="675">
        <v>135066</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358</v>
      </c>
      <c r="C43" s="664"/>
      <c r="D43" s="664"/>
      <c r="E43" s="664"/>
      <c r="F43" s="664"/>
      <c r="G43" s="664"/>
      <c r="H43" s="664"/>
      <c r="I43" s="664"/>
      <c r="J43" s="664"/>
      <c r="K43" s="664"/>
      <c r="L43" s="664"/>
      <c r="M43" s="664"/>
      <c r="N43" s="664"/>
      <c r="O43" s="664"/>
      <c r="P43" s="664"/>
      <c r="Q43" s="665"/>
      <c r="R43" s="666">
        <v>1684600</v>
      </c>
      <c r="S43" s="667"/>
      <c r="T43" s="667"/>
      <c r="U43" s="667"/>
      <c r="V43" s="667"/>
      <c r="W43" s="667"/>
      <c r="X43" s="667"/>
      <c r="Y43" s="668"/>
      <c r="Z43" s="669">
        <v>3.3</v>
      </c>
      <c r="AA43" s="669"/>
      <c r="AB43" s="669"/>
      <c r="AC43" s="669"/>
      <c r="AD43" s="670" t="s">
        <v>246</v>
      </c>
      <c r="AE43" s="670"/>
      <c r="AF43" s="670"/>
      <c r="AG43" s="670"/>
      <c r="AH43" s="670"/>
      <c r="AI43" s="670"/>
      <c r="AJ43" s="670"/>
      <c r="AK43" s="670"/>
      <c r="AL43" s="671" t="s">
        <v>128</v>
      </c>
      <c r="AM43" s="672"/>
      <c r="AN43" s="672"/>
      <c r="AO43" s="673"/>
      <c r="BV43" s="224"/>
      <c r="BW43" s="224"/>
      <c r="BX43" s="224"/>
      <c r="BY43" s="224"/>
      <c r="BZ43" s="224"/>
      <c r="CA43" s="224"/>
      <c r="CB43" s="224"/>
      <c r="CD43" s="663" t="s">
        <v>359</v>
      </c>
      <c r="CE43" s="664"/>
      <c r="CF43" s="664"/>
      <c r="CG43" s="664"/>
      <c r="CH43" s="664"/>
      <c r="CI43" s="664"/>
      <c r="CJ43" s="664"/>
      <c r="CK43" s="664"/>
      <c r="CL43" s="664"/>
      <c r="CM43" s="664"/>
      <c r="CN43" s="664"/>
      <c r="CO43" s="664"/>
      <c r="CP43" s="664"/>
      <c r="CQ43" s="665"/>
      <c r="CR43" s="666">
        <v>16842</v>
      </c>
      <c r="CS43" s="705"/>
      <c r="CT43" s="705"/>
      <c r="CU43" s="705"/>
      <c r="CV43" s="705"/>
      <c r="CW43" s="705"/>
      <c r="CX43" s="705"/>
      <c r="CY43" s="706"/>
      <c r="CZ43" s="671">
        <v>0</v>
      </c>
      <c r="DA43" s="700"/>
      <c r="DB43" s="700"/>
      <c r="DC43" s="707"/>
      <c r="DD43" s="675">
        <v>16842</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360</v>
      </c>
      <c r="C44" s="711"/>
      <c r="D44" s="711"/>
      <c r="E44" s="711"/>
      <c r="F44" s="711"/>
      <c r="G44" s="711"/>
      <c r="H44" s="711"/>
      <c r="I44" s="711"/>
      <c r="J44" s="711"/>
      <c r="K44" s="711"/>
      <c r="L44" s="711"/>
      <c r="M44" s="711"/>
      <c r="N44" s="711"/>
      <c r="O44" s="711"/>
      <c r="P44" s="711"/>
      <c r="Q44" s="712"/>
      <c r="R44" s="760">
        <v>50925438</v>
      </c>
      <c r="S44" s="761"/>
      <c r="T44" s="761"/>
      <c r="U44" s="761"/>
      <c r="V44" s="761"/>
      <c r="W44" s="761"/>
      <c r="X44" s="761"/>
      <c r="Y44" s="762"/>
      <c r="Z44" s="763">
        <v>100</v>
      </c>
      <c r="AA44" s="763"/>
      <c r="AB44" s="763"/>
      <c r="AC44" s="763"/>
      <c r="AD44" s="764">
        <v>25930338</v>
      </c>
      <c r="AE44" s="764"/>
      <c r="AF44" s="764"/>
      <c r="AG44" s="764"/>
      <c r="AH44" s="764"/>
      <c r="AI44" s="764"/>
      <c r="AJ44" s="764"/>
      <c r="AK44" s="764"/>
      <c r="AL44" s="765">
        <v>100</v>
      </c>
      <c r="AM44" s="738"/>
      <c r="AN44" s="738"/>
      <c r="AO44" s="766"/>
      <c r="CD44" s="767" t="s">
        <v>306</v>
      </c>
      <c r="CE44" s="768"/>
      <c r="CF44" s="663" t="s">
        <v>361</v>
      </c>
      <c r="CG44" s="664"/>
      <c r="CH44" s="664"/>
      <c r="CI44" s="664"/>
      <c r="CJ44" s="664"/>
      <c r="CK44" s="664"/>
      <c r="CL44" s="664"/>
      <c r="CM44" s="664"/>
      <c r="CN44" s="664"/>
      <c r="CO44" s="664"/>
      <c r="CP44" s="664"/>
      <c r="CQ44" s="665"/>
      <c r="CR44" s="666">
        <v>826068</v>
      </c>
      <c r="CS44" s="667"/>
      <c r="CT44" s="667"/>
      <c r="CU44" s="667"/>
      <c r="CV44" s="667"/>
      <c r="CW44" s="667"/>
      <c r="CX44" s="667"/>
      <c r="CY44" s="668"/>
      <c r="CZ44" s="671">
        <v>1.7</v>
      </c>
      <c r="DA44" s="672"/>
      <c r="DB44" s="672"/>
      <c r="DC44" s="684"/>
      <c r="DD44" s="675">
        <v>135066</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362</v>
      </c>
      <c r="CG45" s="664"/>
      <c r="CH45" s="664"/>
      <c r="CI45" s="664"/>
      <c r="CJ45" s="664"/>
      <c r="CK45" s="664"/>
      <c r="CL45" s="664"/>
      <c r="CM45" s="664"/>
      <c r="CN45" s="664"/>
      <c r="CO45" s="664"/>
      <c r="CP45" s="664"/>
      <c r="CQ45" s="665"/>
      <c r="CR45" s="666">
        <v>212577</v>
      </c>
      <c r="CS45" s="705"/>
      <c r="CT45" s="705"/>
      <c r="CU45" s="705"/>
      <c r="CV45" s="705"/>
      <c r="CW45" s="705"/>
      <c r="CX45" s="705"/>
      <c r="CY45" s="706"/>
      <c r="CZ45" s="671">
        <v>0.4</v>
      </c>
      <c r="DA45" s="700"/>
      <c r="DB45" s="700"/>
      <c r="DC45" s="707"/>
      <c r="DD45" s="675">
        <v>3671</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364</v>
      </c>
      <c r="CG46" s="664"/>
      <c r="CH46" s="664"/>
      <c r="CI46" s="664"/>
      <c r="CJ46" s="664"/>
      <c r="CK46" s="664"/>
      <c r="CL46" s="664"/>
      <c r="CM46" s="664"/>
      <c r="CN46" s="664"/>
      <c r="CO46" s="664"/>
      <c r="CP46" s="664"/>
      <c r="CQ46" s="665"/>
      <c r="CR46" s="666">
        <v>613491</v>
      </c>
      <c r="CS46" s="667"/>
      <c r="CT46" s="667"/>
      <c r="CU46" s="667"/>
      <c r="CV46" s="667"/>
      <c r="CW46" s="667"/>
      <c r="CX46" s="667"/>
      <c r="CY46" s="668"/>
      <c r="CZ46" s="671">
        <v>1.2</v>
      </c>
      <c r="DA46" s="672"/>
      <c r="DB46" s="672"/>
      <c r="DC46" s="684"/>
      <c r="DD46" s="675">
        <v>131395</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366</v>
      </c>
      <c r="CG47" s="664"/>
      <c r="CH47" s="664"/>
      <c r="CI47" s="664"/>
      <c r="CJ47" s="664"/>
      <c r="CK47" s="664"/>
      <c r="CL47" s="664"/>
      <c r="CM47" s="664"/>
      <c r="CN47" s="664"/>
      <c r="CO47" s="664"/>
      <c r="CP47" s="664"/>
      <c r="CQ47" s="665"/>
      <c r="CR47" s="666" t="s">
        <v>246</v>
      </c>
      <c r="CS47" s="705"/>
      <c r="CT47" s="705"/>
      <c r="CU47" s="705"/>
      <c r="CV47" s="705"/>
      <c r="CW47" s="705"/>
      <c r="CX47" s="705"/>
      <c r="CY47" s="706"/>
      <c r="CZ47" s="671" t="s">
        <v>246</v>
      </c>
      <c r="DA47" s="700"/>
      <c r="DB47" s="700"/>
      <c r="DC47" s="707"/>
      <c r="DD47" s="675" t="s">
        <v>246</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368</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369</v>
      </c>
      <c r="CE49" s="711"/>
      <c r="CF49" s="711"/>
      <c r="CG49" s="711"/>
      <c r="CH49" s="711"/>
      <c r="CI49" s="711"/>
      <c r="CJ49" s="711"/>
      <c r="CK49" s="711"/>
      <c r="CL49" s="711"/>
      <c r="CM49" s="711"/>
      <c r="CN49" s="711"/>
      <c r="CO49" s="711"/>
      <c r="CP49" s="711"/>
      <c r="CQ49" s="712"/>
      <c r="CR49" s="760">
        <v>49877058</v>
      </c>
      <c r="CS49" s="737"/>
      <c r="CT49" s="737"/>
      <c r="CU49" s="737"/>
      <c r="CV49" s="737"/>
      <c r="CW49" s="737"/>
      <c r="CX49" s="737"/>
      <c r="CY49" s="774"/>
      <c r="CZ49" s="765">
        <v>100</v>
      </c>
      <c r="DA49" s="775"/>
      <c r="DB49" s="775"/>
      <c r="DC49" s="776"/>
      <c r="DD49" s="777">
        <v>30297758</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371</v>
      </c>
      <c r="DK2" s="788"/>
      <c r="DL2" s="788"/>
      <c r="DM2" s="788"/>
      <c r="DN2" s="788"/>
      <c r="DO2" s="789"/>
      <c r="DP2" s="231"/>
      <c r="DQ2" s="787" t="s">
        <v>372</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35"/>
      <c r="BA5" s="235"/>
      <c r="BB5" s="235"/>
      <c r="BC5" s="235"/>
      <c r="BD5" s="235"/>
      <c r="BE5" s="236"/>
      <c r="BF5" s="236"/>
      <c r="BG5" s="236"/>
      <c r="BH5" s="236"/>
      <c r="BI5" s="236"/>
      <c r="BJ5" s="236"/>
      <c r="BK5" s="236"/>
      <c r="BL5" s="236"/>
      <c r="BM5" s="236"/>
      <c r="BN5" s="236"/>
      <c r="BO5" s="236"/>
      <c r="BP5" s="236"/>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392</v>
      </c>
      <c r="C7" s="815"/>
      <c r="D7" s="815"/>
      <c r="E7" s="815"/>
      <c r="F7" s="815"/>
      <c r="G7" s="815"/>
      <c r="H7" s="815"/>
      <c r="I7" s="815"/>
      <c r="J7" s="815"/>
      <c r="K7" s="815"/>
      <c r="L7" s="815"/>
      <c r="M7" s="815"/>
      <c r="N7" s="815"/>
      <c r="O7" s="815"/>
      <c r="P7" s="816"/>
      <c r="Q7" s="817">
        <v>50925</v>
      </c>
      <c r="R7" s="818"/>
      <c r="S7" s="818"/>
      <c r="T7" s="818"/>
      <c r="U7" s="818"/>
      <c r="V7" s="818">
        <v>49877</v>
      </c>
      <c r="W7" s="818"/>
      <c r="X7" s="818"/>
      <c r="Y7" s="818"/>
      <c r="Z7" s="818"/>
      <c r="AA7" s="818">
        <v>1048</v>
      </c>
      <c r="AB7" s="818"/>
      <c r="AC7" s="818"/>
      <c r="AD7" s="818"/>
      <c r="AE7" s="819"/>
      <c r="AF7" s="820">
        <v>1046</v>
      </c>
      <c r="AG7" s="821"/>
      <c r="AH7" s="821"/>
      <c r="AI7" s="821"/>
      <c r="AJ7" s="822"/>
      <c r="AK7" s="823">
        <v>46</v>
      </c>
      <c r="AL7" s="824"/>
      <c r="AM7" s="824"/>
      <c r="AN7" s="824"/>
      <c r="AO7" s="824"/>
      <c r="AP7" s="824">
        <v>39427</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586</v>
      </c>
      <c r="BT7" s="812"/>
      <c r="BU7" s="812"/>
      <c r="BV7" s="812"/>
      <c r="BW7" s="812"/>
      <c r="BX7" s="812"/>
      <c r="BY7" s="812"/>
      <c r="BZ7" s="812"/>
      <c r="CA7" s="812"/>
      <c r="CB7" s="812"/>
      <c r="CC7" s="812"/>
      <c r="CD7" s="812"/>
      <c r="CE7" s="812"/>
      <c r="CF7" s="812"/>
      <c r="CG7" s="827"/>
      <c r="CH7" s="808">
        <v>99</v>
      </c>
      <c r="CI7" s="809"/>
      <c r="CJ7" s="809"/>
      <c r="CK7" s="809"/>
      <c r="CL7" s="810"/>
      <c r="CM7" s="808">
        <v>857</v>
      </c>
      <c r="CN7" s="809"/>
      <c r="CO7" s="809"/>
      <c r="CP7" s="809"/>
      <c r="CQ7" s="810"/>
      <c r="CR7" s="808">
        <v>15</v>
      </c>
      <c r="CS7" s="809"/>
      <c r="CT7" s="809"/>
      <c r="CU7" s="809"/>
      <c r="CV7" s="810"/>
      <c r="CW7" s="808" t="s">
        <v>587</v>
      </c>
      <c r="CX7" s="809"/>
      <c r="CY7" s="809"/>
      <c r="CZ7" s="809"/>
      <c r="DA7" s="810"/>
      <c r="DB7" s="808" t="s">
        <v>587</v>
      </c>
      <c r="DC7" s="809"/>
      <c r="DD7" s="809"/>
      <c r="DE7" s="809"/>
      <c r="DF7" s="810"/>
      <c r="DG7" s="808" t="s">
        <v>587</v>
      </c>
      <c r="DH7" s="809"/>
      <c r="DI7" s="809"/>
      <c r="DJ7" s="809"/>
      <c r="DK7" s="810"/>
      <c r="DL7" s="808" t="s">
        <v>587</v>
      </c>
      <c r="DM7" s="809"/>
      <c r="DN7" s="809"/>
      <c r="DO7" s="809"/>
      <c r="DP7" s="810"/>
      <c r="DQ7" s="808" t="s">
        <v>587</v>
      </c>
      <c r="DR7" s="809"/>
      <c r="DS7" s="809"/>
      <c r="DT7" s="809"/>
      <c r="DU7" s="810"/>
      <c r="DV7" s="811"/>
      <c r="DW7" s="812"/>
      <c r="DX7" s="812"/>
      <c r="DY7" s="812"/>
      <c r="DZ7" s="813"/>
      <c r="EA7" s="237"/>
    </row>
    <row r="8" spans="1:131" s="238" customFormat="1" ht="26.25" customHeight="1" x14ac:dyDescent="0.15">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588</v>
      </c>
      <c r="BT8" s="839"/>
      <c r="BU8" s="839"/>
      <c r="BV8" s="839"/>
      <c r="BW8" s="839"/>
      <c r="BX8" s="839"/>
      <c r="BY8" s="839"/>
      <c r="BZ8" s="839"/>
      <c r="CA8" s="839"/>
      <c r="CB8" s="839"/>
      <c r="CC8" s="839"/>
      <c r="CD8" s="839"/>
      <c r="CE8" s="839"/>
      <c r="CF8" s="839"/>
      <c r="CG8" s="840"/>
      <c r="CH8" s="841">
        <v>24</v>
      </c>
      <c r="CI8" s="842"/>
      <c r="CJ8" s="842"/>
      <c r="CK8" s="842"/>
      <c r="CL8" s="843"/>
      <c r="CM8" s="841">
        <v>112</v>
      </c>
      <c r="CN8" s="842"/>
      <c r="CO8" s="842"/>
      <c r="CP8" s="842"/>
      <c r="CQ8" s="843"/>
      <c r="CR8" s="841">
        <v>100</v>
      </c>
      <c r="CS8" s="842"/>
      <c r="CT8" s="842"/>
      <c r="CU8" s="842"/>
      <c r="CV8" s="843"/>
      <c r="CW8" s="841" t="s">
        <v>587</v>
      </c>
      <c r="CX8" s="842"/>
      <c r="CY8" s="842"/>
      <c r="CZ8" s="842"/>
      <c r="DA8" s="843"/>
      <c r="DB8" s="841" t="s">
        <v>587</v>
      </c>
      <c r="DC8" s="842"/>
      <c r="DD8" s="842"/>
      <c r="DE8" s="842"/>
      <c r="DF8" s="843"/>
      <c r="DG8" s="841" t="s">
        <v>587</v>
      </c>
      <c r="DH8" s="842"/>
      <c r="DI8" s="842"/>
      <c r="DJ8" s="842"/>
      <c r="DK8" s="843"/>
      <c r="DL8" s="841" t="s">
        <v>587</v>
      </c>
      <c r="DM8" s="842"/>
      <c r="DN8" s="842"/>
      <c r="DO8" s="842"/>
      <c r="DP8" s="843"/>
      <c r="DQ8" s="841" t="s">
        <v>587</v>
      </c>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589</v>
      </c>
      <c r="BT9" s="839"/>
      <c r="BU9" s="839"/>
      <c r="BV9" s="839"/>
      <c r="BW9" s="839"/>
      <c r="BX9" s="839"/>
      <c r="BY9" s="839"/>
      <c r="BZ9" s="839"/>
      <c r="CA9" s="839"/>
      <c r="CB9" s="839"/>
      <c r="CC9" s="839"/>
      <c r="CD9" s="839"/>
      <c r="CE9" s="839"/>
      <c r="CF9" s="839"/>
      <c r="CG9" s="840"/>
      <c r="CH9" s="841" t="s">
        <v>587</v>
      </c>
      <c r="CI9" s="842"/>
      <c r="CJ9" s="842"/>
      <c r="CK9" s="842"/>
      <c r="CL9" s="843"/>
      <c r="CM9" s="841">
        <v>80</v>
      </c>
      <c r="CN9" s="842"/>
      <c r="CO9" s="842"/>
      <c r="CP9" s="842"/>
      <c r="CQ9" s="843"/>
      <c r="CR9" s="841">
        <v>5</v>
      </c>
      <c r="CS9" s="842"/>
      <c r="CT9" s="842"/>
      <c r="CU9" s="842"/>
      <c r="CV9" s="843"/>
      <c r="CW9" s="841" t="s">
        <v>587</v>
      </c>
      <c r="CX9" s="842"/>
      <c r="CY9" s="842"/>
      <c r="CZ9" s="842"/>
      <c r="DA9" s="843"/>
      <c r="DB9" s="841" t="s">
        <v>587</v>
      </c>
      <c r="DC9" s="842"/>
      <c r="DD9" s="842"/>
      <c r="DE9" s="842"/>
      <c r="DF9" s="843"/>
      <c r="DG9" s="841">
        <v>1489</v>
      </c>
      <c r="DH9" s="842"/>
      <c r="DI9" s="842"/>
      <c r="DJ9" s="842"/>
      <c r="DK9" s="843"/>
      <c r="DL9" s="841" t="s">
        <v>587</v>
      </c>
      <c r="DM9" s="842"/>
      <c r="DN9" s="842"/>
      <c r="DO9" s="842"/>
      <c r="DP9" s="843"/>
      <c r="DQ9" s="841">
        <v>818</v>
      </c>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t="s">
        <v>590</v>
      </c>
      <c r="BT10" s="839"/>
      <c r="BU10" s="839"/>
      <c r="BV10" s="839"/>
      <c r="BW10" s="839"/>
      <c r="BX10" s="839"/>
      <c r="BY10" s="839"/>
      <c r="BZ10" s="839"/>
      <c r="CA10" s="839"/>
      <c r="CB10" s="839"/>
      <c r="CC10" s="839"/>
      <c r="CD10" s="839"/>
      <c r="CE10" s="839"/>
      <c r="CF10" s="839"/>
      <c r="CG10" s="840"/>
      <c r="CH10" s="841">
        <v>-7</v>
      </c>
      <c r="CI10" s="842"/>
      <c r="CJ10" s="842"/>
      <c r="CK10" s="842"/>
      <c r="CL10" s="843"/>
      <c r="CM10" s="841">
        <v>19</v>
      </c>
      <c r="CN10" s="842"/>
      <c r="CO10" s="842"/>
      <c r="CP10" s="842"/>
      <c r="CQ10" s="843"/>
      <c r="CR10" s="841">
        <v>2</v>
      </c>
      <c r="CS10" s="842"/>
      <c r="CT10" s="842"/>
      <c r="CU10" s="842"/>
      <c r="CV10" s="843"/>
      <c r="CW10" s="841">
        <v>541</v>
      </c>
      <c r="CX10" s="842"/>
      <c r="CY10" s="842"/>
      <c r="CZ10" s="842"/>
      <c r="DA10" s="843"/>
      <c r="DB10" s="841" t="s">
        <v>587</v>
      </c>
      <c r="DC10" s="842"/>
      <c r="DD10" s="842"/>
      <c r="DE10" s="842"/>
      <c r="DF10" s="843"/>
      <c r="DG10" s="841" t="s">
        <v>587</v>
      </c>
      <c r="DH10" s="842"/>
      <c r="DI10" s="842"/>
      <c r="DJ10" s="842"/>
      <c r="DK10" s="843"/>
      <c r="DL10" s="841" t="s">
        <v>587</v>
      </c>
      <c r="DM10" s="842"/>
      <c r="DN10" s="842"/>
      <c r="DO10" s="842"/>
      <c r="DP10" s="843"/>
      <c r="DQ10" s="841" t="s">
        <v>587</v>
      </c>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394</v>
      </c>
      <c r="B23" s="854" t="s">
        <v>395</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1046</v>
      </c>
      <c r="AG23" s="858"/>
      <c r="AH23" s="858"/>
      <c r="AI23" s="858"/>
      <c r="AJ23" s="861"/>
      <c r="AK23" s="862"/>
      <c r="AL23" s="863"/>
      <c r="AM23" s="863"/>
      <c r="AN23" s="863"/>
      <c r="AO23" s="863"/>
      <c r="AP23" s="858"/>
      <c r="AQ23" s="858"/>
      <c r="AR23" s="858"/>
      <c r="AS23" s="858"/>
      <c r="AT23" s="858"/>
      <c r="AU23" s="874"/>
      <c r="AV23" s="874"/>
      <c r="AW23" s="874"/>
      <c r="AX23" s="874"/>
      <c r="AY23" s="875"/>
      <c r="AZ23" s="876" t="s">
        <v>128</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375</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382</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406</v>
      </c>
      <c r="C28" s="815"/>
      <c r="D28" s="815"/>
      <c r="E28" s="815"/>
      <c r="F28" s="815"/>
      <c r="G28" s="815"/>
      <c r="H28" s="815"/>
      <c r="I28" s="815"/>
      <c r="J28" s="815"/>
      <c r="K28" s="815"/>
      <c r="L28" s="815"/>
      <c r="M28" s="815"/>
      <c r="N28" s="815"/>
      <c r="O28" s="815"/>
      <c r="P28" s="816"/>
      <c r="Q28" s="887">
        <v>13943</v>
      </c>
      <c r="R28" s="888"/>
      <c r="S28" s="888"/>
      <c r="T28" s="888"/>
      <c r="U28" s="888"/>
      <c r="V28" s="888">
        <v>15299</v>
      </c>
      <c r="W28" s="888"/>
      <c r="X28" s="888"/>
      <c r="Y28" s="888"/>
      <c r="Z28" s="888"/>
      <c r="AA28" s="888">
        <v>-1355</v>
      </c>
      <c r="AB28" s="888"/>
      <c r="AC28" s="888"/>
      <c r="AD28" s="888"/>
      <c r="AE28" s="889"/>
      <c r="AF28" s="890">
        <v>-1355</v>
      </c>
      <c r="AG28" s="888"/>
      <c r="AH28" s="888"/>
      <c r="AI28" s="888"/>
      <c r="AJ28" s="891"/>
      <c r="AK28" s="892">
        <v>1542</v>
      </c>
      <c r="AL28" s="893"/>
      <c r="AM28" s="893"/>
      <c r="AN28" s="893"/>
      <c r="AO28" s="893"/>
      <c r="AP28" s="893" t="s">
        <v>513</v>
      </c>
      <c r="AQ28" s="893"/>
      <c r="AR28" s="893"/>
      <c r="AS28" s="893"/>
      <c r="AT28" s="893"/>
      <c r="AU28" s="893" t="s">
        <v>513</v>
      </c>
      <c r="AV28" s="893"/>
      <c r="AW28" s="893"/>
      <c r="AX28" s="893"/>
      <c r="AY28" s="893"/>
      <c r="AZ28" s="894" t="s">
        <v>513</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407</v>
      </c>
      <c r="C29" s="846"/>
      <c r="D29" s="846"/>
      <c r="E29" s="846"/>
      <c r="F29" s="846"/>
      <c r="G29" s="846"/>
      <c r="H29" s="846"/>
      <c r="I29" s="846"/>
      <c r="J29" s="846"/>
      <c r="K29" s="846"/>
      <c r="L29" s="846"/>
      <c r="M29" s="846"/>
      <c r="N29" s="846"/>
      <c r="O29" s="846"/>
      <c r="P29" s="847"/>
      <c r="Q29" s="848">
        <v>12703</v>
      </c>
      <c r="R29" s="849"/>
      <c r="S29" s="849"/>
      <c r="T29" s="849"/>
      <c r="U29" s="849"/>
      <c r="V29" s="849">
        <v>12598</v>
      </c>
      <c r="W29" s="849"/>
      <c r="X29" s="849"/>
      <c r="Y29" s="849"/>
      <c r="Z29" s="849"/>
      <c r="AA29" s="849">
        <v>105</v>
      </c>
      <c r="AB29" s="849"/>
      <c r="AC29" s="849"/>
      <c r="AD29" s="849"/>
      <c r="AE29" s="850"/>
      <c r="AF29" s="851">
        <v>105</v>
      </c>
      <c r="AG29" s="852"/>
      <c r="AH29" s="852"/>
      <c r="AI29" s="852"/>
      <c r="AJ29" s="853"/>
      <c r="AK29" s="899">
        <v>2068</v>
      </c>
      <c r="AL29" s="895"/>
      <c r="AM29" s="895"/>
      <c r="AN29" s="895"/>
      <c r="AO29" s="895"/>
      <c r="AP29" s="895" t="s">
        <v>513</v>
      </c>
      <c r="AQ29" s="895"/>
      <c r="AR29" s="895"/>
      <c r="AS29" s="895"/>
      <c r="AT29" s="895"/>
      <c r="AU29" s="895" t="s">
        <v>513</v>
      </c>
      <c r="AV29" s="895"/>
      <c r="AW29" s="895"/>
      <c r="AX29" s="895"/>
      <c r="AY29" s="895"/>
      <c r="AZ29" s="896" t="s">
        <v>513</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408</v>
      </c>
      <c r="C30" s="846"/>
      <c r="D30" s="846"/>
      <c r="E30" s="846"/>
      <c r="F30" s="846"/>
      <c r="G30" s="846"/>
      <c r="H30" s="846"/>
      <c r="I30" s="846"/>
      <c r="J30" s="846"/>
      <c r="K30" s="846"/>
      <c r="L30" s="846"/>
      <c r="M30" s="846"/>
      <c r="N30" s="846"/>
      <c r="O30" s="846"/>
      <c r="P30" s="847"/>
      <c r="Q30" s="848">
        <v>1955</v>
      </c>
      <c r="R30" s="849"/>
      <c r="S30" s="849"/>
      <c r="T30" s="849"/>
      <c r="U30" s="849"/>
      <c r="V30" s="849">
        <v>1923</v>
      </c>
      <c r="W30" s="849"/>
      <c r="X30" s="849"/>
      <c r="Y30" s="849"/>
      <c r="Z30" s="849"/>
      <c r="AA30" s="849">
        <v>32</v>
      </c>
      <c r="AB30" s="849"/>
      <c r="AC30" s="849"/>
      <c r="AD30" s="849"/>
      <c r="AE30" s="850"/>
      <c r="AF30" s="851">
        <v>32</v>
      </c>
      <c r="AG30" s="852"/>
      <c r="AH30" s="852"/>
      <c r="AI30" s="852"/>
      <c r="AJ30" s="853"/>
      <c r="AK30" s="899">
        <v>449</v>
      </c>
      <c r="AL30" s="895"/>
      <c r="AM30" s="895"/>
      <c r="AN30" s="895"/>
      <c r="AO30" s="895"/>
      <c r="AP30" s="895" t="s">
        <v>513</v>
      </c>
      <c r="AQ30" s="895"/>
      <c r="AR30" s="895"/>
      <c r="AS30" s="895"/>
      <c r="AT30" s="895"/>
      <c r="AU30" s="895" t="s">
        <v>513</v>
      </c>
      <c r="AV30" s="895"/>
      <c r="AW30" s="895"/>
      <c r="AX30" s="895"/>
      <c r="AY30" s="895"/>
      <c r="AZ30" s="896" t="s">
        <v>513</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409</v>
      </c>
      <c r="C31" s="846"/>
      <c r="D31" s="846"/>
      <c r="E31" s="846"/>
      <c r="F31" s="846"/>
      <c r="G31" s="846"/>
      <c r="H31" s="846"/>
      <c r="I31" s="846"/>
      <c r="J31" s="846"/>
      <c r="K31" s="846"/>
      <c r="L31" s="846"/>
      <c r="M31" s="846"/>
      <c r="N31" s="846"/>
      <c r="O31" s="846"/>
      <c r="P31" s="847"/>
      <c r="Q31" s="848">
        <v>2387</v>
      </c>
      <c r="R31" s="849"/>
      <c r="S31" s="849"/>
      <c r="T31" s="849"/>
      <c r="U31" s="849"/>
      <c r="V31" s="849">
        <v>2142</v>
      </c>
      <c r="W31" s="849"/>
      <c r="X31" s="849"/>
      <c r="Y31" s="849"/>
      <c r="Z31" s="849"/>
      <c r="AA31" s="849">
        <v>245</v>
      </c>
      <c r="AB31" s="849"/>
      <c r="AC31" s="849"/>
      <c r="AD31" s="849"/>
      <c r="AE31" s="850"/>
      <c r="AF31" s="851">
        <v>3009</v>
      </c>
      <c r="AG31" s="852"/>
      <c r="AH31" s="852"/>
      <c r="AI31" s="852"/>
      <c r="AJ31" s="853"/>
      <c r="AK31" s="899">
        <v>7</v>
      </c>
      <c r="AL31" s="895"/>
      <c r="AM31" s="895"/>
      <c r="AN31" s="895"/>
      <c r="AO31" s="895"/>
      <c r="AP31" s="895">
        <v>431</v>
      </c>
      <c r="AQ31" s="895"/>
      <c r="AR31" s="895"/>
      <c r="AS31" s="895"/>
      <c r="AT31" s="895"/>
      <c r="AU31" s="895">
        <v>3</v>
      </c>
      <c r="AV31" s="895"/>
      <c r="AW31" s="895"/>
      <c r="AX31" s="895"/>
      <c r="AY31" s="895"/>
      <c r="AZ31" s="896" t="s">
        <v>513</v>
      </c>
      <c r="BA31" s="896"/>
      <c r="BB31" s="896"/>
      <c r="BC31" s="896"/>
      <c r="BD31" s="896"/>
      <c r="BE31" s="897" t="s">
        <v>410</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411</v>
      </c>
      <c r="C32" s="846"/>
      <c r="D32" s="846"/>
      <c r="E32" s="846"/>
      <c r="F32" s="846"/>
      <c r="G32" s="846"/>
      <c r="H32" s="846"/>
      <c r="I32" s="846"/>
      <c r="J32" s="846"/>
      <c r="K32" s="846"/>
      <c r="L32" s="846"/>
      <c r="M32" s="846"/>
      <c r="N32" s="846"/>
      <c r="O32" s="846"/>
      <c r="P32" s="847"/>
      <c r="Q32" s="848">
        <v>3506</v>
      </c>
      <c r="R32" s="849"/>
      <c r="S32" s="849"/>
      <c r="T32" s="849"/>
      <c r="U32" s="849"/>
      <c r="V32" s="849">
        <v>3572</v>
      </c>
      <c r="W32" s="849"/>
      <c r="X32" s="849"/>
      <c r="Y32" s="849"/>
      <c r="Z32" s="849"/>
      <c r="AA32" s="849">
        <v>-66</v>
      </c>
      <c r="AB32" s="849"/>
      <c r="AC32" s="849"/>
      <c r="AD32" s="849"/>
      <c r="AE32" s="850"/>
      <c r="AF32" s="851">
        <v>386</v>
      </c>
      <c r="AG32" s="852"/>
      <c r="AH32" s="852"/>
      <c r="AI32" s="852"/>
      <c r="AJ32" s="853"/>
      <c r="AK32" s="899">
        <v>1750</v>
      </c>
      <c r="AL32" s="895"/>
      <c r="AM32" s="895"/>
      <c r="AN32" s="895"/>
      <c r="AO32" s="895"/>
      <c r="AP32" s="895">
        <v>35637</v>
      </c>
      <c r="AQ32" s="895"/>
      <c r="AR32" s="895"/>
      <c r="AS32" s="895"/>
      <c r="AT32" s="895"/>
      <c r="AU32" s="895">
        <v>16202</v>
      </c>
      <c r="AV32" s="895"/>
      <c r="AW32" s="895"/>
      <c r="AX32" s="895"/>
      <c r="AY32" s="895"/>
      <c r="AZ32" s="896" t="s">
        <v>513</v>
      </c>
      <c r="BA32" s="896"/>
      <c r="BB32" s="896"/>
      <c r="BC32" s="896"/>
      <c r="BD32" s="896"/>
      <c r="BE32" s="897" t="s">
        <v>410</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412</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394</v>
      </c>
      <c r="B63" s="854" t="s">
        <v>413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2176</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414</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416</v>
      </c>
      <c r="B66" s="793"/>
      <c r="C66" s="793"/>
      <c r="D66" s="793"/>
      <c r="E66" s="793"/>
      <c r="F66" s="793"/>
      <c r="G66" s="793"/>
      <c r="H66" s="793"/>
      <c r="I66" s="793"/>
      <c r="J66" s="793"/>
      <c r="K66" s="793"/>
      <c r="L66" s="793"/>
      <c r="M66" s="793"/>
      <c r="N66" s="793"/>
      <c r="O66" s="793"/>
      <c r="P66" s="794"/>
      <c r="Q66" s="798" t="s">
        <v>398</v>
      </c>
      <c r="R66" s="799"/>
      <c r="S66" s="799"/>
      <c r="T66" s="799"/>
      <c r="U66" s="800"/>
      <c r="V66" s="798" t="s">
        <v>417</v>
      </c>
      <c r="W66" s="799"/>
      <c r="X66" s="799"/>
      <c r="Y66" s="799"/>
      <c r="Z66" s="800"/>
      <c r="AA66" s="798" t="s">
        <v>418</v>
      </c>
      <c r="AB66" s="799"/>
      <c r="AC66" s="799"/>
      <c r="AD66" s="799"/>
      <c r="AE66" s="800"/>
      <c r="AF66" s="919" t="s">
        <v>419</v>
      </c>
      <c r="AG66" s="880"/>
      <c r="AH66" s="880"/>
      <c r="AI66" s="880"/>
      <c r="AJ66" s="920"/>
      <c r="AK66" s="798" t="s">
        <v>420</v>
      </c>
      <c r="AL66" s="793"/>
      <c r="AM66" s="793"/>
      <c r="AN66" s="793"/>
      <c r="AO66" s="794"/>
      <c r="AP66" s="798" t="s">
        <v>421</v>
      </c>
      <c r="AQ66" s="799"/>
      <c r="AR66" s="799"/>
      <c r="AS66" s="799"/>
      <c r="AT66" s="800"/>
      <c r="AU66" s="798" t="s">
        <v>422</v>
      </c>
      <c r="AV66" s="799"/>
      <c r="AW66" s="799"/>
      <c r="AX66" s="799"/>
      <c r="AY66" s="800"/>
      <c r="AZ66" s="798" t="s">
        <v>382</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580</v>
      </c>
      <c r="C68" s="935"/>
      <c r="D68" s="935"/>
      <c r="E68" s="935"/>
      <c r="F68" s="935"/>
      <c r="G68" s="935"/>
      <c r="H68" s="935"/>
      <c r="I68" s="935"/>
      <c r="J68" s="935"/>
      <c r="K68" s="935"/>
      <c r="L68" s="935"/>
      <c r="M68" s="935"/>
      <c r="N68" s="935"/>
      <c r="O68" s="935"/>
      <c r="P68" s="936"/>
      <c r="Q68" s="937">
        <v>97</v>
      </c>
      <c r="R68" s="931"/>
      <c r="S68" s="931"/>
      <c r="T68" s="931"/>
      <c r="U68" s="931"/>
      <c r="V68" s="931">
        <v>94</v>
      </c>
      <c r="W68" s="931"/>
      <c r="X68" s="931"/>
      <c r="Y68" s="931"/>
      <c r="Z68" s="931"/>
      <c r="AA68" s="931">
        <v>3</v>
      </c>
      <c r="AB68" s="931"/>
      <c r="AC68" s="931"/>
      <c r="AD68" s="931"/>
      <c r="AE68" s="931"/>
      <c r="AF68" s="931">
        <v>3</v>
      </c>
      <c r="AG68" s="931"/>
      <c r="AH68" s="931"/>
      <c r="AI68" s="931"/>
      <c r="AJ68" s="931"/>
      <c r="AK68" s="931" t="s">
        <v>513</v>
      </c>
      <c r="AL68" s="931"/>
      <c r="AM68" s="931"/>
      <c r="AN68" s="931"/>
      <c r="AO68" s="931"/>
      <c r="AP68" s="931" t="s">
        <v>513</v>
      </c>
      <c r="AQ68" s="931"/>
      <c r="AR68" s="931"/>
      <c r="AS68" s="931"/>
      <c r="AT68" s="931"/>
      <c r="AU68" s="931" t="s">
        <v>513</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581</v>
      </c>
      <c r="C69" s="939"/>
      <c r="D69" s="939"/>
      <c r="E69" s="939"/>
      <c r="F69" s="939"/>
      <c r="G69" s="939"/>
      <c r="H69" s="939"/>
      <c r="I69" s="939"/>
      <c r="J69" s="939"/>
      <c r="K69" s="939"/>
      <c r="L69" s="939"/>
      <c r="M69" s="939"/>
      <c r="N69" s="939"/>
      <c r="O69" s="939"/>
      <c r="P69" s="940"/>
      <c r="Q69" s="941">
        <v>19240</v>
      </c>
      <c r="R69" s="895"/>
      <c r="S69" s="895"/>
      <c r="T69" s="895"/>
      <c r="U69" s="895"/>
      <c r="V69" s="895">
        <v>19240</v>
      </c>
      <c r="W69" s="895"/>
      <c r="X69" s="895"/>
      <c r="Y69" s="895"/>
      <c r="Z69" s="895"/>
      <c r="AA69" s="895" t="s">
        <v>513</v>
      </c>
      <c r="AB69" s="895"/>
      <c r="AC69" s="895"/>
      <c r="AD69" s="895"/>
      <c r="AE69" s="895"/>
      <c r="AF69" s="895" t="s">
        <v>513</v>
      </c>
      <c r="AG69" s="895"/>
      <c r="AH69" s="895"/>
      <c r="AI69" s="895"/>
      <c r="AJ69" s="895"/>
      <c r="AK69" s="895" t="s">
        <v>513</v>
      </c>
      <c r="AL69" s="895"/>
      <c r="AM69" s="895"/>
      <c r="AN69" s="895"/>
      <c r="AO69" s="895"/>
      <c r="AP69" s="895">
        <v>16546</v>
      </c>
      <c r="AQ69" s="895"/>
      <c r="AR69" s="895"/>
      <c r="AS69" s="895"/>
      <c r="AT69" s="895"/>
      <c r="AU69" s="895">
        <v>430</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582</v>
      </c>
      <c r="C70" s="939"/>
      <c r="D70" s="939"/>
      <c r="E70" s="939"/>
      <c r="F70" s="939"/>
      <c r="G70" s="939"/>
      <c r="H70" s="939"/>
      <c r="I70" s="939"/>
      <c r="J70" s="939"/>
      <c r="K70" s="939"/>
      <c r="L70" s="939"/>
      <c r="M70" s="939"/>
      <c r="N70" s="939"/>
      <c r="O70" s="939"/>
      <c r="P70" s="940"/>
      <c r="Q70" s="941">
        <v>219</v>
      </c>
      <c r="R70" s="895"/>
      <c r="S70" s="895"/>
      <c r="T70" s="895"/>
      <c r="U70" s="895"/>
      <c r="V70" s="895">
        <v>195</v>
      </c>
      <c r="W70" s="895"/>
      <c r="X70" s="895"/>
      <c r="Y70" s="895"/>
      <c r="Z70" s="895"/>
      <c r="AA70" s="895">
        <v>24</v>
      </c>
      <c r="AB70" s="895"/>
      <c r="AC70" s="895"/>
      <c r="AD70" s="895"/>
      <c r="AE70" s="895"/>
      <c r="AF70" s="895">
        <v>24</v>
      </c>
      <c r="AG70" s="895"/>
      <c r="AH70" s="895"/>
      <c r="AI70" s="895"/>
      <c r="AJ70" s="895"/>
      <c r="AK70" s="895" t="s">
        <v>513</v>
      </c>
      <c r="AL70" s="895"/>
      <c r="AM70" s="895"/>
      <c r="AN70" s="895"/>
      <c r="AO70" s="895"/>
      <c r="AP70" s="895" t="s">
        <v>513</v>
      </c>
      <c r="AQ70" s="895"/>
      <c r="AR70" s="895"/>
      <c r="AS70" s="895"/>
      <c r="AT70" s="895"/>
      <c r="AU70" s="895" t="s">
        <v>513</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583</v>
      </c>
      <c r="C71" s="939"/>
      <c r="D71" s="939"/>
      <c r="E71" s="939"/>
      <c r="F71" s="939"/>
      <c r="G71" s="939"/>
      <c r="H71" s="939"/>
      <c r="I71" s="939"/>
      <c r="J71" s="939"/>
      <c r="K71" s="939"/>
      <c r="L71" s="939"/>
      <c r="M71" s="939"/>
      <c r="N71" s="939"/>
      <c r="O71" s="939"/>
      <c r="P71" s="940"/>
      <c r="Q71" s="941">
        <v>1282575</v>
      </c>
      <c r="R71" s="895"/>
      <c r="S71" s="895"/>
      <c r="T71" s="895"/>
      <c r="U71" s="895"/>
      <c r="V71" s="895">
        <v>1237829</v>
      </c>
      <c r="W71" s="895"/>
      <c r="X71" s="895"/>
      <c r="Y71" s="895"/>
      <c r="Z71" s="895"/>
      <c r="AA71" s="895">
        <v>44746</v>
      </c>
      <c r="AB71" s="895"/>
      <c r="AC71" s="895"/>
      <c r="AD71" s="895"/>
      <c r="AE71" s="895"/>
      <c r="AF71" s="895">
        <v>44746</v>
      </c>
      <c r="AG71" s="895"/>
      <c r="AH71" s="895"/>
      <c r="AI71" s="895"/>
      <c r="AJ71" s="895"/>
      <c r="AK71" s="895">
        <v>8500</v>
      </c>
      <c r="AL71" s="895"/>
      <c r="AM71" s="895"/>
      <c r="AN71" s="895"/>
      <c r="AO71" s="895"/>
      <c r="AP71" s="895" t="s">
        <v>513</v>
      </c>
      <c r="AQ71" s="895"/>
      <c r="AR71" s="895"/>
      <c r="AS71" s="895"/>
      <c r="AT71" s="895"/>
      <c r="AU71" s="895" t="s">
        <v>513</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584</v>
      </c>
      <c r="C72" s="939"/>
      <c r="D72" s="939"/>
      <c r="E72" s="939"/>
      <c r="F72" s="939"/>
      <c r="G72" s="939"/>
      <c r="H72" s="939"/>
      <c r="I72" s="939"/>
      <c r="J72" s="939"/>
      <c r="K72" s="939"/>
      <c r="L72" s="939"/>
      <c r="M72" s="939"/>
      <c r="N72" s="939"/>
      <c r="O72" s="939"/>
      <c r="P72" s="940"/>
      <c r="Q72" s="941">
        <v>39340</v>
      </c>
      <c r="R72" s="895"/>
      <c r="S72" s="895"/>
      <c r="T72" s="895"/>
      <c r="U72" s="895"/>
      <c r="V72" s="895">
        <v>34648</v>
      </c>
      <c r="W72" s="895"/>
      <c r="X72" s="895"/>
      <c r="Y72" s="895"/>
      <c r="Z72" s="895"/>
      <c r="AA72" s="895">
        <v>4692</v>
      </c>
      <c r="AB72" s="895"/>
      <c r="AC72" s="895"/>
      <c r="AD72" s="895"/>
      <c r="AE72" s="895"/>
      <c r="AF72" s="895">
        <v>22986</v>
      </c>
      <c r="AG72" s="895"/>
      <c r="AH72" s="895"/>
      <c r="AI72" s="895"/>
      <c r="AJ72" s="895"/>
      <c r="AK72" s="895" t="s">
        <v>513</v>
      </c>
      <c r="AL72" s="895"/>
      <c r="AM72" s="895"/>
      <c r="AN72" s="895"/>
      <c r="AO72" s="895"/>
      <c r="AP72" s="895">
        <v>103547</v>
      </c>
      <c r="AQ72" s="895"/>
      <c r="AR72" s="895"/>
      <c r="AS72" s="895"/>
      <c r="AT72" s="895"/>
      <c r="AU72" s="895">
        <v>9</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t="s">
        <v>585</v>
      </c>
      <c r="C73" s="939"/>
      <c r="D73" s="939"/>
      <c r="E73" s="939"/>
      <c r="F73" s="939"/>
      <c r="G73" s="939"/>
      <c r="H73" s="939"/>
      <c r="I73" s="939"/>
      <c r="J73" s="939"/>
      <c r="K73" s="939"/>
      <c r="L73" s="939"/>
      <c r="M73" s="939"/>
      <c r="N73" s="939"/>
      <c r="O73" s="939"/>
      <c r="P73" s="940"/>
      <c r="Q73" s="941">
        <v>8419</v>
      </c>
      <c r="R73" s="895"/>
      <c r="S73" s="895"/>
      <c r="T73" s="895"/>
      <c r="U73" s="895"/>
      <c r="V73" s="895">
        <v>5771</v>
      </c>
      <c r="W73" s="895"/>
      <c r="X73" s="895"/>
      <c r="Y73" s="895"/>
      <c r="Z73" s="895"/>
      <c r="AA73" s="895">
        <v>2648</v>
      </c>
      <c r="AB73" s="895"/>
      <c r="AC73" s="895"/>
      <c r="AD73" s="895"/>
      <c r="AE73" s="895"/>
      <c r="AF73" s="895">
        <v>21829</v>
      </c>
      <c r="AG73" s="895"/>
      <c r="AH73" s="895"/>
      <c r="AI73" s="895"/>
      <c r="AJ73" s="895"/>
      <c r="AK73" s="895" t="s">
        <v>513</v>
      </c>
      <c r="AL73" s="895"/>
      <c r="AM73" s="895"/>
      <c r="AN73" s="895"/>
      <c r="AO73" s="895"/>
      <c r="AP73" s="895">
        <v>18228</v>
      </c>
      <c r="AQ73" s="895"/>
      <c r="AR73" s="895"/>
      <c r="AS73" s="895"/>
      <c r="AT73" s="895"/>
      <c r="AU73" s="895" t="s">
        <v>513</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394</v>
      </c>
      <c r="B88" s="854" t="s">
        <v>423</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SUM(AF68:AJ73)</f>
        <v>89588</v>
      </c>
      <c r="AG88" s="909"/>
      <c r="AH88" s="909"/>
      <c r="AI88" s="909"/>
      <c r="AJ88" s="909"/>
      <c r="AK88" s="906"/>
      <c r="AL88" s="906"/>
      <c r="AM88" s="906"/>
      <c r="AN88" s="906"/>
      <c r="AO88" s="906"/>
      <c r="AP88" s="909">
        <f>SUM(AP68:AT73)</f>
        <v>138321</v>
      </c>
      <c r="AQ88" s="909"/>
      <c r="AR88" s="909"/>
      <c r="AS88" s="909"/>
      <c r="AT88" s="909"/>
      <c r="AU88" s="909">
        <f>SUM(AU68:AY73)</f>
        <v>439</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4" t="s">
        <v>424</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f>SUM(CR7:CV10)</f>
        <v>122</v>
      </c>
      <c r="CS102" s="917"/>
      <c r="CT102" s="917"/>
      <c r="CU102" s="917"/>
      <c r="CV102" s="956"/>
      <c r="CW102" s="955">
        <f t="shared" ref="CW102" si="0">SUM(CW7:DA10)</f>
        <v>541</v>
      </c>
      <c r="CX102" s="917"/>
      <c r="CY102" s="917"/>
      <c r="CZ102" s="917"/>
      <c r="DA102" s="956"/>
      <c r="DB102" s="955">
        <f t="shared" ref="DB102" si="1">SUM(DB7:DF10)</f>
        <v>0</v>
      </c>
      <c r="DC102" s="917"/>
      <c r="DD102" s="917"/>
      <c r="DE102" s="917"/>
      <c r="DF102" s="956"/>
      <c r="DG102" s="955">
        <f t="shared" ref="DG102" si="2">SUM(DG7:DK10)</f>
        <v>1489</v>
      </c>
      <c r="DH102" s="917"/>
      <c r="DI102" s="917"/>
      <c r="DJ102" s="917"/>
      <c r="DK102" s="956"/>
      <c r="DL102" s="955">
        <f t="shared" ref="DL102" si="3">SUM(DL7:DP10)</f>
        <v>0</v>
      </c>
      <c r="DM102" s="917"/>
      <c r="DN102" s="917"/>
      <c r="DO102" s="917"/>
      <c r="DP102" s="956"/>
      <c r="DQ102" s="955">
        <f t="shared" ref="DQ102" si="4">SUM(DQ7:DU10)</f>
        <v>818</v>
      </c>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429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431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432</v>
      </c>
      <c r="AB109" s="958"/>
      <c r="AC109" s="958"/>
      <c r="AD109" s="958"/>
      <c r="AE109" s="959"/>
      <c r="AF109" s="957" t="s">
        <v>433</v>
      </c>
      <c r="AG109" s="958"/>
      <c r="AH109" s="958"/>
      <c r="AI109" s="958"/>
      <c r="AJ109" s="959"/>
      <c r="AK109" s="957" t="s">
        <v>309</v>
      </c>
      <c r="AL109" s="958"/>
      <c r="AM109" s="958"/>
      <c r="AN109" s="958"/>
      <c r="AO109" s="959"/>
      <c r="AP109" s="957" t="s">
        <v>434</v>
      </c>
      <c r="AQ109" s="958"/>
      <c r="AR109" s="958"/>
      <c r="AS109" s="958"/>
      <c r="AT109" s="960"/>
      <c r="AU109" s="977" t="s">
        <v>431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432</v>
      </c>
      <c r="BR109" s="958"/>
      <c r="BS109" s="958"/>
      <c r="BT109" s="958"/>
      <c r="BU109" s="959"/>
      <c r="BV109" s="957" t="s">
        <v>433</v>
      </c>
      <c r="BW109" s="958"/>
      <c r="BX109" s="958"/>
      <c r="BY109" s="958"/>
      <c r="BZ109" s="959"/>
      <c r="CA109" s="957" t="s">
        <v>309</v>
      </c>
      <c r="CB109" s="958"/>
      <c r="CC109" s="958"/>
      <c r="CD109" s="958"/>
      <c r="CE109" s="959"/>
      <c r="CF109" s="978" t="s">
        <v>434</v>
      </c>
      <c r="CG109" s="978"/>
      <c r="CH109" s="978"/>
      <c r="CI109" s="978"/>
      <c r="CJ109" s="978"/>
      <c r="CK109" s="957" t="s">
        <v>435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432</v>
      </c>
      <c r="DH109" s="958"/>
      <c r="DI109" s="958"/>
      <c r="DJ109" s="958"/>
      <c r="DK109" s="959"/>
      <c r="DL109" s="957" t="s">
        <v>433</v>
      </c>
      <c r="DM109" s="958"/>
      <c r="DN109" s="958"/>
      <c r="DO109" s="958"/>
      <c r="DP109" s="959"/>
      <c r="DQ109" s="957" t="s">
        <v>309</v>
      </c>
      <c r="DR109" s="958"/>
      <c r="DS109" s="958"/>
      <c r="DT109" s="958"/>
      <c r="DU109" s="959"/>
      <c r="DV109" s="957" t="s">
        <v>434</v>
      </c>
      <c r="DW109" s="958"/>
      <c r="DX109" s="958"/>
      <c r="DY109" s="958"/>
      <c r="DZ109" s="960"/>
    </row>
    <row r="110" spans="1:131" s="233" customFormat="1" ht="26.25" customHeight="1" x14ac:dyDescent="0.15">
      <c r="A110" s="961" t="s">
        <v>436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4089220</v>
      </c>
      <c r="AB110" s="965"/>
      <c r="AC110" s="965"/>
      <c r="AD110" s="965"/>
      <c r="AE110" s="966"/>
      <c r="AF110" s="967">
        <v>4041339</v>
      </c>
      <c r="AG110" s="965"/>
      <c r="AH110" s="965"/>
      <c r="AI110" s="965"/>
      <c r="AJ110" s="966"/>
      <c r="AK110" s="967">
        <v>4118678</v>
      </c>
      <c r="AL110" s="965"/>
      <c r="AM110" s="965"/>
      <c r="AN110" s="965"/>
      <c r="AO110" s="966"/>
      <c r="AP110" s="968">
        <v>17.8</v>
      </c>
      <c r="AQ110" s="969"/>
      <c r="AR110" s="969"/>
      <c r="AS110" s="969"/>
      <c r="AT110" s="970"/>
      <c r="AU110" s="971" t="s">
        <v>73</v>
      </c>
      <c r="AV110" s="972"/>
      <c r="AW110" s="972"/>
      <c r="AX110" s="972"/>
      <c r="AY110" s="972"/>
      <c r="AZ110" s="994" t="s">
        <v>437</v>
      </c>
      <c r="BA110" s="962"/>
      <c r="BB110" s="962"/>
      <c r="BC110" s="962"/>
      <c r="BD110" s="962"/>
      <c r="BE110" s="962"/>
      <c r="BF110" s="962"/>
      <c r="BG110" s="962"/>
      <c r="BH110" s="962"/>
      <c r="BI110" s="962"/>
      <c r="BJ110" s="962"/>
      <c r="BK110" s="962"/>
      <c r="BL110" s="962"/>
      <c r="BM110" s="962"/>
      <c r="BN110" s="962"/>
      <c r="BO110" s="962"/>
      <c r="BP110" s="963"/>
      <c r="BQ110" s="995">
        <v>41778118</v>
      </c>
      <c r="BR110" s="996"/>
      <c r="BS110" s="996"/>
      <c r="BT110" s="996"/>
      <c r="BU110" s="996"/>
      <c r="BV110" s="996">
        <v>41032738</v>
      </c>
      <c r="BW110" s="996"/>
      <c r="BX110" s="996"/>
      <c r="BY110" s="996"/>
      <c r="BZ110" s="996"/>
      <c r="CA110" s="996">
        <v>39426868</v>
      </c>
      <c r="CB110" s="996"/>
      <c r="CC110" s="996"/>
      <c r="CD110" s="996"/>
      <c r="CE110" s="996"/>
      <c r="CF110" s="1009">
        <v>170.9</v>
      </c>
      <c r="CG110" s="1010"/>
      <c r="CH110" s="1010"/>
      <c r="CI110" s="1010"/>
      <c r="CJ110" s="1010"/>
      <c r="CK110" s="1011" t="s">
        <v>438</v>
      </c>
      <c r="CL110" s="1012"/>
      <c r="CM110" s="994" t="s">
        <v>439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414</v>
      </c>
      <c r="DH110" s="996"/>
      <c r="DI110" s="996"/>
      <c r="DJ110" s="996"/>
      <c r="DK110" s="996"/>
      <c r="DL110" s="996" t="s">
        <v>414</v>
      </c>
      <c r="DM110" s="996"/>
      <c r="DN110" s="996"/>
      <c r="DO110" s="996"/>
      <c r="DP110" s="996"/>
      <c r="DQ110" s="996" t="s">
        <v>414</v>
      </c>
      <c r="DR110" s="996"/>
      <c r="DS110" s="996"/>
      <c r="DT110" s="996"/>
      <c r="DU110" s="996"/>
      <c r="DV110" s="997" t="s">
        <v>414</v>
      </c>
      <c r="DW110" s="997"/>
      <c r="DX110" s="997"/>
      <c r="DY110" s="997"/>
      <c r="DZ110" s="998"/>
    </row>
    <row r="111" spans="1:131" s="233" customFormat="1" ht="26.25" customHeight="1" x14ac:dyDescent="0.15">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414</v>
      </c>
      <c r="AB111" s="1003"/>
      <c r="AC111" s="1003"/>
      <c r="AD111" s="1003"/>
      <c r="AE111" s="1004"/>
      <c r="AF111" s="1005" t="s">
        <v>414</v>
      </c>
      <c r="AG111" s="1003"/>
      <c r="AH111" s="1003"/>
      <c r="AI111" s="1003"/>
      <c r="AJ111" s="1004"/>
      <c r="AK111" s="1005" t="s">
        <v>414</v>
      </c>
      <c r="AL111" s="1003"/>
      <c r="AM111" s="1003"/>
      <c r="AN111" s="1003"/>
      <c r="AO111" s="1004"/>
      <c r="AP111" s="1006" t="s">
        <v>414</v>
      </c>
      <c r="AQ111" s="1007"/>
      <c r="AR111" s="1007"/>
      <c r="AS111" s="1007"/>
      <c r="AT111" s="1008"/>
      <c r="AU111" s="973"/>
      <c r="AV111" s="974"/>
      <c r="AW111" s="974"/>
      <c r="AX111" s="974"/>
      <c r="AY111" s="974"/>
      <c r="AZ111" s="987" t="s">
        <v>441</v>
      </c>
      <c r="BA111" s="988"/>
      <c r="BB111" s="988"/>
      <c r="BC111" s="988"/>
      <c r="BD111" s="988"/>
      <c r="BE111" s="988"/>
      <c r="BF111" s="988"/>
      <c r="BG111" s="988"/>
      <c r="BH111" s="988"/>
      <c r="BI111" s="988"/>
      <c r="BJ111" s="988"/>
      <c r="BK111" s="988"/>
      <c r="BL111" s="988"/>
      <c r="BM111" s="988"/>
      <c r="BN111" s="988"/>
      <c r="BO111" s="988"/>
      <c r="BP111" s="989"/>
      <c r="BQ111" s="990">
        <v>445067</v>
      </c>
      <c r="BR111" s="991"/>
      <c r="BS111" s="991"/>
      <c r="BT111" s="991"/>
      <c r="BU111" s="991"/>
      <c r="BV111" s="991">
        <v>664678</v>
      </c>
      <c r="BW111" s="991"/>
      <c r="BX111" s="991"/>
      <c r="BY111" s="991"/>
      <c r="BZ111" s="991"/>
      <c r="CA111" s="991">
        <v>810748</v>
      </c>
      <c r="CB111" s="991"/>
      <c r="CC111" s="991"/>
      <c r="CD111" s="991"/>
      <c r="CE111" s="991"/>
      <c r="CF111" s="985">
        <v>3.5</v>
      </c>
      <c r="CG111" s="986"/>
      <c r="CH111" s="986"/>
      <c r="CI111" s="986"/>
      <c r="CJ111" s="986"/>
      <c r="CK111" s="1013"/>
      <c r="CL111" s="1014"/>
      <c r="CM111" s="987" t="s">
        <v>442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414</v>
      </c>
      <c r="DH111" s="991"/>
      <c r="DI111" s="991"/>
      <c r="DJ111" s="991"/>
      <c r="DK111" s="991"/>
      <c r="DL111" s="991" t="s">
        <v>414</v>
      </c>
      <c r="DM111" s="991"/>
      <c r="DN111" s="991"/>
      <c r="DO111" s="991"/>
      <c r="DP111" s="991"/>
      <c r="DQ111" s="991" t="s">
        <v>128</v>
      </c>
      <c r="DR111" s="991"/>
      <c r="DS111" s="991"/>
      <c r="DT111" s="991"/>
      <c r="DU111" s="991"/>
      <c r="DV111" s="992" t="s">
        <v>443</v>
      </c>
      <c r="DW111" s="992"/>
      <c r="DX111" s="992"/>
      <c r="DY111" s="992"/>
      <c r="DZ111" s="993"/>
    </row>
    <row r="112" spans="1:131" s="233" customFormat="1" ht="26.25" customHeight="1" x14ac:dyDescent="0.15">
      <c r="A112" s="1017" t="s">
        <v>444</v>
      </c>
      <c r="B112" s="1018"/>
      <c r="C112" s="988" t="s">
        <v>445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443</v>
      </c>
      <c r="AB112" s="1024"/>
      <c r="AC112" s="1024"/>
      <c r="AD112" s="1024"/>
      <c r="AE112" s="1025"/>
      <c r="AF112" s="1026" t="s">
        <v>414</v>
      </c>
      <c r="AG112" s="1024"/>
      <c r="AH112" s="1024"/>
      <c r="AI112" s="1024"/>
      <c r="AJ112" s="1025"/>
      <c r="AK112" s="1026" t="s">
        <v>128</v>
      </c>
      <c r="AL112" s="1024"/>
      <c r="AM112" s="1024"/>
      <c r="AN112" s="1024"/>
      <c r="AO112" s="1025"/>
      <c r="AP112" s="1027" t="s">
        <v>128</v>
      </c>
      <c r="AQ112" s="1028"/>
      <c r="AR112" s="1028"/>
      <c r="AS112" s="1028"/>
      <c r="AT112" s="1029"/>
      <c r="AU112" s="973"/>
      <c r="AV112" s="974"/>
      <c r="AW112" s="974"/>
      <c r="AX112" s="974"/>
      <c r="AY112" s="974"/>
      <c r="AZ112" s="987" t="s">
        <v>446</v>
      </c>
      <c r="BA112" s="988"/>
      <c r="BB112" s="988"/>
      <c r="BC112" s="988"/>
      <c r="BD112" s="988"/>
      <c r="BE112" s="988"/>
      <c r="BF112" s="988"/>
      <c r="BG112" s="988"/>
      <c r="BH112" s="988"/>
      <c r="BI112" s="988"/>
      <c r="BJ112" s="988"/>
      <c r="BK112" s="988"/>
      <c r="BL112" s="988"/>
      <c r="BM112" s="988"/>
      <c r="BN112" s="988"/>
      <c r="BO112" s="988"/>
      <c r="BP112" s="989"/>
      <c r="BQ112" s="990">
        <v>20880015</v>
      </c>
      <c r="BR112" s="991"/>
      <c r="BS112" s="991"/>
      <c r="BT112" s="991"/>
      <c r="BU112" s="991"/>
      <c r="BV112" s="991">
        <v>17887535</v>
      </c>
      <c r="BW112" s="991"/>
      <c r="BX112" s="991"/>
      <c r="BY112" s="991"/>
      <c r="BZ112" s="991"/>
      <c r="CA112" s="991">
        <v>16204878</v>
      </c>
      <c r="CB112" s="991"/>
      <c r="CC112" s="991"/>
      <c r="CD112" s="991"/>
      <c r="CE112" s="991"/>
      <c r="CF112" s="985">
        <v>70.2</v>
      </c>
      <c r="CG112" s="986"/>
      <c r="CH112" s="986"/>
      <c r="CI112" s="986"/>
      <c r="CJ112" s="986"/>
      <c r="CK112" s="1013"/>
      <c r="CL112" s="1014"/>
      <c r="CM112" s="987" t="s">
        <v>447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443</v>
      </c>
      <c r="DH112" s="991"/>
      <c r="DI112" s="991"/>
      <c r="DJ112" s="991"/>
      <c r="DK112" s="991"/>
      <c r="DL112" s="991" t="s">
        <v>128</v>
      </c>
      <c r="DM112" s="991"/>
      <c r="DN112" s="991"/>
      <c r="DO112" s="991"/>
      <c r="DP112" s="991"/>
      <c r="DQ112" s="991" t="s">
        <v>448</v>
      </c>
      <c r="DR112" s="991"/>
      <c r="DS112" s="991"/>
      <c r="DT112" s="991"/>
      <c r="DU112" s="991"/>
      <c r="DV112" s="992" t="s">
        <v>443</v>
      </c>
      <c r="DW112" s="992"/>
      <c r="DX112" s="992"/>
      <c r="DY112" s="992"/>
      <c r="DZ112" s="993"/>
    </row>
    <row r="113" spans="1:130" s="233" customFormat="1" ht="26.25" customHeight="1" x14ac:dyDescent="0.15">
      <c r="A113" s="1019"/>
      <c r="B113" s="1020"/>
      <c r="C113" s="988" t="s">
        <v>449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1023653</v>
      </c>
      <c r="AB113" s="1003"/>
      <c r="AC113" s="1003"/>
      <c r="AD113" s="1003"/>
      <c r="AE113" s="1004"/>
      <c r="AF113" s="1005">
        <v>985678</v>
      </c>
      <c r="AG113" s="1003"/>
      <c r="AH113" s="1003"/>
      <c r="AI113" s="1003"/>
      <c r="AJ113" s="1004"/>
      <c r="AK113" s="1005">
        <v>897680</v>
      </c>
      <c r="AL113" s="1003"/>
      <c r="AM113" s="1003"/>
      <c r="AN113" s="1003"/>
      <c r="AO113" s="1004"/>
      <c r="AP113" s="1006">
        <v>3.9</v>
      </c>
      <c r="AQ113" s="1007"/>
      <c r="AR113" s="1007"/>
      <c r="AS113" s="1007"/>
      <c r="AT113" s="1008"/>
      <c r="AU113" s="973"/>
      <c r="AV113" s="974"/>
      <c r="AW113" s="974"/>
      <c r="AX113" s="974"/>
      <c r="AY113" s="974"/>
      <c r="AZ113" s="987" t="s">
        <v>450</v>
      </c>
      <c r="BA113" s="988"/>
      <c r="BB113" s="988"/>
      <c r="BC113" s="988"/>
      <c r="BD113" s="988"/>
      <c r="BE113" s="988"/>
      <c r="BF113" s="988"/>
      <c r="BG113" s="988"/>
      <c r="BH113" s="988"/>
      <c r="BI113" s="988"/>
      <c r="BJ113" s="988"/>
      <c r="BK113" s="988"/>
      <c r="BL113" s="988"/>
      <c r="BM113" s="988"/>
      <c r="BN113" s="988"/>
      <c r="BO113" s="988"/>
      <c r="BP113" s="989"/>
      <c r="BQ113" s="990">
        <v>438153</v>
      </c>
      <c r="BR113" s="991"/>
      <c r="BS113" s="991"/>
      <c r="BT113" s="991"/>
      <c r="BU113" s="991"/>
      <c r="BV113" s="991">
        <v>465654</v>
      </c>
      <c r="BW113" s="991"/>
      <c r="BX113" s="991"/>
      <c r="BY113" s="991"/>
      <c r="BZ113" s="991"/>
      <c r="CA113" s="991">
        <v>430199</v>
      </c>
      <c r="CB113" s="991"/>
      <c r="CC113" s="991"/>
      <c r="CD113" s="991"/>
      <c r="CE113" s="991"/>
      <c r="CF113" s="985">
        <v>1.9</v>
      </c>
      <c r="CG113" s="986"/>
      <c r="CH113" s="986"/>
      <c r="CI113" s="986"/>
      <c r="CJ113" s="986"/>
      <c r="CK113" s="1013"/>
      <c r="CL113" s="1014"/>
      <c r="CM113" s="987" t="s">
        <v>451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128</v>
      </c>
      <c r="DH113" s="1024"/>
      <c r="DI113" s="1024"/>
      <c r="DJ113" s="1024"/>
      <c r="DK113" s="1025"/>
      <c r="DL113" s="1026" t="s">
        <v>448</v>
      </c>
      <c r="DM113" s="1024"/>
      <c r="DN113" s="1024"/>
      <c r="DO113" s="1024"/>
      <c r="DP113" s="1025"/>
      <c r="DQ113" s="1026" t="s">
        <v>414</v>
      </c>
      <c r="DR113" s="1024"/>
      <c r="DS113" s="1024"/>
      <c r="DT113" s="1024"/>
      <c r="DU113" s="1025"/>
      <c r="DV113" s="1027" t="s">
        <v>448</v>
      </c>
      <c r="DW113" s="1028"/>
      <c r="DX113" s="1028"/>
      <c r="DY113" s="1028"/>
      <c r="DZ113" s="1029"/>
    </row>
    <row r="114" spans="1:130" s="233" customFormat="1" ht="26.25" customHeight="1" x14ac:dyDescent="0.15">
      <c r="A114" s="1019"/>
      <c r="B114" s="1020"/>
      <c r="C114" s="988" t="s">
        <v>452</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48575</v>
      </c>
      <c r="AB114" s="1024"/>
      <c r="AC114" s="1024"/>
      <c r="AD114" s="1024"/>
      <c r="AE114" s="1025"/>
      <c r="AF114" s="1026">
        <v>34505</v>
      </c>
      <c r="AG114" s="1024"/>
      <c r="AH114" s="1024"/>
      <c r="AI114" s="1024"/>
      <c r="AJ114" s="1025"/>
      <c r="AK114" s="1026">
        <v>29146</v>
      </c>
      <c r="AL114" s="1024"/>
      <c r="AM114" s="1024"/>
      <c r="AN114" s="1024"/>
      <c r="AO114" s="1025"/>
      <c r="AP114" s="1027">
        <v>0.1</v>
      </c>
      <c r="AQ114" s="1028"/>
      <c r="AR114" s="1028"/>
      <c r="AS114" s="1028"/>
      <c r="AT114" s="1029"/>
      <c r="AU114" s="973"/>
      <c r="AV114" s="974"/>
      <c r="AW114" s="974"/>
      <c r="AX114" s="974"/>
      <c r="AY114" s="974"/>
      <c r="AZ114" s="987" t="s">
        <v>453</v>
      </c>
      <c r="BA114" s="988"/>
      <c r="BB114" s="988"/>
      <c r="BC114" s="988"/>
      <c r="BD114" s="988"/>
      <c r="BE114" s="988"/>
      <c r="BF114" s="988"/>
      <c r="BG114" s="988"/>
      <c r="BH114" s="988"/>
      <c r="BI114" s="988"/>
      <c r="BJ114" s="988"/>
      <c r="BK114" s="988"/>
      <c r="BL114" s="988"/>
      <c r="BM114" s="988"/>
      <c r="BN114" s="988"/>
      <c r="BO114" s="988"/>
      <c r="BP114" s="989"/>
      <c r="BQ114" s="990">
        <v>4703166</v>
      </c>
      <c r="BR114" s="991"/>
      <c r="BS114" s="991"/>
      <c r="BT114" s="991"/>
      <c r="BU114" s="991"/>
      <c r="BV114" s="991">
        <v>4826332</v>
      </c>
      <c r="BW114" s="991"/>
      <c r="BX114" s="991"/>
      <c r="BY114" s="991"/>
      <c r="BZ114" s="991"/>
      <c r="CA114" s="991">
        <v>4875334</v>
      </c>
      <c r="CB114" s="991"/>
      <c r="CC114" s="991"/>
      <c r="CD114" s="991"/>
      <c r="CE114" s="991"/>
      <c r="CF114" s="985">
        <v>21.1</v>
      </c>
      <c r="CG114" s="986"/>
      <c r="CH114" s="986"/>
      <c r="CI114" s="986"/>
      <c r="CJ114" s="986"/>
      <c r="CK114" s="1013"/>
      <c r="CL114" s="1014"/>
      <c r="CM114" s="987" t="s">
        <v>454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128</v>
      </c>
      <c r="DH114" s="1024"/>
      <c r="DI114" s="1024"/>
      <c r="DJ114" s="1024"/>
      <c r="DK114" s="1025"/>
      <c r="DL114" s="1026" t="s">
        <v>128</v>
      </c>
      <c r="DM114" s="1024"/>
      <c r="DN114" s="1024"/>
      <c r="DO114" s="1024"/>
      <c r="DP114" s="1025"/>
      <c r="DQ114" s="1026" t="s">
        <v>414</v>
      </c>
      <c r="DR114" s="1024"/>
      <c r="DS114" s="1024"/>
      <c r="DT114" s="1024"/>
      <c r="DU114" s="1025"/>
      <c r="DV114" s="1027" t="s">
        <v>128</v>
      </c>
      <c r="DW114" s="1028"/>
      <c r="DX114" s="1028"/>
      <c r="DY114" s="1028"/>
      <c r="DZ114" s="1029"/>
    </row>
    <row r="115" spans="1:130" s="233" customFormat="1" ht="26.25" customHeight="1" x14ac:dyDescent="0.15">
      <c r="A115" s="1019"/>
      <c r="B115" s="1020"/>
      <c r="C115" s="988" t="s">
        <v>455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443</v>
      </c>
      <c r="AB115" s="1003"/>
      <c r="AC115" s="1003"/>
      <c r="AD115" s="1003"/>
      <c r="AE115" s="1004"/>
      <c r="AF115" s="1005" t="s">
        <v>448</v>
      </c>
      <c r="AG115" s="1003"/>
      <c r="AH115" s="1003"/>
      <c r="AI115" s="1003"/>
      <c r="AJ115" s="1004"/>
      <c r="AK115" s="1005" t="s">
        <v>128</v>
      </c>
      <c r="AL115" s="1003"/>
      <c r="AM115" s="1003"/>
      <c r="AN115" s="1003"/>
      <c r="AO115" s="1004"/>
      <c r="AP115" s="1006" t="s">
        <v>414</v>
      </c>
      <c r="AQ115" s="1007"/>
      <c r="AR115" s="1007"/>
      <c r="AS115" s="1007"/>
      <c r="AT115" s="1008"/>
      <c r="AU115" s="973"/>
      <c r="AV115" s="974"/>
      <c r="AW115" s="974"/>
      <c r="AX115" s="974"/>
      <c r="AY115" s="974"/>
      <c r="AZ115" s="987" t="s">
        <v>456</v>
      </c>
      <c r="BA115" s="988"/>
      <c r="BB115" s="988"/>
      <c r="BC115" s="988"/>
      <c r="BD115" s="988"/>
      <c r="BE115" s="988"/>
      <c r="BF115" s="988"/>
      <c r="BG115" s="988"/>
      <c r="BH115" s="988"/>
      <c r="BI115" s="988"/>
      <c r="BJ115" s="988"/>
      <c r="BK115" s="988"/>
      <c r="BL115" s="988"/>
      <c r="BM115" s="988"/>
      <c r="BN115" s="988"/>
      <c r="BO115" s="988"/>
      <c r="BP115" s="989"/>
      <c r="BQ115" s="990">
        <v>730180</v>
      </c>
      <c r="BR115" s="991"/>
      <c r="BS115" s="991"/>
      <c r="BT115" s="991"/>
      <c r="BU115" s="991"/>
      <c r="BV115" s="991">
        <v>741587</v>
      </c>
      <c r="BW115" s="991"/>
      <c r="BX115" s="991"/>
      <c r="BY115" s="991"/>
      <c r="BZ115" s="991"/>
      <c r="CA115" s="991">
        <v>818086</v>
      </c>
      <c r="CB115" s="991"/>
      <c r="CC115" s="991"/>
      <c r="CD115" s="991"/>
      <c r="CE115" s="991"/>
      <c r="CF115" s="985">
        <v>3.5</v>
      </c>
      <c r="CG115" s="986"/>
      <c r="CH115" s="986"/>
      <c r="CI115" s="986"/>
      <c r="CJ115" s="986"/>
      <c r="CK115" s="1013"/>
      <c r="CL115" s="1014"/>
      <c r="CM115" s="987" t="s">
        <v>457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445067</v>
      </c>
      <c r="DH115" s="1024"/>
      <c r="DI115" s="1024"/>
      <c r="DJ115" s="1024"/>
      <c r="DK115" s="1025"/>
      <c r="DL115" s="1026">
        <v>664678</v>
      </c>
      <c r="DM115" s="1024"/>
      <c r="DN115" s="1024"/>
      <c r="DO115" s="1024"/>
      <c r="DP115" s="1025"/>
      <c r="DQ115" s="1026">
        <v>810748</v>
      </c>
      <c r="DR115" s="1024"/>
      <c r="DS115" s="1024"/>
      <c r="DT115" s="1024"/>
      <c r="DU115" s="1025"/>
      <c r="DV115" s="1027">
        <v>3.5</v>
      </c>
      <c r="DW115" s="1028"/>
      <c r="DX115" s="1028"/>
      <c r="DY115" s="1028"/>
      <c r="DZ115" s="1029"/>
    </row>
    <row r="116" spans="1:130" s="233" customFormat="1" ht="26.25" customHeight="1" x14ac:dyDescent="0.15">
      <c r="A116" s="1021"/>
      <c r="B116" s="1022"/>
      <c r="C116" s="1030" t="s">
        <v>458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1292</v>
      </c>
      <c r="AB116" s="1024"/>
      <c r="AC116" s="1024"/>
      <c r="AD116" s="1024"/>
      <c r="AE116" s="1025"/>
      <c r="AF116" s="1026">
        <v>1104</v>
      </c>
      <c r="AG116" s="1024"/>
      <c r="AH116" s="1024"/>
      <c r="AI116" s="1024"/>
      <c r="AJ116" s="1025"/>
      <c r="AK116" s="1026">
        <v>106</v>
      </c>
      <c r="AL116" s="1024"/>
      <c r="AM116" s="1024"/>
      <c r="AN116" s="1024"/>
      <c r="AO116" s="1025"/>
      <c r="AP116" s="1027">
        <v>0</v>
      </c>
      <c r="AQ116" s="1028"/>
      <c r="AR116" s="1028"/>
      <c r="AS116" s="1028"/>
      <c r="AT116" s="1029"/>
      <c r="AU116" s="973"/>
      <c r="AV116" s="974"/>
      <c r="AW116" s="974"/>
      <c r="AX116" s="974"/>
      <c r="AY116" s="974"/>
      <c r="AZ116" s="1032" t="s">
        <v>459</v>
      </c>
      <c r="BA116" s="1033"/>
      <c r="BB116" s="1033"/>
      <c r="BC116" s="1033"/>
      <c r="BD116" s="1033"/>
      <c r="BE116" s="1033"/>
      <c r="BF116" s="1033"/>
      <c r="BG116" s="1033"/>
      <c r="BH116" s="1033"/>
      <c r="BI116" s="1033"/>
      <c r="BJ116" s="1033"/>
      <c r="BK116" s="1033"/>
      <c r="BL116" s="1033"/>
      <c r="BM116" s="1033"/>
      <c r="BN116" s="1033"/>
      <c r="BO116" s="1033"/>
      <c r="BP116" s="1034"/>
      <c r="BQ116" s="990" t="s">
        <v>443</v>
      </c>
      <c r="BR116" s="991"/>
      <c r="BS116" s="991"/>
      <c r="BT116" s="991"/>
      <c r="BU116" s="991"/>
      <c r="BV116" s="991" t="s">
        <v>443</v>
      </c>
      <c r="BW116" s="991"/>
      <c r="BX116" s="991"/>
      <c r="BY116" s="991"/>
      <c r="BZ116" s="991"/>
      <c r="CA116" s="991" t="s">
        <v>128</v>
      </c>
      <c r="CB116" s="991"/>
      <c r="CC116" s="991"/>
      <c r="CD116" s="991"/>
      <c r="CE116" s="991"/>
      <c r="CF116" s="985" t="s">
        <v>128</v>
      </c>
      <c r="CG116" s="986"/>
      <c r="CH116" s="986"/>
      <c r="CI116" s="986"/>
      <c r="CJ116" s="986"/>
      <c r="CK116" s="1013"/>
      <c r="CL116" s="1014"/>
      <c r="CM116" s="987" t="s">
        <v>460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128</v>
      </c>
      <c r="DH116" s="1024"/>
      <c r="DI116" s="1024"/>
      <c r="DJ116" s="1024"/>
      <c r="DK116" s="1025"/>
      <c r="DL116" s="1026" t="s">
        <v>128</v>
      </c>
      <c r="DM116" s="1024"/>
      <c r="DN116" s="1024"/>
      <c r="DO116" s="1024"/>
      <c r="DP116" s="1025"/>
      <c r="DQ116" s="1026" t="s">
        <v>443</v>
      </c>
      <c r="DR116" s="1024"/>
      <c r="DS116" s="1024"/>
      <c r="DT116" s="1024"/>
      <c r="DU116" s="1025"/>
      <c r="DV116" s="1027" t="s">
        <v>443</v>
      </c>
      <c r="DW116" s="1028"/>
      <c r="DX116" s="1028"/>
      <c r="DY116" s="1028"/>
      <c r="DZ116" s="1029"/>
    </row>
    <row r="117" spans="1:130" s="233"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461</v>
      </c>
      <c r="Z117" s="959"/>
      <c r="AA117" s="1043">
        <v>5162740</v>
      </c>
      <c r="AB117" s="1044"/>
      <c r="AC117" s="1044"/>
      <c r="AD117" s="1044"/>
      <c r="AE117" s="1045"/>
      <c r="AF117" s="1046">
        <v>5062626</v>
      </c>
      <c r="AG117" s="1044"/>
      <c r="AH117" s="1044"/>
      <c r="AI117" s="1044"/>
      <c r="AJ117" s="1045"/>
      <c r="AK117" s="1046">
        <v>5045610</v>
      </c>
      <c r="AL117" s="1044"/>
      <c r="AM117" s="1044"/>
      <c r="AN117" s="1044"/>
      <c r="AO117" s="1045"/>
      <c r="AP117" s="1047"/>
      <c r="AQ117" s="1048"/>
      <c r="AR117" s="1048"/>
      <c r="AS117" s="1048"/>
      <c r="AT117" s="1049"/>
      <c r="AU117" s="973"/>
      <c r="AV117" s="974"/>
      <c r="AW117" s="974"/>
      <c r="AX117" s="974"/>
      <c r="AY117" s="974"/>
      <c r="AZ117" s="1039" t="s">
        <v>462</v>
      </c>
      <c r="BA117" s="1040"/>
      <c r="BB117" s="1040"/>
      <c r="BC117" s="1040"/>
      <c r="BD117" s="1040"/>
      <c r="BE117" s="1040"/>
      <c r="BF117" s="1040"/>
      <c r="BG117" s="1040"/>
      <c r="BH117" s="1040"/>
      <c r="BI117" s="1040"/>
      <c r="BJ117" s="1040"/>
      <c r="BK117" s="1040"/>
      <c r="BL117" s="1040"/>
      <c r="BM117" s="1040"/>
      <c r="BN117" s="1040"/>
      <c r="BO117" s="1040"/>
      <c r="BP117" s="1041"/>
      <c r="BQ117" s="990" t="s">
        <v>448</v>
      </c>
      <c r="BR117" s="991"/>
      <c r="BS117" s="991"/>
      <c r="BT117" s="991"/>
      <c r="BU117" s="991"/>
      <c r="BV117" s="991" t="s">
        <v>128</v>
      </c>
      <c r="BW117" s="991"/>
      <c r="BX117" s="991"/>
      <c r="BY117" s="991"/>
      <c r="BZ117" s="991"/>
      <c r="CA117" s="991" t="s">
        <v>448</v>
      </c>
      <c r="CB117" s="991"/>
      <c r="CC117" s="991"/>
      <c r="CD117" s="991"/>
      <c r="CE117" s="991"/>
      <c r="CF117" s="985" t="s">
        <v>448</v>
      </c>
      <c r="CG117" s="986"/>
      <c r="CH117" s="986"/>
      <c r="CI117" s="986"/>
      <c r="CJ117" s="986"/>
      <c r="CK117" s="1013"/>
      <c r="CL117" s="1014"/>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128</v>
      </c>
      <c r="DH117" s="1024"/>
      <c r="DI117" s="1024"/>
      <c r="DJ117" s="1024"/>
      <c r="DK117" s="1025"/>
      <c r="DL117" s="1026" t="s">
        <v>128</v>
      </c>
      <c r="DM117" s="1024"/>
      <c r="DN117" s="1024"/>
      <c r="DO117" s="1024"/>
      <c r="DP117" s="1025"/>
      <c r="DQ117" s="1026" t="s">
        <v>128</v>
      </c>
      <c r="DR117" s="1024"/>
      <c r="DS117" s="1024"/>
      <c r="DT117" s="1024"/>
      <c r="DU117" s="1025"/>
      <c r="DV117" s="1027" t="s">
        <v>448</v>
      </c>
      <c r="DW117" s="1028"/>
      <c r="DX117" s="1028"/>
      <c r="DY117" s="1028"/>
      <c r="DZ117" s="1029"/>
    </row>
    <row r="118" spans="1:130" s="233" customFormat="1" ht="26.25" customHeight="1" x14ac:dyDescent="0.15">
      <c r="A118" s="977" t="s">
        <v>435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432</v>
      </c>
      <c r="AB118" s="958"/>
      <c r="AC118" s="958"/>
      <c r="AD118" s="958"/>
      <c r="AE118" s="959"/>
      <c r="AF118" s="957" t="s">
        <v>433</v>
      </c>
      <c r="AG118" s="958"/>
      <c r="AH118" s="958"/>
      <c r="AI118" s="958"/>
      <c r="AJ118" s="959"/>
      <c r="AK118" s="957" t="s">
        <v>309</v>
      </c>
      <c r="AL118" s="958"/>
      <c r="AM118" s="958"/>
      <c r="AN118" s="958"/>
      <c r="AO118" s="959"/>
      <c r="AP118" s="1035" t="s">
        <v>434</v>
      </c>
      <c r="AQ118" s="1036"/>
      <c r="AR118" s="1036"/>
      <c r="AS118" s="1036"/>
      <c r="AT118" s="1037"/>
      <c r="AU118" s="973"/>
      <c r="AV118" s="974"/>
      <c r="AW118" s="974"/>
      <c r="AX118" s="974"/>
      <c r="AY118" s="974"/>
      <c r="AZ118" s="1038" t="s">
        <v>464</v>
      </c>
      <c r="BA118" s="1030"/>
      <c r="BB118" s="1030"/>
      <c r="BC118" s="1030"/>
      <c r="BD118" s="1030"/>
      <c r="BE118" s="1030"/>
      <c r="BF118" s="1030"/>
      <c r="BG118" s="1030"/>
      <c r="BH118" s="1030"/>
      <c r="BI118" s="1030"/>
      <c r="BJ118" s="1030"/>
      <c r="BK118" s="1030"/>
      <c r="BL118" s="1030"/>
      <c r="BM118" s="1030"/>
      <c r="BN118" s="1030"/>
      <c r="BO118" s="1030"/>
      <c r="BP118" s="1031"/>
      <c r="BQ118" s="1064" t="s">
        <v>448</v>
      </c>
      <c r="BR118" s="1065"/>
      <c r="BS118" s="1065"/>
      <c r="BT118" s="1065"/>
      <c r="BU118" s="1065"/>
      <c r="BV118" s="1065" t="s">
        <v>448</v>
      </c>
      <c r="BW118" s="1065"/>
      <c r="BX118" s="1065"/>
      <c r="BY118" s="1065"/>
      <c r="BZ118" s="1065"/>
      <c r="CA118" s="1065" t="s">
        <v>448</v>
      </c>
      <c r="CB118" s="1065"/>
      <c r="CC118" s="1065"/>
      <c r="CD118" s="1065"/>
      <c r="CE118" s="1065"/>
      <c r="CF118" s="985" t="s">
        <v>128</v>
      </c>
      <c r="CG118" s="986"/>
      <c r="CH118" s="986"/>
      <c r="CI118" s="986"/>
      <c r="CJ118" s="986"/>
      <c r="CK118" s="1013"/>
      <c r="CL118" s="1014"/>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128</v>
      </c>
      <c r="DH118" s="1024"/>
      <c r="DI118" s="1024"/>
      <c r="DJ118" s="1024"/>
      <c r="DK118" s="1025"/>
      <c r="DL118" s="1026" t="s">
        <v>128</v>
      </c>
      <c r="DM118" s="1024"/>
      <c r="DN118" s="1024"/>
      <c r="DO118" s="1024"/>
      <c r="DP118" s="1025"/>
      <c r="DQ118" s="1026" t="s">
        <v>128</v>
      </c>
      <c r="DR118" s="1024"/>
      <c r="DS118" s="1024"/>
      <c r="DT118" s="1024"/>
      <c r="DU118" s="1025"/>
      <c r="DV118" s="1027" t="s">
        <v>448</v>
      </c>
      <c r="DW118" s="1028"/>
      <c r="DX118" s="1028"/>
      <c r="DY118" s="1028"/>
      <c r="DZ118" s="1029"/>
    </row>
    <row r="119" spans="1:130" s="233" customFormat="1" ht="26.25" customHeight="1" x14ac:dyDescent="0.15">
      <c r="A119" s="1121" t="s">
        <v>438</v>
      </c>
      <c r="B119" s="1012"/>
      <c r="C119" s="994" t="s">
        <v>439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448</v>
      </c>
      <c r="AB119" s="965"/>
      <c r="AC119" s="965"/>
      <c r="AD119" s="965"/>
      <c r="AE119" s="966"/>
      <c r="AF119" s="967" t="s">
        <v>448</v>
      </c>
      <c r="AG119" s="965"/>
      <c r="AH119" s="965"/>
      <c r="AI119" s="965"/>
      <c r="AJ119" s="966"/>
      <c r="AK119" s="967" t="s">
        <v>128</v>
      </c>
      <c r="AL119" s="965"/>
      <c r="AM119" s="965"/>
      <c r="AN119" s="965"/>
      <c r="AO119" s="966"/>
      <c r="AP119" s="968" t="s">
        <v>448</v>
      </c>
      <c r="AQ119" s="969"/>
      <c r="AR119" s="969"/>
      <c r="AS119" s="969"/>
      <c r="AT119" s="970"/>
      <c r="AU119" s="975"/>
      <c r="AV119" s="976"/>
      <c r="AW119" s="976"/>
      <c r="AX119" s="976"/>
      <c r="AY119" s="976"/>
      <c r="AZ119" s="254" t="s">
        <v>187</v>
      </c>
      <c r="BA119" s="254"/>
      <c r="BB119" s="254"/>
      <c r="BC119" s="254"/>
      <c r="BD119" s="254"/>
      <c r="BE119" s="254"/>
      <c r="BF119" s="254"/>
      <c r="BG119" s="254"/>
      <c r="BH119" s="254"/>
      <c r="BI119" s="254"/>
      <c r="BJ119" s="254"/>
      <c r="BK119" s="254"/>
      <c r="BL119" s="254"/>
      <c r="BM119" s="254"/>
      <c r="BN119" s="254"/>
      <c r="BO119" s="1042" t="s">
        <v>466</v>
      </c>
      <c r="BP119" s="1070"/>
      <c r="BQ119" s="1064">
        <v>68974699</v>
      </c>
      <c r="BR119" s="1065"/>
      <c r="BS119" s="1065"/>
      <c r="BT119" s="1065"/>
      <c r="BU119" s="1065"/>
      <c r="BV119" s="1065">
        <v>65618524</v>
      </c>
      <c r="BW119" s="1065"/>
      <c r="BX119" s="1065"/>
      <c r="BY119" s="1065"/>
      <c r="BZ119" s="1065"/>
      <c r="CA119" s="1065">
        <v>62566113</v>
      </c>
      <c r="CB119" s="1065"/>
      <c r="CC119" s="1065"/>
      <c r="CD119" s="1065"/>
      <c r="CE119" s="1065"/>
      <c r="CF119" s="1066"/>
      <c r="CG119" s="1067"/>
      <c r="CH119" s="1067"/>
      <c r="CI119" s="1067"/>
      <c r="CJ119" s="1068"/>
      <c r="CK119" s="1015"/>
      <c r="CL119" s="1016"/>
      <c r="CM119" s="1038" t="s">
        <v>467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128</v>
      </c>
      <c r="DH119" s="1051"/>
      <c r="DI119" s="1051"/>
      <c r="DJ119" s="1051"/>
      <c r="DK119" s="1052"/>
      <c r="DL119" s="1050" t="s">
        <v>448</v>
      </c>
      <c r="DM119" s="1051"/>
      <c r="DN119" s="1051"/>
      <c r="DO119" s="1051"/>
      <c r="DP119" s="1052"/>
      <c r="DQ119" s="1050" t="s">
        <v>128</v>
      </c>
      <c r="DR119" s="1051"/>
      <c r="DS119" s="1051"/>
      <c r="DT119" s="1051"/>
      <c r="DU119" s="1052"/>
      <c r="DV119" s="1053" t="s">
        <v>448</v>
      </c>
      <c r="DW119" s="1054"/>
      <c r="DX119" s="1054"/>
      <c r="DY119" s="1054"/>
      <c r="DZ119" s="1055"/>
    </row>
    <row r="120" spans="1:130" s="233" customFormat="1" ht="26.25" customHeight="1" x14ac:dyDescent="0.15">
      <c r="A120" s="1122"/>
      <c r="B120" s="1014"/>
      <c r="C120" s="987" t="s">
        <v>442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128</v>
      </c>
      <c r="AB120" s="1024"/>
      <c r="AC120" s="1024"/>
      <c r="AD120" s="1024"/>
      <c r="AE120" s="1025"/>
      <c r="AF120" s="1026" t="s">
        <v>448</v>
      </c>
      <c r="AG120" s="1024"/>
      <c r="AH120" s="1024"/>
      <c r="AI120" s="1024"/>
      <c r="AJ120" s="1025"/>
      <c r="AK120" s="1026" t="s">
        <v>128</v>
      </c>
      <c r="AL120" s="1024"/>
      <c r="AM120" s="1024"/>
      <c r="AN120" s="1024"/>
      <c r="AO120" s="1025"/>
      <c r="AP120" s="1027" t="s">
        <v>128</v>
      </c>
      <c r="AQ120" s="1028"/>
      <c r="AR120" s="1028"/>
      <c r="AS120" s="1028"/>
      <c r="AT120" s="1029"/>
      <c r="AU120" s="1056" t="s">
        <v>468</v>
      </c>
      <c r="AV120" s="1057"/>
      <c r="AW120" s="1057"/>
      <c r="AX120" s="1057"/>
      <c r="AY120" s="1058"/>
      <c r="AZ120" s="994" t="s">
        <v>469</v>
      </c>
      <c r="BA120" s="962"/>
      <c r="BB120" s="962"/>
      <c r="BC120" s="962"/>
      <c r="BD120" s="962"/>
      <c r="BE120" s="962"/>
      <c r="BF120" s="962"/>
      <c r="BG120" s="962"/>
      <c r="BH120" s="962"/>
      <c r="BI120" s="962"/>
      <c r="BJ120" s="962"/>
      <c r="BK120" s="962"/>
      <c r="BL120" s="962"/>
      <c r="BM120" s="962"/>
      <c r="BN120" s="962"/>
      <c r="BO120" s="962"/>
      <c r="BP120" s="963"/>
      <c r="BQ120" s="995">
        <v>1428452</v>
      </c>
      <c r="BR120" s="996"/>
      <c r="BS120" s="996"/>
      <c r="BT120" s="996"/>
      <c r="BU120" s="996"/>
      <c r="BV120" s="996">
        <v>1883802</v>
      </c>
      <c r="BW120" s="996"/>
      <c r="BX120" s="996"/>
      <c r="BY120" s="996"/>
      <c r="BZ120" s="996"/>
      <c r="CA120" s="996">
        <v>4314541</v>
      </c>
      <c r="CB120" s="996"/>
      <c r="CC120" s="996"/>
      <c r="CD120" s="996"/>
      <c r="CE120" s="996"/>
      <c r="CF120" s="1009">
        <v>18.7</v>
      </c>
      <c r="CG120" s="1010"/>
      <c r="CH120" s="1010"/>
      <c r="CI120" s="1010"/>
      <c r="CJ120" s="1010"/>
      <c r="CK120" s="1071" t="s">
        <v>470</v>
      </c>
      <c r="CL120" s="1072"/>
      <c r="CM120" s="1072"/>
      <c r="CN120" s="1072"/>
      <c r="CO120" s="1073"/>
      <c r="CP120" s="1079" t="s">
        <v>411</v>
      </c>
      <c r="CQ120" s="1080"/>
      <c r="CR120" s="1080"/>
      <c r="CS120" s="1080"/>
      <c r="CT120" s="1080"/>
      <c r="CU120" s="1080"/>
      <c r="CV120" s="1080"/>
      <c r="CW120" s="1080"/>
      <c r="CX120" s="1080"/>
      <c r="CY120" s="1080"/>
      <c r="CZ120" s="1080"/>
      <c r="DA120" s="1080"/>
      <c r="DB120" s="1080"/>
      <c r="DC120" s="1080"/>
      <c r="DD120" s="1080"/>
      <c r="DE120" s="1080"/>
      <c r="DF120" s="1081"/>
      <c r="DG120" s="995">
        <v>20880015</v>
      </c>
      <c r="DH120" s="996"/>
      <c r="DI120" s="996"/>
      <c r="DJ120" s="996"/>
      <c r="DK120" s="996"/>
      <c r="DL120" s="996">
        <v>17884669</v>
      </c>
      <c r="DM120" s="996"/>
      <c r="DN120" s="996"/>
      <c r="DO120" s="996"/>
      <c r="DP120" s="996"/>
      <c r="DQ120" s="996">
        <v>16202293</v>
      </c>
      <c r="DR120" s="996"/>
      <c r="DS120" s="996"/>
      <c r="DT120" s="996"/>
      <c r="DU120" s="996"/>
      <c r="DV120" s="997">
        <v>70.2</v>
      </c>
      <c r="DW120" s="997"/>
      <c r="DX120" s="997"/>
      <c r="DY120" s="997"/>
      <c r="DZ120" s="998"/>
    </row>
    <row r="121" spans="1:130" s="233" customFormat="1" ht="26.25" customHeight="1" x14ac:dyDescent="0.15">
      <c r="A121" s="1122"/>
      <c r="B121" s="1014"/>
      <c r="C121" s="1039" t="s">
        <v>471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128</v>
      </c>
      <c r="AB121" s="1024"/>
      <c r="AC121" s="1024"/>
      <c r="AD121" s="1024"/>
      <c r="AE121" s="1025"/>
      <c r="AF121" s="1026" t="s">
        <v>128</v>
      </c>
      <c r="AG121" s="1024"/>
      <c r="AH121" s="1024"/>
      <c r="AI121" s="1024"/>
      <c r="AJ121" s="1025"/>
      <c r="AK121" s="1026" t="s">
        <v>128</v>
      </c>
      <c r="AL121" s="1024"/>
      <c r="AM121" s="1024"/>
      <c r="AN121" s="1024"/>
      <c r="AO121" s="1025"/>
      <c r="AP121" s="1027" t="s">
        <v>128</v>
      </c>
      <c r="AQ121" s="1028"/>
      <c r="AR121" s="1028"/>
      <c r="AS121" s="1028"/>
      <c r="AT121" s="1029"/>
      <c r="AU121" s="1059"/>
      <c r="AV121" s="1060"/>
      <c r="AW121" s="1060"/>
      <c r="AX121" s="1060"/>
      <c r="AY121" s="1061"/>
      <c r="AZ121" s="987" t="s">
        <v>472</v>
      </c>
      <c r="BA121" s="988"/>
      <c r="BB121" s="988"/>
      <c r="BC121" s="988"/>
      <c r="BD121" s="988"/>
      <c r="BE121" s="988"/>
      <c r="BF121" s="988"/>
      <c r="BG121" s="988"/>
      <c r="BH121" s="988"/>
      <c r="BI121" s="988"/>
      <c r="BJ121" s="988"/>
      <c r="BK121" s="988"/>
      <c r="BL121" s="988"/>
      <c r="BM121" s="988"/>
      <c r="BN121" s="988"/>
      <c r="BO121" s="988"/>
      <c r="BP121" s="989"/>
      <c r="BQ121" s="990">
        <v>12165374</v>
      </c>
      <c r="BR121" s="991"/>
      <c r="BS121" s="991"/>
      <c r="BT121" s="991"/>
      <c r="BU121" s="991"/>
      <c r="BV121" s="991">
        <v>10991232</v>
      </c>
      <c r="BW121" s="991"/>
      <c r="BX121" s="991"/>
      <c r="BY121" s="991"/>
      <c r="BZ121" s="991"/>
      <c r="CA121" s="991">
        <v>10664787</v>
      </c>
      <c r="CB121" s="991"/>
      <c r="CC121" s="991"/>
      <c r="CD121" s="991"/>
      <c r="CE121" s="991"/>
      <c r="CF121" s="985">
        <v>46.2</v>
      </c>
      <c r="CG121" s="986"/>
      <c r="CH121" s="986"/>
      <c r="CI121" s="986"/>
      <c r="CJ121" s="986"/>
      <c r="CK121" s="1074"/>
      <c r="CL121" s="1075"/>
      <c r="CM121" s="1075"/>
      <c r="CN121" s="1075"/>
      <c r="CO121" s="1076"/>
      <c r="CP121" s="1084" t="s">
        <v>473</v>
      </c>
      <c r="CQ121" s="1085"/>
      <c r="CR121" s="1085"/>
      <c r="CS121" s="1085"/>
      <c r="CT121" s="1085"/>
      <c r="CU121" s="1085"/>
      <c r="CV121" s="1085"/>
      <c r="CW121" s="1085"/>
      <c r="CX121" s="1085"/>
      <c r="CY121" s="1085"/>
      <c r="CZ121" s="1085"/>
      <c r="DA121" s="1085"/>
      <c r="DB121" s="1085"/>
      <c r="DC121" s="1085"/>
      <c r="DD121" s="1085"/>
      <c r="DE121" s="1085"/>
      <c r="DF121" s="1086"/>
      <c r="DG121" s="990" t="s">
        <v>448</v>
      </c>
      <c r="DH121" s="991"/>
      <c r="DI121" s="991"/>
      <c r="DJ121" s="991"/>
      <c r="DK121" s="991"/>
      <c r="DL121" s="991">
        <v>2866</v>
      </c>
      <c r="DM121" s="991"/>
      <c r="DN121" s="991"/>
      <c r="DO121" s="991"/>
      <c r="DP121" s="991"/>
      <c r="DQ121" s="991">
        <v>2585</v>
      </c>
      <c r="DR121" s="991"/>
      <c r="DS121" s="991"/>
      <c r="DT121" s="991"/>
      <c r="DU121" s="991"/>
      <c r="DV121" s="992">
        <v>0</v>
      </c>
      <c r="DW121" s="992"/>
      <c r="DX121" s="992"/>
      <c r="DY121" s="992"/>
      <c r="DZ121" s="993"/>
    </row>
    <row r="122" spans="1:130" s="233" customFormat="1" ht="26.25" customHeight="1" x14ac:dyDescent="0.15">
      <c r="A122" s="1122"/>
      <c r="B122" s="1014"/>
      <c r="C122" s="987" t="s">
        <v>454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128</v>
      </c>
      <c r="AB122" s="1024"/>
      <c r="AC122" s="1024"/>
      <c r="AD122" s="1024"/>
      <c r="AE122" s="1025"/>
      <c r="AF122" s="1026" t="s">
        <v>448</v>
      </c>
      <c r="AG122" s="1024"/>
      <c r="AH122" s="1024"/>
      <c r="AI122" s="1024"/>
      <c r="AJ122" s="1025"/>
      <c r="AK122" s="1026" t="s">
        <v>128</v>
      </c>
      <c r="AL122" s="1024"/>
      <c r="AM122" s="1024"/>
      <c r="AN122" s="1024"/>
      <c r="AO122" s="1025"/>
      <c r="AP122" s="1027" t="s">
        <v>128</v>
      </c>
      <c r="AQ122" s="1028"/>
      <c r="AR122" s="1028"/>
      <c r="AS122" s="1028"/>
      <c r="AT122" s="1029"/>
      <c r="AU122" s="1059"/>
      <c r="AV122" s="1060"/>
      <c r="AW122" s="1060"/>
      <c r="AX122" s="1060"/>
      <c r="AY122" s="1061"/>
      <c r="AZ122" s="1038" t="s">
        <v>474</v>
      </c>
      <c r="BA122" s="1030"/>
      <c r="BB122" s="1030"/>
      <c r="BC122" s="1030"/>
      <c r="BD122" s="1030"/>
      <c r="BE122" s="1030"/>
      <c r="BF122" s="1030"/>
      <c r="BG122" s="1030"/>
      <c r="BH122" s="1030"/>
      <c r="BI122" s="1030"/>
      <c r="BJ122" s="1030"/>
      <c r="BK122" s="1030"/>
      <c r="BL122" s="1030"/>
      <c r="BM122" s="1030"/>
      <c r="BN122" s="1030"/>
      <c r="BO122" s="1030"/>
      <c r="BP122" s="1031"/>
      <c r="BQ122" s="1064">
        <v>43862872</v>
      </c>
      <c r="BR122" s="1065"/>
      <c r="BS122" s="1065"/>
      <c r="BT122" s="1065"/>
      <c r="BU122" s="1065"/>
      <c r="BV122" s="1065">
        <v>43058037</v>
      </c>
      <c r="BW122" s="1065"/>
      <c r="BX122" s="1065"/>
      <c r="BY122" s="1065"/>
      <c r="BZ122" s="1065"/>
      <c r="CA122" s="1065">
        <v>42028554</v>
      </c>
      <c r="CB122" s="1065"/>
      <c r="CC122" s="1065"/>
      <c r="CD122" s="1065"/>
      <c r="CE122" s="1065"/>
      <c r="CF122" s="1082">
        <v>182.1</v>
      </c>
      <c r="CG122" s="1083"/>
      <c r="CH122" s="1083"/>
      <c r="CI122" s="1083"/>
      <c r="CJ122" s="1083"/>
      <c r="CK122" s="1074"/>
      <c r="CL122" s="1075"/>
      <c r="CM122" s="1075"/>
      <c r="CN122" s="1075"/>
      <c r="CO122" s="1076"/>
      <c r="CP122" s="1084" t="s">
        <v>407</v>
      </c>
      <c r="CQ122" s="1085"/>
      <c r="CR122" s="1085"/>
      <c r="CS122" s="1085"/>
      <c r="CT122" s="1085"/>
      <c r="CU122" s="1085"/>
      <c r="CV122" s="1085"/>
      <c r="CW122" s="1085"/>
      <c r="CX122" s="1085"/>
      <c r="CY122" s="1085"/>
      <c r="CZ122" s="1085"/>
      <c r="DA122" s="1085"/>
      <c r="DB122" s="1085"/>
      <c r="DC122" s="1085"/>
      <c r="DD122" s="1085"/>
      <c r="DE122" s="1085"/>
      <c r="DF122" s="1086"/>
      <c r="DG122" s="990" t="s">
        <v>448</v>
      </c>
      <c r="DH122" s="991"/>
      <c r="DI122" s="991"/>
      <c r="DJ122" s="991"/>
      <c r="DK122" s="991"/>
      <c r="DL122" s="991" t="s">
        <v>128</v>
      </c>
      <c r="DM122" s="991"/>
      <c r="DN122" s="991"/>
      <c r="DO122" s="991"/>
      <c r="DP122" s="991"/>
      <c r="DQ122" s="991" t="s">
        <v>128</v>
      </c>
      <c r="DR122" s="991"/>
      <c r="DS122" s="991"/>
      <c r="DT122" s="991"/>
      <c r="DU122" s="991"/>
      <c r="DV122" s="992" t="s">
        <v>448</v>
      </c>
      <c r="DW122" s="992"/>
      <c r="DX122" s="992"/>
      <c r="DY122" s="992"/>
      <c r="DZ122" s="993"/>
    </row>
    <row r="123" spans="1:130" s="233" customFormat="1" ht="26.25" customHeight="1" x14ac:dyDescent="0.15">
      <c r="A123" s="1122"/>
      <c r="B123" s="1014"/>
      <c r="C123" s="987" t="s">
        <v>460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128</v>
      </c>
      <c r="AB123" s="1024"/>
      <c r="AC123" s="1024"/>
      <c r="AD123" s="1024"/>
      <c r="AE123" s="1025"/>
      <c r="AF123" s="1026" t="s">
        <v>128</v>
      </c>
      <c r="AG123" s="1024"/>
      <c r="AH123" s="1024"/>
      <c r="AI123" s="1024"/>
      <c r="AJ123" s="1025"/>
      <c r="AK123" s="1026" t="s">
        <v>128</v>
      </c>
      <c r="AL123" s="1024"/>
      <c r="AM123" s="1024"/>
      <c r="AN123" s="1024"/>
      <c r="AO123" s="1025"/>
      <c r="AP123" s="1027" t="s">
        <v>128</v>
      </c>
      <c r="AQ123" s="1028"/>
      <c r="AR123" s="1028"/>
      <c r="AS123" s="1028"/>
      <c r="AT123" s="1029"/>
      <c r="AU123" s="1062"/>
      <c r="AV123" s="1063"/>
      <c r="AW123" s="1063"/>
      <c r="AX123" s="1063"/>
      <c r="AY123" s="1063"/>
      <c r="AZ123" s="254" t="s">
        <v>187</v>
      </c>
      <c r="BA123" s="254"/>
      <c r="BB123" s="254"/>
      <c r="BC123" s="254"/>
      <c r="BD123" s="254"/>
      <c r="BE123" s="254"/>
      <c r="BF123" s="254"/>
      <c r="BG123" s="254"/>
      <c r="BH123" s="254"/>
      <c r="BI123" s="254"/>
      <c r="BJ123" s="254"/>
      <c r="BK123" s="254"/>
      <c r="BL123" s="254"/>
      <c r="BM123" s="254"/>
      <c r="BN123" s="254"/>
      <c r="BO123" s="1042" t="s">
        <v>475</v>
      </c>
      <c r="BP123" s="1070"/>
      <c r="BQ123" s="1128">
        <v>57456698</v>
      </c>
      <c r="BR123" s="1129"/>
      <c r="BS123" s="1129"/>
      <c r="BT123" s="1129"/>
      <c r="BU123" s="1129"/>
      <c r="BV123" s="1129">
        <v>55933071</v>
      </c>
      <c r="BW123" s="1129"/>
      <c r="BX123" s="1129"/>
      <c r="BY123" s="1129"/>
      <c r="BZ123" s="1129"/>
      <c r="CA123" s="1129">
        <v>57007882</v>
      </c>
      <c r="CB123" s="1129"/>
      <c r="CC123" s="1129"/>
      <c r="CD123" s="1129"/>
      <c r="CE123" s="1129"/>
      <c r="CF123" s="1066"/>
      <c r="CG123" s="1067"/>
      <c r="CH123" s="1067"/>
      <c r="CI123" s="1067"/>
      <c r="CJ123" s="1068"/>
      <c r="CK123" s="1074"/>
      <c r="CL123" s="1075"/>
      <c r="CM123" s="1075"/>
      <c r="CN123" s="1075"/>
      <c r="CO123" s="1076"/>
      <c r="CP123" s="1084" t="s">
        <v>408</v>
      </c>
      <c r="CQ123" s="1085"/>
      <c r="CR123" s="1085"/>
      <c r="CS123" s="1085"/>
      <c r="CT123" s="1085"/>
      <c r="CU123" s="1085"/>
      <c r="CV123" s="1085"/>
      <c r="CW123" s="1085"/>
      <c r="CX123" s="1085"/>
      <c r="CY123" s="1085"/>
      <c r="CZ123" s="1085"/>
      <c r="DA123" s="1085"/>
      <c r="DB123" s="1085"/>
      <c r="DC123" s="1085"/>
      <c r="DD123" s="1085"/>
      <c r="DE123" s="1085"/>
      <c r="DF123" s="1086"/>
      <c r="DG123" s="1023" t="s">
        <v>448</v>
      </c>
      <c r="DH123" s="1024"/>
      <c r="DI123" s="1024"/>
      <c r="DJ123" s="1024"/>
      <c r="DK123" s="1025"/>
      <c r="DL123" s="1026" t="s">
        <v>128</v>
      </c>
      <c r="DM123" s="1024"/>
      <c r="DN123" s="1024"/>
      <c r="DO123" s="1024"/>
      <c r="DP123" s="1025"/>
      <c r="DQ123" s="1026" t="s">
        <v>128</v>
      </c>
      <c r="DR123" s="1024"/>
      <c r="DS123" s="1024"/>
      <c r="DT123" s="1024"/>
      <c r="DU123" s="1025"/>
      <c r="DV123" s="1027" t="s">
        <v>128</v>
      </c>
      <c r="DW123" s="1028"/>
      <c r="DX123" s="1028"/>
      <c r="DY123" s="1028"/>
      <c r="DZ123" s="1029"/>
    </row>
    <row r="124" spans="1:130" s="233" customFormat="1" ht="26.25" customHeight="1" thickBot="1" x14ac:dyDescent="0.2">
      <c r="A124" s="1122"/>
      <c r="B124" s="1014"/>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128</v>
      </c>
      <c r="AB124" s="1024"/>
      <c r="AC124" s="1024"/>
      <c r="AD124" s="1024"/>
      <c r="AE124" s="1025"/>
      <c r="AF124" s="1026" t="s">
        <v>448</v>
      </c>
      <c r="AG124" s="1024"/>
      <c r="AH124" s="1024"/>
      <c r="AI124" s="1024"/>
      <c r="AJ124" s="1025"/>
      <c r="AK124" s="1026" t="s">
        <v>448</v>
      </c>
      <c r="AL124" s="1024"/>
      <c r="AM124" s="1024"/>
      <c r="AN124" s="1024"/>
      <c r="AO124" s="1025"/>
      <c r="AP124" s="1027" t="s">
        <v>128</v>
      </c>
      <c r="AQ124" s="1028"/>
      <c r="AR124" s="1028"/>
      <c r="AS124" s="1028"/>
      <c r="AT124" s="1029"/>
      <c r="AU124" s="1124" t="s">
        <v>476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54</v>
      </c>
      <c r="BR124" s="1092"/>
      <c r="BS124" s="1092"/>
      <c r="BT124" s="1092"/>
      <c r="BU124" s="1092"/>
      <c r="BV124" s="1092">
        <v>44.3</v>
      </c>
      <c r="BW124" s="1092"/>
      <c r="BX124" s="1092"/>
      <c r="BY124" s="1092"/>
      <c r="BZ124" s="1092"/>
      <c r="CA124" s="1092">
        <v>24</v>
      </c>
      <c r="CB124" s="1092"/>
      <c r="CC124" s="1092"/>
      <c r="CD124" s="1092"/>
      <c r="CE124" s="1092"/>
      <c r="CF124" s="1093"/>
      <c r="CG124" s="1094"/>
      <c r="CH124" s="1094"/>
      <c r="CI124" s="1094"/>
      <c r="CJ124" s="1095"/>
      <c r="CK124" s="1077"/>
      <c r="CL124" s="1077"/>
      <c r="CM124" s="1077"/>
      <c r="CN124" s="1077"/>
      <c r="CO124" s="1078"/>
      <c r="CP124" s="1084" t="s">
        <v>477</v>
      </c>
      <c r="CQ124" s="1085"/>
      <c r="CR124" s="1085"/>
      <c r="CS124" s="1085"/>
      <c r="CT124" s="1085"/>
      <c r="CU124" s="1085"/>
      <c r="CV124" s="1085"/>
      <c r="CW124" s="1085"/>
      <c r="CX124" s="1085"/>
      <c r="CY124" s="1085"/>
      <c r="CZ124" s="1085"/>
      <c r="DA124" s="1085"/>
      <c r="DB124" s="1085"/>
      <c r="DC124" s="1085"/>
      <c r="DD124" s="1085"/>
      <c r="DE124" s="1085"/>
      <c r="DF124" s="1086"/>
      <c r="DG124" s="1069" t="s">
        <v>448</v>
      </c>
      <c r="DH124" s="1051"/>
      <c r="DI124" s="1051"/>
      <c r="DJ124" s="1051"/>
      <c r="DK124" s="1052"/>
      <c r="DL124" s="1050" t="s">
        <v>128</v>
      </c>
      <c r="DM124" s="1051"/>
      <c r="DN124" s="1051"/>
      <c r="DO124" s="1051"/>
      <c r="DP124" s="1052"/>
      <c r="DQ124" s="1050" t="s">
        <v>128</v>
      </c>
      <c r="DR124" s="1051"/>
      <c r="DS124" s="1051"/>
      <c r="DT124" s="1051"/>
      <c r="DU124" s="1052"/>
      <c r="DV124" s="1053" t="s">
        <v>448</v>
      </c>
      <c r="DW124" s="1054"/>
      <c r="DX124" s="1054"/>
      <c r="DY124" s="1054"/>
      <c r="DZ124" s="1055"/>
    </row>
    <row r="125" spans="1:130" s="233" customFormat="1" ht="26.25" customHeight="1" x14ac:dyDescent="0.15">
      <c r="A125" s="1122"/>
      <c r="B125" s="1014"/>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128</v>
      </c>
      <c r="AB125" s="1024"/>
      <c r="AC125" s="1024"/>
      <c r="AD125" s="1024"/>
      <c r="AE125" s="1025"/>
      <c r="AF125" s="1026" t="s">
        <v>448</v>
      </c>
      <c r="AG125" s="1024"/>
      <c r="AH125" s="1024"/>
      <c r="AI125" s="1024"/>
      <c r="AJ125" s="1025"/>
      <c r="AK125" s="1026" t="s">
        <v>448</v>
      </c>
      <c r="AL125" s="1024"/>
      <c r="AM125" s="1024"/>
      <c r="AN125" s="1024"/>
      <c r="AO125" s="1025"/>
      <c r="AP125" s="1027" t="s">
        <v>128</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478</v>
      </c>
      <c r="CL125" s="1072"/>
      <c r="CM125" s="1072"/>
      <c r="CN125" s="1072"/>
      <c r="CO125" s="1073"/>
      <c r="CP125" s="994" t="s">
        <v>479</v>
      </c>
      <c r="CQ125" s="962"/>
      <c r="CR125" s="962"/>
      <c r="CS125" s="962"/>
      <c r="CT125" s="962"/>
      <c r="CU125" s="962"/>
      <c r="CV125" s="962"/>
      <c r="CW125" s="962"/>
      <c r="CX125" s="962"/>
      <c r="CY125" s="962"/>
      <c r="CZ125" s="962"/>
      <c r="DA125" s="962"/>
      <c r="DB125" s="962"/>
      <c r="DC125" s="962"/>
      <c r="DD125" s="962"/>
      <c r="DE125" s="962"/>
      <c r="DF125" s="963"/>
      <c r="DG125" s="995" t="s">
        <v>128</v>
      </c>
      <c r="DH125" s="996"/>
      <c r="DI125" s="996"/>
      <c r="DJ125" s="996"/>
      <c r="DK125" s="996"/>
      <c r="DL125" s="996" t="s">
        <v>448</v>
      </c>
      <c r="DM125" s="996"/>
      <c r="DN125" s="996"/>
      <c r="DO125" s="996"/>
      <c r="DP125" s="996"/>
      <c r="DQ125" s="996" t="s">
        <v>128</v>
      </c>
      <c r="DR125" s="996"/>
      <c r="DS125" s="996"/>
      <c r="DT125" s="996"/>
      <c r="DU125" s="996"/>
      <c r="DV125" s="997" t="s">
        <v>448</v>
      </c>
      <c r="DW125" s="997"/>
      <c r="DX125" s="997"/>
      <c r="DY125" s="997"/>
      <c r="DZ125" s="998"/>
    </row>
    <row r="126" spans="1:130" s="233" customFormat="1" ht="26.25" customHeight="1" thickBot="1" x14ac:dyDescent="0.2">
      <c r="A126" s="1122"/>
      <c r="B126" s="1014"/>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448</v>
      </c>
      <c r="AB126" s="1024"/>
      <c r="AC126" s="1024"/>
      <c r="AD126" s="1024"/>
      <c r="AE126" s="1025"/>
      <c r="AF126" s="1026" t="s">
        <v>128</v>
      </c>
      <c r="AG126" s="1024"/>
      <c r="AH126" s="1024"/>
      <c r="AI126" s="1024"/>
      <c r="AJ126" s="1025"/>
      <c r="AK126" s="1026" t="s">
        <v>448</v>
      </c>
      <c r="AL126" s="1024"/>
      <c r="AM126" s="1024"/>
      <c r="AN126" s="1024"/>
      <c r="AO126" s="1025"/>
      <c r="AP126" s="1027" t="s">
        <v>128</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480</v>
      </c>
      <c r="CQ126" s="988"/>
      <c r="CR126" s="988"/>
      <c r="CS126" s="988"/>
      <c r="CT126" s="988"/>
      <c r="CU126" s="988"/>
      <c r="CV126" s="988"/>
      <c r="CW126" s="988"/>
      <c r="CX126" s="988"/>
      <c r="CY126" s="988"/>
      <c r="CZ126" s="988"/>
      <c r="DA126" s="988"/>
      <c r="DB126" s="988"/>
      <c r="DC126" s="988"/>
      <c r="DD126" s="988"/>
      <c r="DE126" s="988"/>
      <c r="DF126" s="989"/>
      <c r="DG126" s="990">
        <v>730180</v>
      </c>
      <c r="DH126" s="991"/>
      <c r="DI126" s="991"/>
      <c r="DJ126" s="991"/>
      <c r="DK126" s="991"/>
      <c r="DL126" s="991">
        <v>741587</v>
      </c>
      <c r="DM126" s="991"/>
      <c r="DN126" s="991"/>
      <c r="DO126" s="991"/>
      <c r="DP126" s="991"/>
      <c r="DQ126" s="991">
        <v>818086</v>
      </c>
      <c r="DR126" s="991"/>
      <c r="DS126" s="991"/>
      <c r="DT126" s="991"/>
      <c r="DU126" s="991"/>
      <c r="DV126" s="992">
        <v>3.5</v>
      </c>
      <c r="DW126" s="992"/>
      <c r="DX126" s="992"/>
      <c r="DY126" s="992"/>
      <c r="DZ126" s="993"/>
    </row>
    <row r="127" spans="1:130" s="233" customFormat="1" ht="26.25" customHeight="1" x14ac:dyDescent="0.15">
      <c r="A127" s="1123"/>
      <c r="B127" s="1016"/>
      <c r="C127" s="1038" t="s">
        <v>481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128</v>
      </c>
      <c r="AB127" s="1024"/>
      <c r="AC127" s="1024"/>
      <c r="AD127" s="1024"/>
      <c r="AE127" s="1025"/>
      <c r="AF127" s="1026" t="s">
        <v>448</v>
      </c>
      <c r="AG127" s="1024"/>
      <c r="AH127" s="1024"/>
      <c r="AI127" s="1024"/>
      <c r="AJ127" s="1025"/>
      <c r="AK127" s="1026" t="s">
        <v>448</v>
      </c>
      <c r="AL127" s="1024"/>
      <c r="AM127" s="1024"/>
      <c r="AN127" s="1024"/>
      <c r="AO127" s="1025"/>
      <c r="AP127" s="1027" t="s">
        <v>448</v>
      </c>
      <c r="AQ127" s="1028"/>
      <c r="AR127" s="1028"/>
      <c r="AS127" s="1028"/>
      <c r="AT127" s="1029"/>
      <c r="AU127" s="235"/>
      <c r="AV127" s="235"/>
      <c r="AW127" s="235"/>
      <c r="AX127" s="1096" t="s">
        <v>482</v>
      </c>
      <c r="AY127" s="1097"/>
      <c r="AZ127" s="1097"/>
      <c r="BA127" s="1097"/>
      <c r="BB127" s="1097"/>
      <c r="BC127" s="1097"/>
      <c r="BD127" s="1097"/>
      <c r="BE127" s="1098"/>
      <c r="BF127" s="1099" t="s">
        <v>483</v>
      </c>
      <c r="BG127" s="1097"/>
      <c r="BH127" s="1097"/>
      <c r="BI127" s="1097"/>
      <c r="BJ127" s="1097"/>
      <c r="BK127" s="1097"/>
      <c r="BL127" s="1098"/>
      <c r="BM127" s="1099" t="s">
        <v>484</v>
      </c>
      <c r="BN127" s="1097"/>
      <c r="BO127" s="1097"/>
      <c r="BP127" s="1097"/>
      <c r="BQ127" s="1097"/>
      <c r="BR127" s="1097"/>
      <c r="BS127" s="1098"/>
      <c r="BT127" s="1099" t="s">
        <v>485</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486</v>
      </c>
      <c r="CQ127" s="988"/>
      <c r="CR127" s="988"/>
      <c r="CS127" s="988"/>
      <c r="CT127" s="988"/>
      <c r="CU127" s="988"/>
      <c r="CV127" s="988"/>
      <c r="CW127" s="988"/>
      <c r="CX127" s="988"/>
      <c r="CY127" s="988"/>
      <c r="CZ127" s="988"/>
      <c r="DA127" s="988"/>
      <c r="DB127" s="988"/>
      <c r="DC127" s="988"/>
      <c r="DD127" s="988"/>
      <c r="DE127" s="988"/>
      <c r="DF127" s="989"/>
      <c r="DG127" s="990" t="s">
        <v>448</v>
      </c>
      <c r="DH127" s="991"/>
      <c r="DI127" s="991"/>
      <c r="DJ127" s="991"/>
      <c r="DK127" s="991"/>
      <c r="DL127" s="991" t="s">
        <v>448</v>
      </c>
      <c r="DM127" s="991"/>
      <c r="DN127" s="991"/>
      <c r="DO127" s="991"/>
      <c r="DP127" s="991"/>
      <c r="DQ127" s="991" t="s">
        <v>128</v>
      </c>
      <c r="DR127" s="991"/>
      <c r="DS127" s="991"/>
      <c r="DT127" s="991"/>
      <c r="DU127" s="991"/>
      <c r="DV127" s="992" t="s">
        <v>448</v>
      </c>
      <c r="DW127" s="992"/>
      <c r="DX127" s="992"/>
      <c r="DY127" s="992"/>
      <c r="DZ127" s="993"/>
    </row>
    <row r="128" spans="1:130" s="233" customFormat="1" ht="26.25" customHeight="1" thickBot="1" x14ac:dyDescent="0.2">
      <c r="A128" s="1106" t="s">
        <v>487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488</v>
      </c>
      <c r="X128" s="1108"/>
      <c r="Y128" s="1108"/>
      <c r="Z128" s="1109"/>
      <c r="AA128" s="1110">
        <v>752685</v>
      </c>
      <c r="AB128" s="1111"/>
      <c r="AC128" s="1111"/>
      <c r="AD128" s="1111"/>
      <c r="AE128" s="1112"/>
      <c r="AF128" s="1113">
        <v>730016</v>
      </c>
      <c r="AG128" s="1111"/>
      <c r="AH128" s="1111"/>
      <c r="AI128" s="1111"/>
      <c r="AJ128" s="1112"/>
      <c r="AK128" s="1113">
        <v>853636</v>
      </c>
      <c r="AL128" s="1111"/>
      <c r="AM128" s="1111"/>
      <c r="AN128" s="1111"/>
      <c r="AO128" s="1112"/>
      <c r="AP128" s="1114"/>
      <c r="AQ128" s="1115"/>
      <c r="AR128" s="1115"/>
      <c r="AS128" s="1115"/>
      <c r="AT128" s="1116"/>
      <c r="AU128" s="235"/>
      <c r="AV128" s="235"/>
      <c r="AW128" s="235"/>
      <c r="AX128" s="961" t="s">
        <v>489</v>
      </c>
      <c r="AY128" s="962"/>
      <c r="AZ128" s="962"/>
      <c r="BA128" s="962"/>
      <c r="BB128" s="962"/>
      <c r="BC128" s="962"/>
      <c r="BD128" s="962"/>
      <c r="BE128" s="963"/>
      <c r="BF128" s="1117" t="s">
        <v>448</v>
      </c>
      <c r="BG128" s="1118"/>
      <c r="BH128" s="1118"/>
      <c r="BI128" s="1118"/>
      <c r="BJ128" s="1118"/>
      <c r="BK128" s="1118"/>
      <c r="BL128" s="1119"/>
      <c r="BM128" s="1117">
        <v>11.99</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490</v>
      </c>
      <c r="CQ128" s="791"/>
      <c r="CR128" s="791"/>
      <c r="CS128" s="791"/>
      <c r="CT128" s="791"/>
      <c r="CU128" s="791"/>
      <c r="CV128" s="791"/>
      <c r="CW128" s="791"/>
      <c r="CX128" s="791"/>
      <c r="CY128" s="791"/>
      <c r="CZ128" s="791"/>
      <c r="DA128" s="791"/>
      <c r="DB128" s="791"/>
      <c r="DC128" s="791"/>
      <c r="DD128" s="791"/>
      <c r="DE128" s="791"/>
      <c r="DF128" s="1101"/>
      <c r="DG128" s="1102" t="s">
        <v>448</v>
      </c>
      <c r="DH128" s="1103"/>
      <c r="DI128" s="1103"/>
      <c r="DJ128" s="1103"/>
      <c r="DK128" s="1103"/>
      <c r="DL128" s="1103" t="s">
        <v>448</v>
      </c>
      <c r="DM128" s="1103"/>
      <c r="DN128" s="1103"/>
      <c r="DO128" s="1103"/>
      <c r="DP128" s="1103"/>
      <c r="DQ128" s="1103" t="s">
        <v>448</v>
      </c>
      <c r="DR128" s="1103"/>
      <c r="DS128" s="1103"/>
      <c r="DT128" s="1103"/>
      <c r="DU128" s="1103"/>
      <c r="DV128" s="1104" t="s">
        <v>128</v>
      </c>
      <c r="DW128" s="1104"/>
      <c r="DX128" s="1104"/>
      <c r="DY128" s="1104"/>
      <c r="DZ128" s="1105"/>
    </row>
    <row r="129" spans="1:131" s="233"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491</v>
      </c>
      <c r="X129" s="1136"/>
      <c r="Y129" s="1136"/>
      <c r="Z129" s="1137"/>
      <c r="AA129" s="1023">
        <v>24692467</v>
      </c>
      <c r="AB129" s="1024"/>
      <c r="AC129" s="1024"/>
      <c r="AD129" s="1024"/>
      <c r="AE129" s="1025"/>
      <c r="AF129" s="1026">
        <v>25302622</v>
      </c>
      <c r="AG129" s="1024"/>
      <c r="AH129" s="1024"/>
      <c r="AI129" s="1024"/>
      <c r="AJ129" s="1025"/>
      <c r="AK129" s="1026">
        <v>26540014</v>
      </c>
      <c r="AL129" s="1024"/>
      <c r="AM129" s="1024"/>
      <c r="AN129" s="1024"/>
      <c r="AO129" s="1025"/>
      <c r="AP129" s="1138"/>
      <c r="AQ129" s="1139"/>
      <c r="AR129" s="1139"/>
      <c r="AS129" s="1139"/>
      <c r="AT129" s="1140"/>
      <c r="AU129" s="236"/>
      <c r="AV129" s="236"/>
      <c r="AW129" s="236"/>
      <c r="AX129" s="1130" t="s">
        <v>492</v>
      </c>
      <c r="AY129" s="988"/>
      <c r="AZ129" s="988"/>
      <c r="BA129" s="988"/>
      <c r="BB129" s="988"/>
      <c r="BC129" s="988"/>
      <c r="BD129" s="988"/>
      <c r="BE129" s="989"/>
      <c r="BF129" s="1131" t="s">
        <v>448</v>
      </c>
      <c r="BG129" s="1132"/>
      <c r="BH129" s="1132"/>
      <c r="BI129" s="1132"/>
      <c r="BJ129" s="1132"/>
      <c r="BK129" s="1132"/>
      <c r="BL129" s="1133"/>
      <c r="BM129" s="1131">
        <v>16.989999999999998</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493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494</v>
      </c>
      <c r="X130" s="1136"/>
      <c r="Y130" s="1136"/>
      <c r="Z130" s="1137"/>
      <c r="AA130" s="1023">
        <v>3387765</v>
      </c>
      <c r="AB130" s="1024"/>
      <c r="AC130" s="1024"/>
      <c r="AD130" s="1024"/>
      <c r="AE130" s="1025"/>
      <c r="AF130" s="1026">
        <v>3461340</v>
      </c>
      <c r="AG130" s="1024"/>
      <c r="AH130" s="1024"/>
      <c r="AI130" s="1024"/>
      <c r="AJ130" s="1025"/>
      <c r="AK130" s="1026">
        <v>3463143</v>
      </c>
      <c r="AL130" s="1024"/>
      <c r="AM130" s="1024"/>
      <c r="AN130" s="1024"/>
      <c r="AO130" s="1025"/>
      <c r="AP130" s="1138"/>
      <c r="AQ130" s="1139"/>
      <c r="AR130" s="1139"/>
      <c r="AS130" s="1139"/>
      <c r="AT130" s="1140"/>
      <c r="AU130" s="236"/>
      <c r="AV130" s="236"/>
      <c r="AW130" s="236"/>
      <c r="AX130" s="1130" t="s">
        <v>495</v>
      </c>
      <c r="AY130" s="988"/>
      <c r="AZ130" s="988"/>
      <c r="BA130" s="988"/>
      <c r="BB130" s="988"/>
      <c r="BC130" s="988"/>
      <c r="BD130" s="988"/>
      <c r="BE130" s="989"/>
      <c r="BF130" s="1166">
        <v>3.9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496</v>
      </c>
      <c r="X131" s="1173"/>
      <c r="Y131" s="1173"/>
      <c r="Z131" s="1174"/>
      <c r="AA131" s="1069">
        <v>21304702</v>
      </c>
      <c r="AB131" s="1051"/>
      <c r="AC131" s="1051"/>
      <c r="AD131" s="1051"/>
      <c r="AE131" s="1052"/>
      <c r="AF131" s="1050">
        <v>21841282</v>
      </c>
      <c r="AG131" s="1051"/>
      <c r="AH131" s="1051"/>
      <c r="AI131" s="1051"/>
      <c r="AJ131" s="1052"/>
      <c r="AK131" s="1050">
        <v>23076871</v>
      </c>
      <c r="AL131" s="1051"/>
      <c r="AM131" s="1051"/>
      <c r="AN131" s="1051"/>
      <c r="AO131" s="1052"/>
      <c r="AP131" s="1175"/>
      <c r="AQ131" s="1176"/>
      <c r="AR131" s="1176"/>
      <c r="AS131" s="1176"/>
      <c r="AT131" s="1177"/>
      <c r="AU131" s="236"/>
      <c r="AV131" s="236"/>
      <c r="AW131" s="236"/>
      <c r="AX131" s="1148" t="s">
        <v>497</v>
      </c>
      <c r="AY131" s="791"/>
      <c r="AZ131" s="791"/>
      <c r="BA131" s="791"/>
      <c r="BB131" s="791"/>
      <c r="BC131" s="791"/>
      <c r="BD131" s="791"/>
      <c r="BE131" s="1101"/>
      <c r="BF131" s="1149">
        <v>24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498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499</v>
      </c>
      <c r="W132" s="1159"/>
      <c r="X132" s="1159"/>
      <c r="Y132" s="1159"/>
      <c r="Z132" s="1160"/>
      <c r="AA132" s="1161">
        <v>4.7984243099999997</v>
      </c>
      <c r="AB132" s="1162"/>
      <c r="AC132" s="1162"/>
      <c r="AD132" s="1162"/>
      <c r="AE132" s="1163"/>
      <c r="AF132" s="1164">
        <v>3.9890973430000001</v>
      </c>
      <c r="AG132" s="1162"/>
      <c r="AH132" s="1162"/>
      <c r="AI132" s="1162"/>
      <c r="AJ132" s="1163"/>
      <c r="AK132" s="1164">
        <v>3.158274794</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500</v>
      </c>
      <c r="W133" s="1142"/>
      <c r="X133" s="1142"/>
      <c r="Y133" s="1142"/>
      <c r="Z133" s="1143"/>
      <c r="AA133" s="1144">
        <v>6.9</v>
      </c>
      <c r="AB133" s="1145"/>
      <c r="AC133" s="1145"/>
      <c r="AD133" s="1145"/>
      <c r="AE133" s="1146"/>
      <c r="AF133" s="1144">
        <v>5.6</v>
      </c>
      <c r="AG133" s="1145"/>
      <c r="AH133" s="1145"/>
      <c r="AI133" s="1145"/>
      <c r="AJ133" s="1146"/>
      <c r="AK133" s="1144">
        <v>3.9</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BpTShQNioIyrnfqyzh9XPazFYCCAlcpziWyYpcSTyX0/YjdyUtJCnYzN+iu9BbCKz7rPpyX+tB4J8vITzO9NQ==" saltValue="laL25TNh9c8m3aEAw36a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EMfzBKCJl4+UEAkU1qeMOX/oOJ5L2IeIs1N7USwa+Qrc9kfeOiq6z6O7d3KYeVTd3oR10HNe0gD/svd+kisMw==" saltValue="cCXZh6g4yoDLu7Wcnu1aT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504</v>
      </c>
      <c r="AP7" s="275"/>
      <c r="AQ7" s="276" t="s">
        <v>505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506</v>
      </c>
      <c r="AQ8" s="282" t="s">
        <v>507</v>
      </c>
      <c r="AR8" s="283" t="s">
        <v>508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509</v>
      </c>
      <c r="AL9" s="1182"/>
      <c r="AM9" s="1182"/>
      <c r="AN9" s="1183"/>
      <c r="AO9" s="284">
        <v>7015517</v>
      </c>
      <c r="AP9" s="284">
        <v>59554</v>
      </c>
      <c r="AQ9" s="285">
        <v>62021</v>
      </c>
      <c r="AR9" s="286">
        <v>-4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510</v>
      </c>
      <c r="AL10" s="1182"/>
      <c r="AM10" s="1182"/>
      <c r="AN10" s="1183"/>
      <c r="AO10" s="287">
        <v>155756</v>
      </c>
      <c r="AP10" s="287">
        <v>1322</v>
      </c>
      <c r="AQ10" s="288">
        <v>4339</v>
      </c>
      <c r="AR10" s="289">
        <v>-69.5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511</v>
      </c>
      <c r="AL11" s="1182"/>
      <c r="AM11" s="1182"/>
      <c r="AN11" s="1183"/>
      <c r="AO11" s="287">
        <v>21943</v>
      </c>
      <c r="AP11" s="287">
        <v>186</v>
      </c>
      <c r="AQ11" s="288">
        <v>554</v>
      </c>
      <c r="AR11" s="289">
        <v>-66.400000000000006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512</v>
      </c>
      <c r="AL12" s="1182"/>
      <c r="AM12" s="1182"/>
      <c r="AN12" s="1183"/>
      <c r="AO12" s="287" t="s">
        <v>513</v>
      </c>
      <c r="AP12" s="287" t="s">
        <v>513</v>
      </c>
      <c r="AQ12" s="288">
        <v>17</v>
      </c>
      <c r="AR12" s="289" t="s">
        <v>513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514</v>
      </c>
      <c r="AL13" s="1182"/>
      <c r="AM13" s="1182"/>
      <c r="AN13" s="1183"/>
      <c r="AO13" s="287">
        <v>302080</v>
      </c>
      <c r="AP13" s="287">
        <v>2564</v>
      </c>
      <c r="AQ13" s="288">
        <v>2525</v>
      </c>
      <c r="AR13" s="289">
        <v>1.5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515</v>
      </c>
      <c r="AL14" s="1182"/>
      <c r="AM14" s="1182"/>
      <c r="AN14" s="1183"/>
      <c r="AO14" s="287">
        <v>16842</v>
      </c>
      <c r="AP14" s="287">
        <v>143</v>
      </c>
      <c r="AQ14" s="288">
        <v>1158</v>
      </c>
      <c r="AR14" s="289">
        <v>-87.7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516</v>
      </c>
      <c r="AL15" s="1185"/>
      <c r="AM15" s="1185"/>
      <c r="AN15" s="1186"/>
      <c r="AO15" s="287">
        <v>-230479</v>
      </c>
      <c r="AP15" s="287">
        <v>-1957</v>
      </c>
      <c r="AQ15" s="288">
        <v>-4174</v>
      </c>
      <c r="AR15" s="289">
        <v>-53.1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187</v>
      </c>
      <c r="AL16" s="1185"/>
      <c r="AM16" s="1185"/>
      <c r="AN16" s="1186"/>
      <c r="AO16" s="287">
        <v>7281659</v>
      </c>
      <c r="AP16" s="287">
        <v>61813</v>
      </c>
      <c r="AQ16" s="288">
        <v>66439</v>
      </c>
      <c r="AR16" s="289">
        <v>-7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521</v>
      </c>
      <c r="AL21" s="1188"/>
      <c r="AM21" s="1188"/>
      <c r="AN21" s="1189"/>
      <c r="AO21" s="300">
        <v>6.28</v>
      </c>
      <c r="AP21" s="301">
        <v>6.1</v>
      </c>
      <c r="AQ21" s="302">
        <v>0.18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522</v>
      </c>
      <c r="AL22" s="1188"/>
      <c r="AM22" s="1188"/>
      <c r="AN22" s="1189"/>
      <c r="AO22" s="305">
        <v>100</v>
      </c>
      <c r="AP22" s="306">
        <v>99</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523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504</v>
      </c>
      <c r="AP30" s="275"/>
      <c r="AQ30" s="276" t="s">
        <v>505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506</v>
      </c>
      <c r="AQ31" s="282" t="s">
        <v>507</v>
      </c>
      <c r="AR31" s="283" t="s">
        <v>508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526</v>
      </c>
      <c r="AL32" s="1196"/>
      <c r="AM32" s="1196"/>
      <c r="AN32" s="1197"/>
      <c r="AO32" s="315">
        <v>4118678</v>
      </c>
      <c r="AP32" s="315">
        <v>34963</v>
      </c>
      <c r="AQ32" s="316">
        <v>33147</v>
      </c>
      <c r="AR32" s="317">
        <v>5.5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527</v>
      </c>
      <c r="AL33" s="1196"/>
      <c r="AM33" s="1196"/>
      <c r="AN33" s="1197"/>
      <c r="AO33" s="315" t="s">
        <v>513</v>
      </c>
      <c r="AP33" s="315" t="s">
        <v>513</v>
      </c>
      <c r="AQ33" s="316">
        <v>7</v>
      </c>
      <c r="AR33" s="317" t="s">
        <v>513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528</v>
      </c>
      <c r="AL34" s="1196"/>
      <c r="AM34" s="1196"/>
      <c r="AN34" s="1197"/>
      <c r="AO34" s="315" t="s">
        <v>513</v>
      </c>
      <c r="AP34" s="315" t="s">
        <v>513</v>
      </c>
      <c r="AQ34" s="316">
        <v>24</v>
      </c>
      <c r="AR34" s="317" t="s">
        <v>513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529</v>
      </c>
      <c r="AL35" s="1196"/>
      <c r="AM35" s="1196"/>
      <c r="AN35" s="1197"/>
      <c r="AO35" s="315">
        <v>897680</v>
      </c>
      <c r="AP35" s="315">
        <v>7620</v>
      </c>
      <c r="AQ35" s="316">
        <v>5872</v>
      </c>
      <c r="AR35" s="317">
        <v>29.8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530</v>
      </c>
      <c r="AL36" s="1196"/>
      <c r="AM36" s="1196"/>
      <c r="AN36" s="1197"/>
      <c r="AO36" s="315">
        <v>29146</v>
      </c>
      <c r="AP36" s="315">
        <v>247</v>
      </c>
      <c r="AQ36" s="316">
        <v>1168</v>
      </c>
      <c r="AR36" s="317">
        <v>-78.900000000000006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531</v>
      </c>
      <c r="AL37" s="1196"/>
      <c r="AM37" s="1196"/>
      <c r="AN37" s="1197"/>
      <c r="AO37" s="315" t="s">
        <v>513</v>
      </c>
      <c r="AP37" s="315" t="s">
        <v>513</v>
      </c>
      <c r="AQ37" s="316">
        <v>720</v>
      </c>
      <c r="AR37" s="317" t="s">
        <v>513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532</v>
      </c>
      <c r="AL38" s="1199"/>
      <c r="AM38" s="1199"/>
      <c r="AN38" s="1200"/>
      <c r="AO38" s="318">
        <v>106</v>
      </c>
      <c r="AP38" s="318">
        <v>1</v>
      </c>
      <c r="AQ38" s="319">
        <v>1</v>
      </c>
      <c r="AR38" s="307">
        <v>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533</v>
      </c>
      <c r="AL39" s="1199"/>
      <c r="AM39" s="1199"/>
      <c r="AN39" s="1200"/>
      <c r="AO39" s="315">
        <v>-853636</v>
      </c>
      <c r="AP39" s="315">
        <v>-7246</v>
      </c>
      <c r="AQ39" s="316">
        <v>-6245</v>
      </c>
      <c r="AR39" s="317">
        <v>16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534</v>
      </c>
      <c r="AL40" s="1196"/>
      <c r="AM40" s="1196"/>
      <c r="AN40" s="1197"/>
      <c r="AO40" s="315">
        <v>-3463143</v>
      </c>
      <c r="AP40" s="315">
        <v>-29398</v>
      </c>
      <c r="AQ40" s="316">
        <v>-25563</v>
      </c>
      <c r="AR40" s="317">
        <v>15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301</v>
      </c>
      <c r="AL41" s="1202"/>
      <c r="AM41" s="1202"/>
      <c r="AN41" s="1203"/>
      <c r="AO41" s="315">
        <v>728831</v>
      </c>
      <c r="AP41" s="315">
        <v>6187</v>
      </c>
      <c r="AQ41" s="316">
        <v>9130</v>
      </c>
      <c r="AR41" s="317">
        <v>-32.200000000000003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504</v>
      </c>
      <c r="AN49" s="1192" t="s">
        <v>538</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539</v>
      </c>
      <c r="AO50" s="332" t="s">
        <v>540</v>
      </c>
      <c r="AP50" s="333" t="s">
        <v>541</v>
      </c>
      <c r="AQ50" s="334" t="s">
        <v>542</v>
      </c>
      <c r="AR50" s="335" t="s">
        <v>543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2657205</v>
      </c>
      <c r="AN51" s="337">
        <v>21990</v>
      </c>
      <c r="AO51" s="338">
        <v>-36.200000000000003</v>
      </c>
      <c r="AP51" s="339">
        <v>42651</v>
      </c>
      <c r="AQ51" s="340">
        <v>4.3</v>
      </c>
      <c r="AR51" s="341">
        <v>-40.5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1230810</v>
      </c>
      <c r="AN52" s="345">
        <v>10186</v>
      </c>
      <c r="AO52" s="346">
        <v>-58.1</v>
      </c>
      <c r="AP52" s="347">
        <v>22675</v>
      </c>
      <c r="AQ52" s="348">
        <v>-5.9</v>
      </c>
      <c r="AR52" s="349">
        <v>-52.2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1537906</v>
      </c>
      <c r="AN53" s="337">
        <v>12782</v>
      </c>
      <c r="AO53" s="338">
        <v>-41.9</v>
      </c>
      <c r="AP53" s="339">
        <v>43226</v>
      </c>
      <c r="AQ53" s="340">
        <v>1.3</v>
      </c>
      <c r="AR53" s="341">
        <v>-43.2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1111755</v>
      </c>
      <c r="AN54" s="345">
        <v>9240</v>
      </c>
      <c r="AO54" s="346">
        <v>-9.3000000000000007</v>
      </c>
      <c r="AP54" s="347">
        <v>22622</v>
      </c>
      <c r="AQ54" s="348">
        <v>-0.2</v>
      </c>
      <c r="AR54" s="349">
        <v>-9.1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3861129</v>
      </c>
      <c r="AN55" s="337">
        <v>32290</v>
      </c>
      <c r="AO55" s="338">
        <v>152.6</v>
      </c>
      <c r="AP55" s="339">
        <v>42836</v>
      </c>
      <c r="AQ55" s="340">
        <v>-0.9</v>
      </c>
      <c r="AR55" s="341">
        <v>153.5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2595557</v>
      </c>
      <c r="AN56" s="345">
        <v>21706</v>
      </c>
      <c r="AO56" s="346">
        <v>134.9</v>
      </c>
      <c r="AP56" s="347">
        <v>22936</v>
      </c>
      <c r="AQ56" s="348">
        <v>1.4</v>
      </c>
      <c r="AR56" s="349">
        <v>133.5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1922988</v>
      </c>
      <c r="AN57" s="337">
        <v>16198</v>
      </c>
      <c r="AO57" s="338">
        <v>-49.8</v>
      </c>
      <c r="AP57" s="339">
        <v>44161</v>
      </c>
      <c r="AQ57" s="340">
        <v>3.1</v>
      </c>
      <c r="AR57" s="341">
        <v>-52.9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1236719</v>
      </c>
      <c r="AN58" s="345">
        <v>10417</v>
      </c>
      <c r="AO58" s="346">
        <v>-52</v>
      </c>
      <c r="AP58" s="347">
        <v>23644</v>
      </c>
      <c r="AQ58" s="348">
        <v>3.1</v>
      </c>
      <c r="AR58" s="349">
        <v>-55.1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826068</v>
      </c>
      <c r="AN59" s="337">
        <v>7012</v>
      </c>
      <c r="AO59" s="338">
        <v>-56.7</v>
      </c>
      <c r="AP59" s="339">
        <v>43955</v>
      </c>
      <c r="AQ59" s="340">
        <v>-0.5</v>
      </c>
      <c r="AR59" s="341">
        <v>-56.2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613491</v>
      </c>
      <c r="AN60" s="345">
        <v>5208</v>
      </c>
      <c r="AO60" s="346">
        <v>-50</v>
      </c>
      <c r="AP60" s="347">
        <v>21318</v>
      </c>
      <c r="AQ60" s="348">
        <v>-9.8000000000000007</v>
      </c>
      <c r="AR60" s="349">
        <v>-40.200000000000003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2161059</v>
      </c>
      <c r="AN61" s="352">
        <v>18054</v>
      </c>
      <c r="AO61" s="353">
        <v>-6.4</v>
      </c>
      <c r="AP61" s="354">
        <v>43366</v>
      </c>
      <c r="AQ61" s="355">
        <v>1.5</v>
      </c>
      <c r="AR61" s="341">
        <v>-7.9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1357666</v>
      </c>
      <c r="AN62" s="345">
        <v>11351</v>
      </c>
      <c r="AO62" s="346">
        <v>-6.9</v>
      </c>
      <c r="AP62" s="347">
        <v>22639</v>
      </c>
      <c r="AQ62" s="348">
        <v>-2.2999999999999998</v>
      </c>
      <c r="AR62" s="349">
        <v>-4.5999999999999996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JceG0QOo7Fr3FkJ7mKCGdru0axJ9TuiVLCXraqO5jGITNysC8VU9XZGmImvSL7+hMG2b2z5HFEkSUaZTiiH8g==" saltValue="hZlepsImKU1bhj07OMxx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row r="120" spans="125:125" ht="13.5" hidden="1" customHeight="1" x14ac:dyDescent="0.15"/>
    <row r="121" spans="125:125" ht="13.5" hidden="1" customHeight="1" x14ac:dyDescent="0.15">
      <c r="DU121" s="262"/>
    </row>
  </sheetData>
  <sheetProtection algorithmName="SHA-512" hashValue="T95+Yt0KRa+Qe6WTzTTT7RvB3ec/dQnI4zppB7QB7EIE68m1fh5Kr0O7fZGCOSBASPqFJwgTMvy/+d8jDx7Ygw==" saltValue="4636CE92l4pBUOYZraKun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553</v>
      </c>
    </row>
  </sheetData>
  <sheetProtection algorithmName="SHA-512" hashValue="tiCRaUJPLm0rbtmmLrHQwuO9UWuRvbtVt2Eips3cIRLvlvidnvhWBBMdBHitISksXgN73UPu7pofRavM8KydvQ==" saltValue="NasmIXR/3uvUFZPL6IDl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4" t="s">
        <v>3</v>
      </c>
      <c r="D47" s="1204"/>
      <c r="E47" s="1205"/>
      <c r="F47" s="11">
        <v>2.67</v>
      </c>
      <c r="G47" s="12">
        <v>1.87</v>
      </c>
      <c r="H47" s="12">
        <v>1.83</v>
      </c>
      <c r="I47" s="12">
        <v>2.63</v>
      </c>
      <c r="J47" s="13">
        <v>9.3800000000000008</v>
      </c>
    </row>
    <row r="48" spans="2:10" ht="57.75" customHeight="1" x14ac:dyDescent="0.15">
      <c r="B48" s="14"/>
      <c r="C48" s="1206" t="s">
        <v>4</v>
      </c>
      <c r="D48" s="1206"/>
      <c r="E48" s="1207"/>
      <c r="F48" s="15">
        <v>0.66</v>
      </c>
      <c r="G48" s="16">
        <v>0.39</v>
      </c>
      <c r="H48" s="16">
        <v>0.46</v>
      </c>
      <c r="I48" s="16">
        <v>2.62</v>
      </c>
      <c r="J48" s="17">
        <v>3.94</v>
      </c>
    </row>
    <row r="49" spans="2:10" ht="57.75" customHeight="1" thickBot="1" x14ac:dyDescent="0.2">
      <c r="B49" s="18"/>
      <c r="C49" s="1208" t="s">
        <v>5</v>
      </c>
      <c r="D49" s="1208"/>
      <c r="E49" s="1209"/>
      <c r="F49" s="19" t="s">
        <v>559</v>
      </c>
      <c r="G49" s="20" t="s">
        <v>560</v>
      </c>
      <c r="H49" s="20">
        <v>0.04</v>
      </c>
      <c r="I49" s="20">
        <v>3.02</v>
      </c>
      <c r="J49" s="21">
        <v>8.31</v>
      </c>
    </row>
    <row r="50" spans="2:10" x14ac:dyDescent="0.15"/>
  </sheetData>
  <sheetProtection algorithmName="SHA-512" hashValue="mSGqpdusKHRpjdCjo+3RYvEQYKGNH2rtarNH7wbc19OhtrXJigQXt1WUvKo6JUS7ZO9S808V1f2Eug9F2t2liA==" saltValue="EZHbUwSeYMCEjCABMkb4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2023-03-23T08:28:28Z</cp:lastPrinted>
  <dcterms:modified xsi:type="dcterms:W3CDTF">2023-10-24T07:09:53Z</dcterms:modified>
</cp:coreProperties>
</file>