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MsjTbA+QbReHaBby+xNlQCvxQBDzyE/sxdoVsehjIO1N1d9+Tmtu4/4yv9H1F7Wdc1QbRX/VnDeGkbM6+Tql4g==" workbookSaltValue="wSOQJhf2bgFX7JOD7mPqSw==" workbookSpinCount="100000" lockStructure="1"/>
  <bookViews>
    <workbookView xWindow="0" yWindow="0" windowWidth="19200" windowHeight="68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W10" i="4"/>
  <c r="I10" i="4"/>
  <c r="B10" i="4"/>
  <c r="BB8" i="4"/>
  <c r="AT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<sst xmlns="http://schemas.openxmlformats.org/spreadsheetml/2006/main" count="228" uniqueCount="114">
  <si>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</si>
  <si>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</si>
  <si>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</si>
  <si>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</si>
  <si>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</si>
  <si>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</si>
  <si>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</si>
  <si>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</si>
  <si>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</si>
  <si>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</si>
  <si>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</si>
  <si>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</si>
  <si>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</si>
  <si>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</si>
  <si>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</si>
  <si>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</si>
  <si>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</si>
  <si>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</si>
  <si>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</si>
  <si>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</si>
  <si>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</si>
  <si>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</si>
  <si>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</si>
  <si>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</si>
  <si>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</si>
  <si>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</si>
  <si>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</si>
  <si>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</si>
  <si>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</si>
  <si>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</si>
  <si>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</si>
  <si>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</si>
  <si>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</si>
  <si>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</si>
  <si>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</si>
  <si>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</si>
  <si>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</si>
  <si>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</si>
  <si>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</si>
  <si>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</si>
  <si>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</si>
  <si>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</si>
  <si>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</si>
  <si>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</si>
  <si>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</si>
  <si>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</si>
  <si>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</si>
  <si>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</si>
  <si>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</si>
  <si>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</si>
  <si>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</si>
  <si>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</si>
  <si>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</si>
  <si>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</si>
  <si>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</si>
  <si>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</si>
  <si>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</si>
  <si>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</si>
  <si>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</si>
  <si>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</si>
  <si>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</si>
  <si>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</si>
  <si>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</si>
  <si>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</si>
  <si>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</si>
  <si>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</si>
  <si>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</si>
  <si>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</si>
  <si>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</si>
  <si>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</si>
  <si>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</si>
  <si>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</si>
  <si>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</si>
  <si>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</si>
  <si>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</si>
  <si>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</si>
  <si>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</si>
  <si>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</si>
  <si>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</si>
  <si>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</si>
  <si>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</si>
  <si>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</si>
  <si>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</si>
  <si>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</si>
  <si>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</si>
  <si>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</si>
  <si>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</si>
  <si>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</si>
  <si>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</si>
  <si>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</si>
  <si>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</si>
  <si>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</si>
  <si>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</si>
  <si>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</si>
  <si>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</si>
  <si>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</si>
  <si>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</si>
  <si>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</si>
  <si>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</si>
  <si>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</si>
  <si>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</si>
  <si>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</si>
  <si>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</si>
  <si>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</si>
  <si>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</si>
  <si>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</si>
  <si>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</si>
  <si>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</si>
  <si>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</si>
  <si>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</si>
  <si>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</si>
  <si>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水道施設や管路の老朽化に伴う大規模な更新時期を迎える中で、「箕面市上下水道施設整備基本・実施計画」に基づき、計画的に施設・管路の更新を実施していきます。
　本市の人口は微増傾向にありますが、節水意識の浸透等により、給水収益は減少傾向となっています。
　このような状況を踏まえた上で、経営基盤をより一層強化し、安全･安心で安定した水道水を供給するために、広域化等による経営効率の向上を視野に入れ、引き続き老朽管路等の更新を進めるとともに、そのために必要な財源確保に努めます。
  加えて、大口需要の減少などにより給水収益がコロナ禍以前の令和元年度の水準までには戻っていないこと、また、昨今の物価高騰等が給水原価に与える影響についても、慎重に見極めていく必要があります。</t>
    <rPh sb="79" eb="81">
      <t>ホンシ</t>
    </rPh>
    <rPh sb="82" eb="84">
      <t>ジンコウ</t>
    </rPh>
    <rPh sb="85" eb="87">
      <t>ビゾウ</t>
    </rPh>
    <rPh sb="87" eb="89">
      <t>ケイコウ</t>
    </rPh>
    <rPh sb="103" eb="104">
      <t>ナド</t>
    </rPh>
    <rPh sb="113" eb="115">
      <t>ゲンショウ</t>
    </rPh>
    <rPh sb="115" eb="117">
      <t>ケイコウ</t>
    </rPh>
    <rPh sb="149" eb="151">
      <t>イッソウ</t>
    </rPh>
    <rPh sb="227" eb="229">
      <t>ザイゲン</t>
    </rPh>
    <rPh sb="240" eb="241">
      <t>クワ</t>
    </rPh>
    <rPh sb="244" eb="246">
      <t>オオクチ</t>
    </rPh>
    <rPh sb="246" eb="248">
      <t>ジュヨウ</t>
    </rPh>
    <rPh sb="249" eb="251">
      <t>ゲンショウ</t>
    </rPh>
    <rPh sb="256" eb="258">
      <t>キュウスイ</t>
    </rPh>
    <rPh sb="258" eb="260">
      <t>シュウエキ</t>
    </rPh>
    <rPh sb="264" eb="265">
      <t>カ</t>
    </rPh>
    <rPh sb="265" eb="267">
      <t>イゼン</t>
    </rPh>
    <rPh sb="268" eb="270">
      <t>レイワ</t>
    </rPh>
    <rPh sb="270" eb="272">
      <t>ガンネン</t>
    </rPh>
    <rPh sb="272" eb="273">
      <t>ド</t>
    </rPh>
    <rPh sb="274" eb="276">
      <t>スイジュン</t>
    </rPh>
    <rPh sb="280" eb="281">
      <t>モド</t>
    </rPh>
    <rPh sb="292" eb="294">
      <t>サッコン</t>
    </rPh>
    <rPh sb="295" eb="297">
      <t>ブッカ</t>
    </rPh>
    <rPh sb="297" eb="299">
      <t>コウトウ</t>
    </rPh>
    <rPh sb="299" eb="300">
      <t>ナド</t>
    </rPh>
    <rPh sb="301" eb="303">
      <t>キュウスイ</t>
    </rPh>
    <rPh sb="303" eb="305">
      <t>ゲンカ</t>
    </rPh>
    <rPh sb="306" eb="307">
      <t>アタ</t>
    </rPh>
    <rPh sb="309" eb="311">
      <t>エイキョウ</t>
    </rPh>
    <rPh sb="317" eb="319">
      <t>シンチョウ</t>
    </rPh>
    <rPh sb="320" eb="322">
      <t>ミキワ</t>
    </rPh>
    <rPh sb="326" eb="328">
      <t>ヒツヨウ</t>
    </rPh>
    <phoneticPr fontId="4"/>
  </si>
  <si>
    <t>　①②については、有形固定資産減価償却率、管路経年化率ともに、管路等の老朽化進行により、前年度に比べて増加しています。法定耐用年数を経過した管路は増加していますが、これらは、引き続き使用することが可能であり、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大きく上回る水準となっており、管路・施設の更新に重点を置いた取組の成果が数値となって表れたものと考えています。</t>
    <rPh sb="59" eb="61">
      <t>ホウテイ</t>
    </rPh>
    <rPh sb="61" eb="63">
      <t>タイヨウ</t>
    </rPh>
    <rPh sb="63" eb="65">
      <t>ネンスウ</t>
    </rPh>
    <rPh sb="66" eb="68">
      <t>ケイカ</t>
    </rPh>
    <rPh sb="70" eb="72">
      <t>カンロ</t>
    </rPh>
    <rPh sb="73" eb="75">
      <t>ゾウカ</t>
    </rPh>
    <rPh sb="87" eb="88">
      <t>ヒ</t>
    </rPh>
    <rPh sb="89" eb="90">
      <t>ツヅ</t>
    </rPh>
    <rPh sb="91" eb="93">
      <t>シヨウ</t>
    </rPh>
    <rPh sb="98" eb="100">
      <t>カノウ</t>
    </rPh>
    <rPh sb="213" eb="216">
      <t>ゼンネンド</t>
    </rPh>
    <rPh sb="217" eb="218">
      <t>ヒ</t>
    </rPh>
    <rPh sb="219" eb="220">
      <t>ツヅ</t>
    </rPh>
    <phoneticPr fontId="4"/>
  </si>
  <si>
    <t>　①については、開発に伴う口径別納付金が減少したため、前年度に比べて2.6ポイント低下しましたが、類似団体平均値及び全国平均と比べても高い値となっています。
　②については、令和3年度に土地の所管換えに伴う固定資産譲渡損を計上したことによるもので、議会の議決を得て減資を実施したため、令和４年度への繰越欠損金は生じません。
　③については、工事の竣工時期等による未払金の増減や企業債償還額の増減により、流動負債に年度間のばらつきが見られます。類似団体平均値を下回っているものの、100％を上回っており、短期債務に対する支払能力については確保できています。
　④については、2.96ポイント低下し、類似団体平均値と比べて低い水準を維持しています。
　⑤については、令和2年度の回収率が大きく減少しているのは、新型コロナ感染症対策として料金減免を実施したことによるものです。令和3年度は、給水収益がコロナ禍以前の水準まで回復しておらず、前年度に比べて料金回収率は2.59ポイント増加し、100％を上回る健全な水準を維持することができたものの、類似団体平均値を下回る結果となりました。
　⑥については、前年度に比べて3.66ポイント増加しているものの、類似団体平均値よりも低い水準で推移しており、業務委託の推進などの経営効率化が一定の効率を効果を上げているものと考えています。
　⑦⑧については、類似団体平均値や全国平均値と比べて施設利用率が高く、有収率も高いことから、本市が所有する施設を効率的に運用ができてると考えられます。</t>
    <rPh sb="8" eb="10">
      <t>カイハツ</t>
    </rPh>
    <rPh sb="11" eb="12">
      <t>トモナ</t>
    </rPh>
    <rPh sb="13" eb="15">
      <t>コウケイ</t>
    </rPh>
    <rPh sb="15" eb="16">
      <t>ベツ</t>
    </rPh>
    <rPh sb="16" eb="19">
      <t>ノウフキン</t>
    </rPh>
    <rPh sb="20" eb="22">
      <t>ゲンショウ</t>
    </rPh>
    <rPh sb="27" eb="30">
      <t>ゼンネンド</t>
    </rPh>
    <rPh sb="31" eb="32">
      <t>クラ</t>
    </rPh>
    <rPh sb="41" eb="43">
      <t>テイカ</t>
    </rPh>
    <rPh sb="170" eb="172">
      <t>コウジ</t>
    </rPh>
    <rPh sb="173" eb="175">
      <t>シュンコウ</t>
    </rPh>
    <rPh sb="175" eb="177">
      <t>ジキ</t>
    </rPh>
    <rPh sb="177" eb="178">
      <t>ナド</t>
    </rPh>
    <rPh sb="181" eb="184">
      <t>ミバライキン</t>
    </rPh>
    <rPh sb="185" eb="187">
      <t>ゾウゲン</t>
    </rPh>
    <rPh sb="188" eb="191">
      <t>キギョウサイ</t>
    </rPh>
    <rPh sb="191" eb="194">
      <t>ショウカンガク</t>
    </rPh>
    <rPh sb="195" eb="197">
      <t>ゾウゲン</t>
    </rPh>
    <rPh sb="201" eb="203">
      <t>リュウドウ</t>
    </rPh>
    <rPh sb="203" eb="205">
      <t>フサイ</t>
    </rPh>
    <rPh sb="206" eb="209">
      <t>ネンドカン</t>
    </rPh>
    <rPh sb="215" eb="216">
      <t>ミ</t>
    </rPh>
    <rPh sb="304" eb="305">
      <t>チ</t>
    </rPh>
    <rPh sb="607" eb="608">
      <t>アタイ</t>
    </rPh>
    <rPh sb="646" eb="648">
      <t>ウンヨウ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</si>
</sst>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1.0900000000000001</c:v>
                </c:pt>
                <c:pt idx="1">
                  <c:v>0.86</c:v>
                </c:pt>
                <c:pt idx="2">
                  <c:v>1.17</c:v>
                </c:pt>
                <c:pt idx="3">
                  <c:v>1.03</c:v>
                </c:pt>
                <c:pt idx="4">
                  <c:v>1.1100000000000001</c:v>
                </c:pt>
              </c:numCache>
            </c:numRef>
          </c:val>
          <c:extLst>
            <c:ext xmlns:c16="http://schemas.microsoft.com/office/drawing/2014/chart" uri="{C3380CC4-5D6E-409C-BE32-E72D297353CC}">
              <c16:uniqueId val="{00000000-D816-4957-96BF-0D569060E8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816-4957-96BF-0D569060E8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81.2</c:v>
                </c:pt>
                <c:pt idx="1">
                  <c:v>80.42</c:v>
                </c:pt>
                <c:pt idx="2">
                  <c:v>80.81</c:v>
                </c:pt>
                <c:pt idx="3">
                  <c:v>81.709999999999994</c:v>
                </c:pt>
                <c:pt idx="4">
                  <c:v>80.84</c:v>
                </c:pt>
              </c:numCache>
            </c:numRef>
          </c:val>
          <c:extLst>
            <c:ext xmlns:c16="http://schemas.microsoft.com/office/drawing/2014/chart" uri="{C3380CC4-5D6E-409C-BE32-E72D297353CC}">
              <c16:uniqueId val="{00000000-AB92-4F64-863D-8F166517D3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AB92-4F64-863D-8F166517D3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98.28</c:v>
                </c:pt>
                <c:pt idx="1">
                  <c:v>97.62</c:v>
                </c:pt>
                <c:pt idx="2">
                  <c:v>97.59</c:v>
                </c:pt>
                <c:pt idx="3">
                  <c:v>99.18</c:v>
                </c:pt>
                <c:pt idx="4">
                  <c:v>98.88</c:v>
                </c:pt>
              </c:numCache>
            </c:numRef>
          </c:val>
          <c:extLst>
            <c:ext xmlns:c16="http://schemas.microsoft.com/office/drawing/2014/chart" uri="{C3380CC4-5D6E-409C-BE32-E72D297353CC}">
              <c16:uniqueId val="{00000000-B603-4ABC-BC7A-3D92F88E67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B603-4ABC-BC7A-3D92F88E67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119.14</c:v>
                </c:pt>
                <c:pt idx="1">
                  <c:v>116.6</c:v>
                </c:pt>
                <c:pt idx="2">
                  <c:v>114.49</c:v>
                </c:pt>
                <c:pt idx="3">
                  <c:v>116.52</c:v>
                </c:pt>
                <c:pt idx="4">
                  <c:v>113.92</c:v>
                </c:pt>
              </c:numCache>
            </c:numRef>
          </c:val>
          <c:extLst>
            <c:ext xmlns:c16="http://schemas.microsoft.com/office/drawing/2014/chart" uri="{C3380CC4-5D6E-409C-BE32-E72D297353CC}">
              <c16:uniqueId val="{00000000-BA11-418C-8ECE-ABA9C3ADA6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BA11-418C-8ECE-ABA9C3ADA6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50.26</c:v>
                </c:pt>
                <c:pt idx="1">
                  <c:v>49.71</c:v>
                </c:pt>
                <c:pt idx="2">
                  <c:v>49.99</c:v>
                </c:pt>
                <c:pt idx="3">
                  <c:v>50.92</c:v>
                </c:pt>
                <c:pt idx="4">
                  <c:v>51.36</c:v>
                </c:pt>
              </c:numCache>
            </c:numRef>
          </c:val>
          <c:extLst>
            <c:ext xmlns:c16="http://schemas.microsoft.com/office/drawing/2014/chart" uri="{C3380CC4-5D6E-409C-BE32-E72D297353CC}">
              <c16:uniqueId val="{00000000-067C-47BC-9FCF-3F31B289AA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067C-47BC-9FCF-3F31B289AA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34.299999999999997</c:v>
                </c:pt>
                <c:pt idx="1">
                  <c:v>35.26</c:v>
                </c:pt>
                <c:pt idx="2">
                  <c:v>36.68</c:v>
                </c:pt>
                <c:pt idx="3">
                  <c:v>38.659999999999997</c:v>
                </c:pt>
                <c:pt idx="4">
                  <c:v>40.22</c:v>
                </c:pt>
              </c:numCache>
            </c:numRef>
          </c:val>
          <c:extLst>
            <c:ext xmlns:c16="http://schemas.microsoft.com/office/drawing/2014/chart" uri="{C3380CC4-5D6E-409C-BE32-E72D297353CC}">
              <c16:uniqueId val="{00000000-2BB6-48C4-A2A2-44BC06777B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2BB6-48C4-A2A2-44BC06777B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36.79</c:v>
                </c:pt>
              </c:numCache>
            </c:numRef>
          </c:val>
          <c:extLst>
            <c:ext xmlns:c16="http://schemas.microsoft.com/office/drawing/2014/chart" uri="{C3380CC4-5D6E-409C-BE32-E72D297353CC}">
              <c16:uniqueId val="{00000000-C77B-4499-AE09-937988E43E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C77B-4499-AE09-937988E43E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339.27</c:v>
                </c:pt>
                <c:pt idx="1">
                  <c:v>320.42</c:v>
                </c:pt>
                <c:pt idx="2">
                  <c:v>309.52999999999997</c:v>
                </c:pt>
                <c:pt idx="3">
                  <c:v>294.76</c:v>
                </c:pt>
                <c:pt idx="4">
                  <c:v>314.35000000000002</c:v>
                </c:pt>
              </c:numCache>
            </c:numRef>
          </c:val>
          <c:extLst>
            <c:ext xmlns:c16="http://schemas.microsoft.com/office/drawing/2014/chart" uri="{C3380CC4-5D6E-409C-BE32-E72D297353CC}">
              <c16:uniqueId val="{00000000-A8ED-424E-8562-1A6DEA829F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A8ED-424E-8562-1A6DEA829F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131.80000000000001</c:v>
                </c:pt>
                <c:pt idx="1">
                  <c:v>132.78</c:v>
                </c:pt>
                <c:pt idx="2">
                  <c:v>135.56</c:v>
                </c:pt>
                <c:pt idx="3">
                  <c:v>131.65</c:v>
                </c:pt>
                <c:pt idx="4">
                  <c:v>128.69</c:v>
                </c:pt>
              </c:numCache>
            </c:numRef>
          </c:val>
          <c:extLst>
            <c:ext xmlns:c16="http://schemas.microsoft.com/office/drawing/2014/chart" uri="{C3380CC4-5D6E-409C-BE32-E72D297353CC}">
              <c16:uniqueId val="{00000000-D138-47C1-A951-2F68B889F6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138-47C1-A951-2F68B889F6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108.84</c:v>
                </c:pt>
                <c:pt idx="1">
                  <c:v>106.2</c:v>
                </c:pt>
                <c:pt idx="2">
                  <c:v>105.54</c:v>
                </c:pt>
                <c:pt idx="3">
                  <c:v>100.42</c:v>
                </c:pt>
                <c:pt idx="4">
                  <c:v>103.01</c:v>
                </c:pt>
              </c:numCache>
            </c:numRef>
          </c:val>
          <c:extLst>
            <c:ext xmlns:c16="http://schemas.microsoft.com/office/drawing/2014/chart" uri="{C3380CC4-5D6E-409C-BE32-E72D297353CC}">
              <c16:uniqueId val="{00000000-95F9-4001-8D02-0997246725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5F9-4001-8D02-0997246725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152.77000000000001</c:v>
                </c:pt>
                <c:pt idx="1">
                  <c:v>154.46</c:v>
                </c:pt>
                <c:pt idx="2">
                  <c:v>155.1</c:v>
                </c:pt>
                <c:pt idx="3">
                  <c:v>151.26</c:v>
                </c:pt>
                <c:pt idx="4">
                  <c:v>154.91999999999999</c:v>
                </c:pt>
              </c:numCache>
            </c:numRef>
          </c:val>
          <c:extLst>
            <c:ext xmlns:c16="http://schemas.microsoft.com/office/drawing/2014/chart" uri="{C3380CC4-5D6E-409C-BE32-E72D297353CC}">
              <c16:uniqueId val="{00000000-E3D3-4AD0-9603-8A70DBEE0E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E3D3-4AD0-9603-8A70DBEE0E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箕面市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71"/>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A3</v>
      </c>
      <c r="X8" s="79"/>
      <c r="Y8" s="79"/>
      <c r="Z8" s="79"/>
      <c r="AA8" s="79"/>
      <c r="AB8" s="79"/>
      <c r="AC8" s="79"/>
      <c r="AD8" s="79" t="str">
        <f>データ!$M$6</f>
        <v>自治体職員</v>
      </c>
      <c r="AE8" s="79"/>
      <c r="AF8" s="79"/>
      <c r="AG8" s="79"/>
      <c r="AH8" s="79"/>
      <c r="AI8" s="79"/>
      <c r="AJ8" s="79"/>
      <c r="AK8" s="2"/>
      <c r="AL8" s="70">
        <f>データ!$R$6</f>
        <v>139126</v>
      </c>
      <c r="AM8" s="70"/>
      <c r="AN8" s="70"/>
      <c r="AO8" s="70"/>
      <c r="AP8" s="70"/>
      <c r="AQ8" s="70"/>
      <c r="AR8" s="70"/>
      <c r="AS8" s="70"/>
      <c r="AT8" s="38">
        <f>データ!$S$6</f>
        <v>47.9</v>
      </c>
      <c r="AU8" s="39"/>
      <c r="AV8" s="39"/>
      <c r="AW8" s="39"/>
      <c r="AX8" s="39"/>
      <c r="AY8" s="39"/>
      <c r="AZ8" s="39"/>
      <c r="BA8" s="39"/>
      <c r="BB8" s="59">
        <f>データ!$T$6</f>
        <v>2904.51</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9" t="s">
        <v>12</v>
      </c>
      <c r="C9" s="50"/>
      <c r="D9" s="50"/>
      <c r="E9" s="50"/>
      <c r="F9" s="50"/>
      <c r="G9" s="50"/>
      <c r="H9" s="50"/>
      <c r="I9" s="49" t="s">
        <v>13</v>
      </c>
      <c r="J9" s="50"/>
      <c r="K9" s="50"/>
      <c r="L9" s="50"/>
      <c r="M9" s="50"/>
      <c r="N9" s="50"/>
      <c r="O9" s="71"/>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8" t="str">
        <f>データ!$N$6</f>
        <v>-</v>
      </c>
      <c r="C10" s="39"/>
      <c r="D10" s="39"/>
      <c r="E10" s="39"/>
      <c r="F10" s="39"/>
      <c r="G10" s="39"/>
      <c r="H10" s="39"/>
      <c r="I10" s="38">
        <f>データ!$O$6</f>
        <v>82.12</v>
      </c>
      <c r="J10" s="39"/>
      <c r="K10" s="39"/>
      <c r="L10" s="39"/>
      <c r="M10" s="39"/>
      <c r="N10" s="39"/>
      <c r="O10" s="69"/>
      <c r="P10" s="59">
        <f>データ!$P$6</f>
        <v>99.99</v>
      </c>
      <c r="Q10" s="59"/>
      <c r="R10" s="59"/>
      <c r="S10" s="59"/>
      <c r="T10" s="59"/>
      <c r="U10" s="59"/>
      <c r="V10" s="59"/>
      <c r="W10" s="70">
        <f>データ!$Q$6</f>
        <v>2906</v>
      </c>
      <c r="X10" s="70"/>
      <c r="Y10" s="70"/>
      <c r="Z10" s="70"/>
      <c r="AA10" s="70"/>
      <c r="AB10" s="70"/>
      <c r="AC10" s="70"/>
      <c r="AD10" s="2"/>
      <c r="AE10" s="2"/>
      <c r="AF10" s="2"/>
      <c r="AG10" s="2"/>
      <c r="AH10" s="2"/>
      <c r="AI10" s="2"/>
      <c r="AJ10" s="2"/>
      <c r="AK10" s="2"/>
      <c r="AL10" s="70">
        <f>データ!$U$6</f>
        <v>138643</v>
      </c>
      <c r="AM10" s="70"/>
      <c r="AN10" s="70"/>
      <c r="AO10" s="70"/>
      <c r="AP10" s="70"/>
      <c r="AQ10" s="70"/>
      <c r="AR10" s="70"/>
      <c r="AS10" s="70"/>
      <c r="AT10" s="38">
        <f>データ!$V$6</f>
        <v>21.77</v>
      </c>
      <c r="AU10" s="39"/>
      <c r="AV10" s="39"/>
      <c r="AW10" s="39"/>
      <c r="AX10" s="39"/>
      <c r="AY10" s="39"/>
      <c r="AZ10" s="39"/>
      <c r="BA10" s="39"/>
      <c r="BB10" s="59">
        <f>データ!$W$6</f>
        <v>6368.53</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2" t="s">
        <v>25</v>
      </c>
      <c r="BM14" s="33"/>
      <c r="BN14" s="33"/>
      <c r="BO14" s="33"/>
      <c r="BP14" s="33"/>
      <c r="BQ14" s="33"/>
      <c r="BR14" s="33"/>
      <c r="BS14" s="33"/>
      <c r="BT14" s="33"/>
      <c r="BU14" s="33"/>
      <c r="BV14" s="33"/>
      <c r="BW14" s="33"/>
      <c r="BX14" s="33"/>
      <c r="BY14" s="33"/>
      <c r="BZ14" s="34"/>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113</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0" t="s">
        <v>111</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0"/>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0"/>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0"/>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0"/>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0"/>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0"/>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0"/>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0"/>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0"/>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0"/>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0"/>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0"/>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0"/>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0"/>
      <c r="BM80" s="41"/>
      <c r="BN80" s="41"/>
      <c r="BO80" s="41"/>
      <c r="BP80" s="41"/>
      <c r="BQ80" s="41"/>
      <c r="BR80" s="41"/>
      <c r="BS80" s="41"/>
      <c r="BT80" s="41"/>
      <c r="BU80" s="41"/>
      <c r="BV80" s="41"/>
      <c r="BW80" s="41"/>
      <c r="BX80" s="41"/>
      <c r="BY80" s="41"/>
      <c r="BZ80" s="4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0"/>
      <c r="BM81" s="41"/>
      <c r="BN81" s="41"/>
      <c r="BO81" s="41"/>
      <c r="BP81" s="41"/>
      <c r="BQ81" s="41"/>
      <c r="BR81" s="41"/>
      <c r="BS81" s="41"/>
      <c r="BT81" s="41"/>
      <c r="BU81" s="41"/>
      <c r="BV81" s="41"/>
      <c r="BW81" s="41"/>
      <c r="BX81" s="41"/>
      <c r="BY81" s="41"/>
      <c r="BZ81" s="4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V5gGSdXuqtXZ0oTUisI5M8RaHofzKVcH4VgkK5XXZYTW0+jaUFlF3y+Dnjh0+5w8tU/4urWMXuHFEhPv5VpYQ==" saltValue="jH58h3Uibv5SzUbktm0F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N1" workbookViewId="0">
      <selection activeCell="DT15" sqref="DT15"/>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272205</v>
      </c>
      <c r="D6" s="20">
        <f t="shared" si="3"/>
        <v>46</v>
      </c>
      <c r="E6" s="20">
        <f t="shared" si="3"/>
        <v>1</v>
      </c>
      <c r="F6" s="20">
        <f t="shared" si="3"/>
        <v>0</v>
      </c>
      <c r="G6" s="20">
        <f t="shared" si="3"/>
        <v>1</v>
      </c>
      <c r="H6" s="20" t="str">
        <f t="shared" si="3"/>
        <v>大阪府　箕面市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82.12</v>
      </c>
      <c r="P6" s="21">
        <f t="shared" si="3"/>
        <v>99.99</v>
      </c>
      <c r="Q6" s="21">
        <f t="shared" si="3"/>
        <v>2906</v>
      </c>
      <c r="R6" s="21">
        <f t="shared" si="3"/>
        <v>139126</v>
      </c>
      <c r="S6" s="21">
        <f t="shared" si="3"/>
        <v>47.9</v>
      </c>
      <c r="T6" s="21">
        <f t="shared" si="3"/>
        <v>2904.51</v>
      </c>
      <c r="U6" s="21">
        <f t="shared" si="3"/>
        <v>138643</v>
      </c>
      <c r="V6" s="21">
        <f t="shared" si="3"/>
        <v>21.77</v>
      </c>
      <c r="W6" s="21">
        <f t="shared" si="3"/>
        <v>6368.53</v>
      </c>
      <c r="X6" s="22">
        <f>IF(X7="",NA(),X7)</f>
        <v>119.14</v>
      </c>
      <c r="Y6" s="22">
        <f t="shared" ref="Y6:AG6" si="4">IF(Y7="",NA(),Y7)</f>
        <v>116.6</v>
      </c>
      <c r="Z6" s="22">
        <f t="shared" si="4"/>
        <v>114.49</v>
      </c>
      <c r="AA6" s="22">
        <f t="shared" si="4"/>
        <v>116.52</v>
      </c>
      <c r="AB6" s="22">
        <f t="shared" si="4"/>
        <v>113.92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2">
        <f t="shared" si="5"/>
        <v>36.79</v>
      </c>
      <c r="AN6" s="22">
        <f t="shared" si="5"/>
        <v>0.03</v>
      </c>
      <c r="AO6" s="21">
        <f t="shared" si="5"/>
        <v>0</v>
      </c>
      <c r="AP6" s="21">
        <f t="shared" si="5"/>
        <v>0</v>
      </c>
      <c r="AQ6" s="21">
        <f t="shared" si="5"/>
        <v>0</v>
      </c>
      <c r="AR6" s="22">
        <f t="shared" si="5"/>
        <v>0.45</v>
      </c>
      <c r="AS6" s="21" t="str">
        <f>IF(AS7="","",IF(AS7="-","【-】","【"&amp;SUBSTITUTE(TEXT(AS7,"#,##0.00"),"-","△")&amp;"】"))</f>
        <v>【1.30】</v>
      </c>
      <c r="AT6" s="22">
        <f>IF(AT7="",NA(),AT7)</f>
        <v>339.27</v>
      </c>
      <c r="AU6" s="22">
        <f t="shared" ref="AU6:BC6" si="6">IF(AU7="",NA(),AU7)</f>
        <v>320.42</v>
      </c>
      <c r="AV6" s="22">
        <f t="shared" si="6"/>
        <v>309.52999999999997</v>
      </c>
      <c r="AW6" s="22">
        <f t="shared" si="6"/>
        <v>294.76</v>
      </c>
      <c r="AX6" s="22">
        <f t="shared" si="6"/>
        <v>314.35000000000002</v>
      </c>
      <c r="AY6" s="22">
        <f t="shared" si="6"/>
        <v>337.49</v>
      </c>
      <c r="AZ6" s="22">
        <f t="shared" si="6"/>
        <v>335.6</v>
      </c>
      <c r="BA6" s="22">
        <f t="shared" si="6"/>
        <v>358.91</v>
      </c>
      <c r="BB6" s="22">
        <f t="shared" si="6"/>
        <v>360.96</v>
      </c>
      <c r="BC6" s="22">
        <f t="shared" si="6"/>
        <v>351.29</v>
      </c>
      <c r="BD6" s="21" t="str">
        <f>IF(BD7="","",IF(BD7="-","【-】","【"&amp;SUBSTITUTE(TEXT(BD7,"#,##0.00"),"-","△")&amp;"】"))</f>
        <v>【261.51】</v>
      </c>
      <c r="BE6" s="22">
        <f>IF(BE7="",NA(),BE7)</f>
        <v>131.80000000000001</v>
      </c>
      <c r="BF6" s="22">
        <f t="shared" ref="BF6:BN6" si="7">IF(BF7="",NA(),BF7)</f>
        <v>132.78</v>
      </c>
      <c r="BG6" s="22">
        <f t="shared" si="7"/>
        <v>135.56</v>
      </c>
      <c r="BH6" s="22">
        <f t="shared" si="7"/>
        <v>131.65</v>
      </c>
      <c r="BI6" s="22">
        <f t="shared" si="7"/>
        <v>128.69</v>
      </c>
      <c r="BJ6" s="22">
        <f t="shared" si="7"/>
        <v>265.92</v>
      </c>
      <c r="BK6" s="22">
        <f t="shared" si="7"/>
        <v>258.26</v>
      </c>
      <c r="BL6" s="22">
        <f t="shared" si="7"/>
        <v>247.27</v>
      </c>
      <c r="BM6" s="22">
        <f t="shared" si="7"/>
        <v>239.18</v>
      </c>
      <c r="BN6" s="22">
        <f t="shared" si="7"/>
        <v>236.29</v>
      </c>
      <c r="BO6" s="21" t="str">
        <f>IF(BO7="","",IF(BO7="-","【-】","【"&amp;SUBSTITUTE(TEXT(BO7,"#,##0.00"),"-","△")&amp;"】"))</f>
        <v>【265.16】</v>
      </c>
      <c r="BP6" s="22">
        <f>IF(BP7="",NA(),BP7)</f>
        <v>108.84</v>
      </c>
      <c r="BQ6" s="22">
        <f t="shared" ref="BQ6:BY6" si="8">IF(BQ7="",NA(),BQ7)</f>
        <v>106.2</v>
      </c>
      <c r="BR6" s="22">
        <f t="shared" si="8"/>
        <v>105.54</v>
      </c>
      <c r="BS6" s="22">
        <f t="shared" si="8"/>
        <v>100.42</v>
      </c>
      <c r="BT6" s="22">
        <f t="shared" si="8"/>
        <v>103.01</v>
      </c>
      <c r="BU6" s="22">
        <f t="shared" si="8"/>
        <v>105.86</v>
      </c>
      <c r="BV6" s="22">
        <f t="shared" si="8"/>
        <v>106.07</v>
      </c>
      <c r="BW6" s="22">
        <f t="shared" si="8"/>
        <v>105.34</v>
      </c>
      <c r="BX6" s="22">
        <f t="shared" si="8"/>
        <v>101.89</v>
      </c>
      <c r="BY6" s="22">
        <f t="shared" si="8"/>
        <v>104.33</v>
      </c>
      <c r="BZ6" s="21" t="str">
        <f>IF(BZ7="","",IF(BZ7="-","【-】","【"&amp;SUBSTITUTE(TEXT(BZ7,"#,##0.00"),"-","△")&amp;"】"))</f>
        <v>【102.35】</v>
      </c>
      <c r="CA6" s="22">
        <f>IF(CA7="",NA(),CA7)</f>
        <v>152.77000000000001</v>
      </c>
      <c r="CB6" s="22">
        <f t="shared" ref="CB6:CJ6" si="9">IF(CB7="",NA(),CB7)</f>
        <v>154.46</v>
      </c>
      <c r="CC6" s="22">
        <f t="shared" si="9"/>
        <v>155.1</v>
      </c>
      <c r="CD6" s="22">
        <f t="shared" si="9"/>
        <v>151.26</v>
      </c>
      <c r="CE6" s="22">
        <f t="shared" si="9"/>
        <v>154.91999999999999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81.2</v>
      </c>
      <c r="CM6" s="22">
        <f t="shared" ref="CM6:CU6" si="10">IF(CM7="",NA(),CM7)</f>
        <v>80.42</v>
      </c>
      <c r="CN6" s="22">
        <f t="shared" si="10"/>
        <v>80.81</v>
      </c>
      <c r="CO6" s="22">
        <f t="shared" si="10"/>
        <v>81.709999999999994</v>
      </c>
      <c r="CP6" s="22">
        <f t="shared" si="10"/>
        <v>80.84</v>
      </c>
      <c r="CQ6" s="22">
        <f t="shared" si="10"/>
        <v>62.38</v>
      </c>
      <c r="CR6" s="22">
        <f t="shared" si="10"/>
        <v>62.83</v>
      </c>
      <c r="CS6" s="22">
        <f t="shared" si="10"/>
        <v>62.05</v>
      </c>
      <c r="CT6" s="22">
        <f t="shared" si="10"/>
        <v>63.23</v>
      </c>
      <c r="CU6" s="22">
        <f t="shared" si="10"/>
        <v>62.59</v>
      </c>
      <c r="CV6" s="21" t="str">
        <f>IF(CV7="","",IF(CV7="-","【-】","【"&amp;SUBSTITUTE(TEXT(CV7,"#,##0.00"),"-","△")&amp;"】"))</f>
        <v>【60.29】</v>
      </c>
      <c r="CW6" s="22">
        <f>IF(CW7="",NA(),CW7)</f>
        <v>98.28</v>
      </c>
      <c r="CX6" s="22">
        <f t="shared" ref="CX6:DF6" si="11">IF(CX7="",NA(),CX7)</f>
        <v>97.62</v>
      </c>
      <c r="CY6" s="22">
        <f t="shared" si="11"/>
        <v>97.59</v>
      </c>
      <c r="CZ6" s="22">
        <f t="shared" si="11"/>
        <v>99.18</v>
      </c>
      <c r="DA6" s="22">
        <f t="shared" si="11"/>
        <v>98.88</v>
      </c>
      <c r="DB6" s="22">
        <f t="shared" si="11"/>
        <v>89.17</v>
      </c>
      <c r="DC6" s="22">
        <f t="shared" si="11"/>
        <v>88.86</v>
      </c>
      <c r="DD6" s="22">
        <f t="shared" si="11"/>
        <v>89.11</v>
      </c>
      <c r="DE6" s="22">
        <f t="shared" si="11"/>
        <v>89.35</v>
      </c>
      <c r="DF6" s="22">
        <f t="shared" si="11"/>
        <v>89.7</v>
      </c>
      <c r="DG6" s="21" t="str">
        <f>IF(DG7="","",IF(DG7="-","【-】","【"&amp;SUBSTITUTE(TEXT(DG7,"#,##0.00"),"-","△")&amp;"】"))</f>
        <v>【90.12】</v>
      </c>
      <c r="DH6" s="22">
        <f>IF(DH7="",NA(),DH7)</f>
        <v>50.26</v>
      </c>
      <c r="DI6" s="22">
        <f t="shared" ref="DI6:DQ6" si="12">IF(DI7="",NA(),DI7)</f>
        <v>49.71</v>
      </c>
      <c r="DJ6" s="22">
        <f t="shared" si="12"/>
        <v>49.99</v>
      </c>
      <c r="DK6" s="22">
        <f t="shared" si="12"/>
        <v>50.92</v>
      </c>
      <c r="DL6" s="22">
        <f t="shared" si="12"/>
        <v>51.36</v>
      </c>
      <c r="DM6" s="22">
        <f t="shared" si="12"/>
        <v>46.99</v>
      </c>
      <c r="DN6" s="22">
        <f t="shared" si="12"/>
        <v>47.89</v>
      </c>
      <c r="DO6" s="22">
        <f t="shared" si="12"/>
        <v>48.69</v>
      </c>
      <c r="DP6" s="22">
        <f t="shared" si="12"/>
        <v>49.62</v>
      </c>
      <c r="DQ6" s="22">
        <f t="shared" si="12"/>
        <v>50.5</v>
      </c>
      <c r="DR6" s="21" t="str">
        <f>IF(DR7="","",IF(DR7="-","【-】","【"&amp;SUBSTITUTE(TEXT(DR7,"#,##0.00"),"-","△")&amp;"】"))</f>
        <v>【50.88】</v>
      </c>
      <c r="DS6" s="22">
        <f>IF(DS7="",NA(),DS7)</f>
        <v>34.299999999999997</v>
      </c>
      <c r="DT6" s="22">
        <f t="shared" ref="DT6:EB6" si="13">IF(DT7="",NA(),DT7)</f>
        <v>35.26</v>
      </c>
      <c r="DU6" s="22">
        <f t="shared" si="13"/>
        <v>36.68</v>
      </c>
      <c r="DV6" s="22">
        <f t="shared" si="13"/>
        <v>38.659999999999997</v>
      </c>
      <c r="DW6" s="22">
        <f t="shared" si="13"/>
        <v>40.22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1.0900000000000001</v>
      </c>
      <c r="EE6" s="22">
        <f t="shared" ref="EE6:EM6" si="14">IF(EE7="",NA(),EE7)</f>
        <v>0.86</v>
      </c>
      <c r="EF6" s="22">
        <f t="shared" si="14"/>
        <v>1.17</v>
      </c>
      <c r="EG6" s="22">
        <f t="shared" si="14"/>
        <v>1.03</v>
      </c>
      <c r="EH6" s="22">
        <f t="shared" si="14"/>
        <v>1.1100000000000001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272205</v>
      </c>
      <c r="D7" s="24">
        <v>46</v>
      </c>
      <c r="E7" s="24">
        <v>1</v>
      </c>
      <c r="F7" s="24">
        <v>0</v>
      </c>
      <c r="G7" s="24">
        <v>1</v>
      </c>
      <c r="H7" s="24" t="s">
        <v>93</v>
      </c>
      <c r="I7" s="24" t="s">
        <v>94</v>
      </c>
      <c r="J7" s="24" t="s">
        <v>95</v>
      </c>
      <c r="K7" s="24" t="s">
        <v>96</v>
      </c>
      <c r="L7" s="24" t="s">
        <v>97</v>
      </c>
      <c r="M7" s="24" t="s">
        <v>98</v>
      </c>
      <c r="N7" s="25" t="s">
        <v>99</v>
      </c>
      <c r="O7" s="25">
        <v>82.12</v>
      </c>
      <c r="P7" s="25">
        <v>99.99</v>
      </c>
      <c r="Q7" s="25">
        <v>2906</v>
      </c>
      <c r="R7" s="25">
        <v>139126</v>
      </c>
      <c r="S7" s="25">
        <v>47.9</v>
      </c>
      <c r="T7" s="25">
        <v>2904.51</v>
      </c>
      <c r="U7" s="25">
        <v>138643</v>
      </c>
      <c r="V7" s="25">
        <v>21.77</v>
      </c>
      <c r="W7" s="25">
        <v>6368.53</v>
      </c>
      <c r="X7" s="25">
        <v>119.14</v>
      </c>
      <c r="Y7" s="25">
        <v>116.6</v>
      </c>
      <c r="Z7" s="25">
        <v>114.49</v>
      </c>
      <c r="AA7" s="25">
        <v>116.52</v>
      </c>
      <c r="AB7" s="25">
        <v>113.92</v>
      </c>
      <c r="AC7" s="25">
        <v>113.68</v>
      </c>
      <c r="AD7" s="25">
        <v>113.82</v>
      </c>
      <c r="AE7" s="25">
        <v>112.82</v>
      </c>
      <c r="AF7" s="25">
        <v>111.21</v>
      </c>
      <c r="AG7" s="25">
        <v>111.89</v>
      </c>
      <c r="AH7" s="25">
        <v>111.39</v>
      </c>
      <c r="AI7" s="25">
        <v>0</v>
      </c>
      <c r="AJ7" s="25">
        <v>0</v>
      </c>
      <c r="AK7" s="25">
        <v>0</v>
      </c>
      <c r="AL7" s="25">
        <v>0</v>
      </c>
      <c r="AM7" s="25">
        <v>36.79</v>
      </c>
      <c r="AN7" s="25">
        <v>0.03</v>
      </c>
      <c r="AO7" s="25">
        <v>0</v>
      </c>
      <c r="AP7" s="25">
        <v>0</v>
      </c>
      <c r="AQ7" s="25">
        <v>0</v>
      </c>
      <c r="AR7" s="25">
        <v>0.45</v>
      </c>
      <c r="AS7" s="25">
        <v>1.3</v>
      </c>
      <c r="AT7" s="25">
        <v>339.27</v>
      </c>
      <c r="AU7" s="25">
        <v>320.42</v>
      </c>
      <c r="AV7" s="25">
        <v>309.52999999999997</v>
      </c>
      <c r="AW7" s="25">
        <v>294.76</v>
      </c>
      <c r="AX7" s="25">
        <v>314.35000000000002</v>
      </c>
      <c r="AY7" s="25">
        <v>337.49</v>
      </c>
      <c r="AZ7" s="25">
        <v>335.6</v>
      </c>
      <c r="BA7" s="25">
        <v>358.91</v>
      </c>
      <c r="BB7" s="25">
        <v>360.96</v>
      </c>
      <c r="BC7" s="25">
        <v>351.29</v>
      </c>
      <c r="BD7" s="25">
        <v>261.51</v>
      </c>
      <c r="BE7" s="25">
        <v>131.80000000000001</v>
      </c>
      <c r="BF7" s="25">
        <v>132.78</v>
      </c>
      <c r="BG7" s="25">
        <v>135.56</v>
      </c>
      <c r="BH7" s="25">
        <v>131.65</v>
      </c>
      <c r="BI7" s="25">
        <v>128.69</v>
      </c>
      <c r="BJ7" s="25">
        <v>265.92</v>
      </c>
      <c r="BK7" s="25">
        <v>258.26</v>
      </c>
      <c r="BL7" s="25">
        <v>247.27</v>
      </c>
      <c r="BM7" s="25">
        <v>239.18</v>
      </c>
      <c r="BN7" s="25">
        <v>236.29</v>
      </c>
      <c r="BO7" s="25">
        <v>265.16000000000003</v>
      </c>
      <c r="BP7" s="25">
        <v>108.84</v>
      </c>
      <c r="BQ7" s="25">
        <v>106.2</v>
      </c>
      <c r="BR7" s="25">
        <v>105.54</v>
      </c>
      <c r="BS7" s="25">
        <v>100.42</v>
      </c>
      <c r="BT7" s="25">
        <v>103.01</v>
      </c>
      <c r="BU7" s="25">
        <v>105.86</v>
      </c>
      <c r="BV7" s="25">
        <v>106.07</v>
      </c>
      <c r="BW7" s="25">
        <v>105.34</v>
      </c>
      <c r="BX7" s="25">
        <v>101.89</v>
      </c>
      <c r="BY7" s="25">
        <v>104.33</v>
      </c>
      <c r="BZ7" s="25">
        <v>102.35</v>
      </c>
      <c r="CA7" s="25">
        <v>152.77000000000001</v>
      </c>
      <c r="CB7" s="25">
        <v>154.46</v>
      </c>
      <c r="CC7" s="25">
        <v>155.1</v>
      </c>
      <c r="CD7" s="25">
        <v>151.26</v>
      </c>
      <c r="CE7" s="25">
        <v>154.91999999999999</v>
      </c>
      <c r="CF7" s="25">
        <v>158.58000000000001</v>
      </c>
      <c r="CG7" s="25">
        <v>159.22</v>
      </c>
      <c r="CH7" s="25">
        <v>159.6</v>
      </c>
      <c r="CI7" s="25">
        <v>156.32</v>
      </c>
      <c r="CJ7" s="25">
        <v>157.4</v>
      </c>
      <c r="CK7" s="25">
        <v>167.74</v>
      </c>
      <c r="CL7" s="25">
        <v>81.2</v>
      </c>
      <c r="CM7" s="25">
        <v>80.42</v>
      </c>
      <c r="CN7" s="25">
        <v>80.81</v>
      </c>
      <c r="CO7" s="25">
        <v>81.709999999999994</v>
      </c>
      <c r="CP7" s="25">
        <v>80.84</v>
      </c>
      <c r="CQ7" s="25">
        <v>62.38</v>
      </c>
      <c r="CR7" s="25">
        <v>62.83</v>
      </c>
      <c r="CS7" s="25">
        <v>62.05</v>
      </c>
      <c r="CT7" s="25">
        <v>63.23</v>
      </c>
      <c r="CU7" s="25">
        <v>62.59</v>
      </c>
      <c r="CV7" s="25">
        <v>60.29</v>
      </c>
      <c r="CW7" s="25">
        <v>98.28</v>
      </c>
      <c r="CX7" s="25">
        <v>97.62</v>
      </c>
      <c r="CY7" s="25">
        <v>97.59</v>
      </c>
      <c r="CZ7" s="25">
        <v>99.18</v>
      </c>
      <c r="DA7" s="25">
        <v>98.88</v>
      </c>
      <c r="DB7" s="25">
        <v>89.17</v>
      </c>
      <c r="DC7" s="25">
        <v>88.86</v>
      </c>
      <c r="DD7" s="25">
        <v>89.11</v>
      </c>
      <c r="DE7" s="25">
        <v>89.35</v>
      </c>
      <c r="DF7" s="25">
        <v>89.7</v>
      </c>
      <c r="DG7" s="25">
        <v>90.12</v>
      </c>
      <c r="DH7" s="25">
        <v>50.26</v>
      </c>
      <c r="DI7" s="25">
        <v>49.71</v>
      </c>
      <c r="DJ7" s="25">
        <v>49.99</v>
      </c>
      <c r="DK7" s="25">
        <v>50.92</v>
      </c>
      <c r="DL7" s="25">
        <v>51.36</v>
      </c>
      <c r="DM7" s="25">
        <v>46.99</v>
      </c>
      <c r="DN7" s="25">
        <v>47.89</v>
      </c>
      <c r="DO7" s="25">
        <v>48.69</v>
      </c>
      <c r="DP7" s="25">
        <v>49.62</v>
      </c>
      <c r="DQ7" s="25">
        <v>50.5</v>
      </c>
      <c r="DR7" s="25">
        <v>50.88</v>
      </c>
      <c r="DS7" s="25">
        <v>34.299999999999997</v>
      </c>
      <c r="DT7" s="25">
        <v>35.26</v>
      </c>
      <c r="DU7" s="25">
        <v>36.68</v>
      </c>
      <c r="DV7" s="25">
        <v>38.659999999999997</v>
      </c>
      <c r="DW7" s="31">
        <v>40.22</v>
      </c>
      <c r="DX7" s="25">
        <v>15.83</v>
      </c>
      <c r="DY7" s="25">
        <v>16.899999999999999</v>
      </c>
      <c r="DZ7" s="25">
        <v>18.260000000000002</v>
      </c>
      <c r="EA7" s="25">
        <v>19.510000000000002</v>
      </c>
      <c r="EB7" s="25">
        <v>21.19</v>
      </c>
      <c r="EC7" s="25">
        <v>22.3</v>
      </c>
      <c r="ED7" s="25">
        <v>1.0900000000000001</v>
      </c>
      <c r="EE7" s="25">
        <v>0.86</v>
      </c>
      <c r="EF7" s="25">
        <v>1.17</v>
      </c>
      <c r="EG7" s="25">
        <v>1.03</v>
      </c>
      <c r="EH7" s="25">
        <v>1.1100000000000001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2023-02-27T10:16:05Z</cp:lastPrinted>
  <dcterms:modified xsi:type="dcterms:W3CDTF">2023-02-28T00:13:02Z</dcterms:modified>
</cp:coreProperties>
</file>