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W36" i="10"/>
  <c r="BW37" i="10" s="1"/>
  <c r="BW38" i="10" s="1"/>
  <c r="BW39" i="10" s="1"/>
  <c r="BE36" i="10"/>
  <c r="AM36" i="10"/>
  <c r="C36" i="10"/>
  <c r="CO35" i="10"/>
  <c r="BW35" i="10"/>
  <c r="AM35" i="10"/>
  <c r="C35" i="10"/>
  <c r="BW34" i="10"/>
  <c r="AM34" i="10"/>
  <c r="U34" i="10"/>
  <c r="U35" i="10" s="1"/>
  <c r="U36" i="10" s="1"/>
  <c r="U37" i="10" s="1"/>
  <c r="C34" i="10"/>
  <c r="CO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<sst xmlns="http://schemas.openxmlformats.org/spreadsheetml/2006/main" count="1196" uniqueCount="606">
  <si>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</si>
  <si>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</si>
  <si>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</si>
  <si>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</si>
  <si>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</si>
  <si>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</si>
  <si>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</si>
  <si>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</si>
  <si>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</si>
  <si>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</si>
  <si>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</si>
  <si>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</si>
  <si>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</si>
  <si>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</si>
  <si>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</si>
  <si>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</si>
  <si>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</si>
  <si>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</si>
  <si>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</si>
  <si>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</si>
  <si>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</si>
  <si>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</si>
  <si>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</si>
  <si>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</si>
  <si>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</si>
  <si>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</si>
  <si>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</si>
  <si>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</si>
  <si>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</si>
  <si>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</si>
  <si>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</si>
  <si>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</si>
  <si>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</si>
  <si>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</si>
  <si>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</si>
  <si>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</si>
  <si>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</si>
  <si>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</si>
  <si>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</si>
  <si>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</si>
  <si>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</si>
  <si>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</si>
  <si>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</si>
  <si>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</si>
  <si>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</si>
  <si>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</si>
  <si>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</si>
  <si>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</si>
  <si>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</si>
  <si>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</si>
  <si>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</si>
  <si>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</si>
  <si>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</si>
  <si>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</si>
  <si>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</si>
  <si>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</si>
  <si>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</si>
  <si>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</si>
  <si>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</si>
  <si>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</si>
  <si>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</si>
  <si>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</si>
  <si>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</si>
  <si>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</si>
  <si>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</si>
  <si>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</si>
  <si>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</si>
  <si>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</si>
  <si>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</si>
  <si>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</si>
  <si>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</si>
  <si>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</si>
  <si>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</si>
  <si>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</si>
  <si>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</si>
  <si>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</si>
  <si>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</si>
  <si>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</si>
  <si>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</si>
  <si>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</si>
  <si>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</si>
  <si>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</si>
  <si>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</si>
  <si>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</si>
  <si>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</si>
  <si>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</si>
  <si>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</si>
  <si>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</si>
  <si>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</si>
  <si>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</si>
  <si>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</si>
  <si>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</si>
  <si>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</si>
  <si>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</si>
  <si>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</si>
  <si>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</si>
  <si>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</si>
  <si>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</si>
  <si>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</si>
  <si>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</si>
  <si>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</si>
  <si>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</si>
  <si>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</si>
  <si>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</si>
  <si>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</si>
  <si>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</si>
  <si>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</si>
  <si>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</si>
  <si>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</si>
  <si>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</si>
  <si>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</si>
  <si>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</si>
  <si>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</si>
  <si>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</si>
  <si>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</si>
  <si>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</si>
  <si>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</si>
  <si>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</si>
  <si>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</si>
  <si>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</si>
  <si>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</si>
  <si>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</si>
  <si>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</si>
  <si>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</si>
  <si>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</si>
  <si>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</si>
  <si>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</si>
  <si>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</si>
  <si>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</si>
  <si>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</si>
  <si>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</si>
  <si>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</si>
  <si>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</si>
  <si>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</si>
  <si>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</si>
  <si>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</si>
  <si>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</si>
  <si>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</si>
  <si>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</si>
  <si>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</si>
  <si>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</si>
  <si>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</si>
  <si>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</si>
  <si>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</si>
  <si>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</si>
  <si>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</si>
  <si>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</si>
  <si>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</si>
  <si>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</si>
  <si>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</si>
  <si>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</si>
  <si>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</si>
  <si>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</si>
  <si>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</si>
  <si>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</si>
  <si>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</si>
  <si>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</si>
  <si>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</si>
  <si>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</si>
  <si>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</si>
  <si>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</si>
  <si>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</si>
  <si>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</si>
  <si>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</si>
  <si>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</si>
  <si>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</si>
  <si>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</si>
  <si>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</si>
  <si>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</si>
  <si>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</si>
  <si>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</si>
  <si>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</si>
  <si>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</si>
  <si>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</si>
  <si>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</si>
  <si>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</si>
  <si>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</si>
  <si>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</si>
  <si>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</si>
  <si>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</si>
  <si>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</si>
  <si>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</si>
  <si>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</si>
  <si>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</si>
  <si>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</si>
  <si>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</si>
  <si>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</si>
  <si>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</si>
  <si>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</si>
  <si>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</si>
  <si>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</si>
  <si>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</si>
  <si>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</si>
  <si>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</si>
  <si>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</si>
  <si>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</si>
  <si>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</si>
  <si>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</si>
  <si>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</si>
  <si>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</si>
  <si>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</si>
  <si>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</si>
  <si>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</si>
  <si>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</si>
  <si>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</si>
  <si>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</si>
  <si>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</si>
  <si>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</si>
  <si>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</si>
  <si>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</si>
  <si>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</si>
  <si>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</si>
  <si>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</si>
  <si>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</si>
  <si>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</si>
  <si>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</si>
  <si>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</si>
  <si>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大阪府千早赤阪村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</si>
  <si>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</si>
  <si>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</si>
  <si>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</si>
  <si>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</si>
  <si>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</si>
  <si>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</si>
  <si>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</si>
  <si>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</si>
  <si>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</si>
  <si>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</si>
  <si>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</si>
  <si>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</si>
  <si>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</si>
  <si>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</si>
  <si>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</si>
  <si>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</si>
  <si>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</si>
  <si>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</si>
  <si>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</si>
  <si>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</si>
  <si>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</si>
  <si>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</si>
  <si>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</si>
  <si>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</si>
  <si>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</si>
  <si>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</si>
  <si>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</si>
  <si>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</si>
  <si>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</si>
  <si>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</si>
  <si>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</si>
  <si>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</si>
  <si>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</si>
  <si>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</si>
  <si>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</si>
  <si>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</si>
  <si>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</si>
  <si>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</si>
  <si>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</si>
  <si>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</si>
  <si>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</si>
  <si>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</si>
  <si>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</si>
  <si>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</si>
  <si>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</si>
  <si>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</si>
  <si>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</si>
  <si>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</si>
  <si>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</si>
  <si>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</si>
  <si>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</si>
  <si>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</si>
  <si>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</si>
  <si>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</si>
  <si>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</si>
  <si>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</si>
  <si>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</si>
  <si>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</si>
  <si>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</si>
  <si>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</si>
  <si>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</si>
  <si>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</si>
  <si>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</si>
  <si>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</si>
  <si>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</si>
  <si>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</si>
  <si>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</si>
  <si>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</si>
  <si>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</si>
  <si>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</si>
  <si>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</si>
  <si>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</si>
  <si>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</si>
  <si>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</si>
  <si>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</si>
  <si>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</si>
  <si>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</si>
  <si>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</si>
  <si>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</si>
  <si>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</si>
  <si>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</si>
  <si>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</si>
  <si>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</si>
  <si>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</si>
  <si>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</si>
  <si>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</si>
  <si>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</si>
  <si>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</si>
  <si>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</si>
  <si>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</si>
  <si>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</si>
  <si>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</si>
  <si>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</si>
  <si>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</si>
  <si>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</si>
  <si>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</si>
  <si>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</si>
  <si>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</si>
  <si>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</si>
  <si>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</si>
  <si>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</si>
  <si>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</si>
  <si>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</si>
  <si>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</si>
  <si>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</si>
  <si>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</si>
  <si>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</si>
  <si>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</si>
  <si>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</si>
  <si>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</si>
  <si>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</si>
  <si>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</si>
  <si>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</si>
  <si>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</si>
  <si>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</si>
  <si>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</si>
  <si>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</si>
  <si>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</si>
  <si>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</si>
  <si>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</si>
  <si>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</si>
  <si>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</si>
  <si>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</si>
  <si>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</si>
  <si>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</si>
  <si>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</si>
  <si>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</si>
  <si>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</si>
  <si>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</si>
  <si>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</si>
  <si>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</si>
  <si>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</si>
  <si>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</si>
  <si>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</si>
  <si>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</si>
  <si>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</si>
  <si>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</si>
  <si>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</si>
  <si>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</si>
  <si>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</si>
  <si>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</si>
  <si>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</si>
  <si>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</si>
  <si>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</si>
  <si>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</si>
  <si>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</si>
  <si>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</si>
  <si>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</si>
  <si>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</si>
  <si>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</si>
  <si>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</si>
  <si>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</si>
  <si>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</si>
  <si>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</si>
  <si>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大阪府千早赤阪村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</si>
  <si>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</si>
  <si>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</si>
  <si>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</si>
  <si>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</si>
  <si>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</si>
  <si>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</si>
  <si>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</si>
  <si>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</si>
  <si>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</si>
  <si>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</si>
  <si>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</si>
  <si>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</si>
  <si>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</si>
  <si>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</si>
  <si>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</si>
  <si>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</si>
  <si>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</si>
  <si>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</si>
  <si>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</si>
  <si>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</si>
  <si>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</si>
  <si>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</si>
  <si>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</si>
  <si>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</si>
  <si>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</si>
  <si>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</si>
  <si>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</si>
  <si>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</si>
  <si>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</si>
  <si>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</si>
  <si>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</si>
  <si>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</si>
  <si>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</si>
  <si>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</si>
  <si>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</si>
  <si>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</si>
  <si>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</si>
  <si>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</si>
  <si>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</si>
  <si>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</si>
  <si>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</si>
  <si>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</si>
  <si>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</si>
  <si>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</si>
  <si>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</si>
  <si>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</si>
  <si>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</si>
  <si>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</si>
  <si>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</si>
  <si>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</si>
  <si>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</si>
  <si>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</si>
  <si>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</si>
  <si>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</si>
  <si>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</si>
  <si>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</si>
  <si>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</si>
  <si>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</si>
  <si>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</si>
  <si>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</si>
  <si>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</si>
  <si>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</si>
  <si>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</si>
  <si>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</si>
  <si>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</si>
  <si>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</si>
  <si>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</si>
  <si>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</si>
  <si>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</si>
  <si>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</si>
  <si>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</si>
  <si>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</si>
  <si>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</si>
  <si>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</si>
  <si>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</si>
  <si>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</si>
  <si>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</si>
  <si>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</si>
  <si>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</si>
  <si>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</si>
  <si>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</si>
  <si>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</si>
  <si>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</si>
  <si>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</si>
  <si>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</si>
  <si>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</si>
  <si>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</si>
  <si>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</si>
  <si>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</si>
  <si>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</si>
  <si>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</si>
  <si>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</si>
  <si>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</si>
  <si>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</si>
  <si>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</si>
  <si>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</si>
  <si>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</si>
  <si>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</si>
  <si>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</si>
  <si>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</si>
  <si>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</si>
  <si>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</si>
  <si>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金剛山観光事業特別会計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</si>
  <si>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</si>
  <si>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</si>
  <si>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</si>
  <si>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</si>
  <si>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</si>
  <si>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</si>
  <si>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</si>
  <si>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</si>
  <si>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</si>
  <si>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</si>
  <si>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</si>
  <si>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</si>
  <si>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</si>
  <si>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</si>
  <si>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</si>
  <si>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</si>
  <si>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</si>
  <si>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</si>
  <si>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</si>
  <si>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</si>
  <si>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</si>
  <si>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</si>
  <si>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</si>
  <si>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</si>
  <si>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</si>
  <si>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</si>
  <si>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</si>
  <si>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</si>
  <si>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</si>
  <si>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</si>
  <si>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</si>
  <si>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</si>
  <si>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</si>
  <si>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</si>
  <si>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</si>
  <si>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</si>
  <si>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</si>
  <si>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</si>
  <si>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</si>
  <si>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</si>
  <si>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</si>
  <si>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</si>
  <si>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</si>
  <si>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</si>
  <si>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</si>
  <si>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</si>
  <si>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</si>
  <si>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</si>
  <si>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</si>
  <si>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</si>
  <si>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</si>
  <si>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</si>
  <si>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</si>
  <si>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</si>
  <si>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</si>
  <si>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</si>
  <si>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</si>
  <si>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</si>
  <si>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</si>
  <si>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</si>
  <si>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</si>
  <si>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</si>
  <si>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</si>
  <si>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</si>
  <si>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</si>
  <si>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</si>
  <si>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</si>
  <si>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</si>
  <si>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</si>
  <si>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</si>
  <si>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</si>
  <si>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</si>
  <si>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</si>
  <si>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</si>
  <si>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</si>
  <si>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</si>
  <si>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</si>
  <si>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</si>
  <si>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</si>
  <si>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</si>
  <si>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</si>
  <si>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</si>
  <si>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</si>
  <si>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</si>
  <si>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</si>
  <si>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25.74</t>
  </si>
  <si>
    <t>▲ 15.93</t>
  </si>
  <si>
    <t>▲ 10.26</t>
  </si>
  <si>
    <t>一般会計</t>
  </si>
  <si>
    <t>介護保険特別会計</t>
  </si>
  <si>
    <t>国民健康保険特別会計（事業勘定）</t>
  </si>
  <si>
    <t>後期高齢者医療特別会計</t>
  </si>
  <si>
    <t>下水道事業特別会計</t>
  </si>
  <si>
    <t>国民健康保険特別会計（施設勘定）</t>
  </si>
  <si>
    <t>金剛山観光事業特別会計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</si>
  <si>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</si>
  <si>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</si>
  <si>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</si>
  <si>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</si>
  <si>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</si>
  <si>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</si>
  <si>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</si>
  <si>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</si>
  <si>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</si>
  <si>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</si>
  <si>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大阪府後期高齢者医療広域連合（一般会計）</t>
    <phoneticPr fontId="2"/>
  </si>
  <si>
    <t>大阪広域水道企業団水道事業会計（水道用水供給事業）</t>
    <phoneticPr fontId="2"/>
  </si>
  <si>
    <t>大阪広域水道企業団（工業用水道事業会計）</t>
    <phoneticPr fontId="2"/>
  </si>
  <si>
    <t>南河内環境事業組合</t>
    <phoneticPr fontId="2"/>
  </si>
  <si>
    <t>大阪府後期高齢者医療広域連合（後期高齢者医療特別会計）</t>
    <phoneticPr fontId="2"/>
  </si>
  <si>
    <t>-</t>
    <phoneticPr fontId="2"/>
  </si>
  <si>
    <t>大阪広域水道企業団水道事業会計（市町村域水道事業）千早赤阪水道事業</t>
    <rPh sb="16" eb="19">
      <t>シチョウソン</t>
    </rPh>
    <rPh sb="19" eb="20">
      <t>イキ</t>
    </rPh>
    <rPh sb="20" eb="22">
      <t>スイドウ</t>
    </rPh>
    <rPh sb="25" eb="27">
      <t>チハヤ</t>
    </rPh>
    <rPh sb="27" eb="29">
      <t>アカサカ</t>
    </rPh>
    <rPh sb="29" eb="31">
      <t>スイドウ</t>
    </rPh>
    <rPh sb="31" eb="33">
      <t>ジギョウ</t>
    </rPh>
    <phoneticPr fontId="2"/>
  </si>
  <si>
    <t>公共施設等整備基金</t>
    <rPh sb="0" eb="7">
      <t>コウキョウシセツトウセイビ</t>
    </rPh>
    <rPh sb="7" eb="9">
      <t>キキン</t>
    </rPh>
    <phoneticPr fontId="5"/>
  </si>
  <si>
    <t>ふるさと応援基金</t>
    <rPh sb="4" eb="6">
      <t>オウエン</t>
    </rPh>
    <rPh sb="6" eb="8">
      <t>キキン</t>
    </rPh>
    <phoneticPr fontId="5"/>
  </si>
  <si>
    <t>教育施設整備基金</t>
    <rPh sb="0" eb="4">
      <t>キョウイクシセツ</t>
    </rPh>
    <rPh sb="4" eb="6">
      <t>セイビ</t>
    </rPh>
    <rPh sb="6" eb="8">
      <t>キキン</t>
    </rPh>
    <phoneticPr fontId="5"/>
  </si>
  <si>
    <t>森林環境譲与税基金</t>
    <rPh sb="0" eb="7">
      <t>シンリンカンキョウジョウヨゼイ</t>
    </rPh>
    <rPh sb="7" eb="9">
      <t>キキン</t>
    </rPh>
    <phoneticPr fontId="5"/>
  </si>
  <si>
    <t>千早赤阪楠公史跡保存会</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</si>
  <si>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</si>
  <si>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</si>
  <si>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</si>
  <si>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</si>
  <si>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</si>
  <si>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</si>
  <si>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近年横ばいとなっている。将来負担比率については平成28年度以降発生していない。実質公債費比率は平成30年度以降、類似団体平均値を下回っているが、過疎対策事業債の据置期間が終了し、今後元金償還が増えることから、数値が上昇していくと考えられる。将来負担比率の上昇は実質公債費比率の上昇に繋がることから、今後起債発行額の抑制に努めていく。</t>
    <rPh sb="49" eb="51">
      <t>ヘイセイ</t>
    </rPh>
    <rPh sb="53" eb="57">
      <t>ネンドイコウ</t>
    </rPh>
    <rPh sb="57" eb="59">
      <t>ハッセイ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</si>
  <si>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</si>
  <si>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</si>
  <si>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</si>
  <si>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平成28年度以降発生していないが、有形固定資産減価償却率は類似団体平均値よりも高い数値が続いている。有形固定資産減価償却率は上昇傾向にあるが、主な要因としては、昭和30年代に建設された役場庁舎・小学校・中学校が、いずれも有形固定資産減価償却率80％以上になっていることが挙げられる。公共施設等総合管理計画に基づき、今後、老朽化対策に積極的に取り組んでいく。</t>
    <rPh sb="93" eb="95">
      <t>ショウワ</t>
    </rPh>
    <rPh sb="105" eb="107">
      <t>ヤクバ</t>
    </rPh>
    <rPh sb="107" eb="109">
      <t>チョウシャ</t>
    </rPh>
    <rPh sb="110" eb="113">
      <t>ショウガッコウ</t>
    </rPh>
    <rPh sb="137" eb="139">
      <t>イジョウ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</si>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</sst>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1" xfId="3"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332350</c:v>
                </c:pt>
              </c:numCache>
            </c:numRef>
          </c:val>
          <c:smooth val="0"/>
          <c:extLst>
            <c:ext xmlns:c16="http://schemas.microsoft.com/office/drawing/2014/chart" uri="{C3380CC4-5D6E-409C-BE32-E72D297353CC}">
              <c16:uniqueId val="{00000000-0CAC-474F-8669-DA000C1B75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24598</c:v>
                </c:pt>
                <c:pt idx="1">
                  <c:v>28006</c:v>
                </c:pt>
                <c:pt idx="2">
                  <c:v>78619</c:v>
                </c:pt>
                <c:pt idx="3">
                  <c:v>95158</c:v>
                </c:pt>
                <c:pt idx="4">
                  <c:v>32665</c:v>
                </c:pt>
              </c:numCache>
            </c:numRef>
          </c:val>
          <c:smooth val="0"/>
          <c:extLst>
            <c:ext xmlns:c16="http://schemas.microsoft.com/office/drawing/2014/chart" uri="{C3380CC4-5D6E-409C-BE32-E72D297353CC}">
              <c16:uniqueId val="{00000001-0CAC-474F-8669-DA000C1B75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6.81</c:v>
                </c:pt>
                <c:pt idx="1">
                  <c:v>6.12</c:v>
                </c:pt>
                <c:pt idx="2">
                  <c:v>4.43</c:v>
                </c:pt>
                <c:pt idx="3">
                  <c:v>1.02</c:v>
                </c:pt>
                <c:pt idx="4">
                  <c:v>1.08</c:v>
                </c:pt>
              </c:numCache>
            </c:numRef>
          </c:val>
          <c:extLst>
            <c:ext xmlns:c16="http://schemas.microsoft.com/office/drawing/2014/chart" uri="{C3380CC4-5D6E-409C-BE32-E72D297353CC}">
              <c16:uniqueId val="{00000000-6AA3-4D98-9A1A-8D2F59FC43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90.48</c:v>
                </c:pt>
                <c:pt idx="1">
                  <c:v>66.209999999999994</c:v>
                </c:pt>
                <c:pt idx="2">
                  <c:v>52.23</c:v>
                </c:pt>
                <c:pt idx="3">
                  <c:v>45.26</c:v>
                </c:pt>
                <c:pt idx="4">
                  <c:v>43.29</c:v>
                </c:pt>
              </c:numCache>
            </c:numRef>
          </c:val>
          <c:extLst>
            <c:ext xmlns:c16="http://schemas.microsoft.com/office/drawing/2014/chart" uri="{C3380CC4-5D6E-409C-BE32-E72D297353CC}">
              <c16:uniqueId val="{00000001-6AA3-4D98-9A1A-8D2F59FC43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9.39</c:v>
                </c:pt>
                <c:pt idx="1">
                  <c:v>-25.74</c:v>
                </c:pt>
                <c:pt idx="2">
                  <c:v>-15.93</c:v>
                </c:pt>
                <c:pt idx="3">
                  <c:v>-10.26</c:v>
                </c:pt>
                <c:pt idx="4">
                  <c:v>0.67</c:v>
                </c:pt>
              </c:numCache>
            </c:numRef>
          </c:val>
          <c:smooth val="0"/>
          <c:extLst>
            <c:ext xmlns:c16="http://schemas.microsoft.com/office/drawing/2014/chart" uri="{C3380CC4-5D6E-409C-BE32-E72D297353CC}">
              <c16:uniqueId val="{00000002-6AA3-4D98-9A1A-8D2F59FC43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0.57999999999999996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97-4E5A-9BC9-4FBC8B71A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97-4E5A-9BC9-4FBC8B71AF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97-4E5A-9BC9-4FBC8B71AFC9}"/>
            </c:ext>
          </c:extLst>
        </c:ser>
        <c:ser>
          <c:idx val="3"/>
          <c:order val="3"/>
          <c:tx>
            <c:strRef>
              <c:f>データシート!$A$30</c:f>
              <c:strCache>
                <c:ptCount val="1"/>
                <c:pt idx="0">
                  <c:v>金剛山観光事業特別会計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0.95</c:v>
                </c:pt>
                <c:pt idx="2">
                  <c:v>#N/A</c:v>
                </c:pt>
                <c:pt idx="3">
                  <c:v>0.3</c:v>
                </c:pt>
                <c:pt idx="4">
                  <c:v>#N/A</c:v>
                </c:pt>
                <c:pt idx="5">
                  <c:v>0</c:v>
                </c:pt>
                <c:pt idx="6">
                  <c:v>#N/A</c:v>
                </c:pt>
                <c:pt idx="7">
                  <c:v>0.43</c:v>
                </c:pt>
                <c:pt idx="8">
                  <c:v>#N/A</c:v>
                </c:pt>
                <c:pt idx="9">
                  <c:v>0</c:v>
                </c:pt>
              </c:numCache>
            </c:numRef>
          </c:val>
          <c:extLst>
            <c:ext xmlns:c16="http://schemas.microsoft.com/office/drawing/2014/chart" uri="{C3380CC4-5D6E-409C-BE32-E72D297353CC}">
              <c16:uniqueId val="{00000003-E797-4E5A-9BC9-4FBC8B71AFC9}"/>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797-4E5A-9BC9-4FBC8B71AFC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797-4E5A-9BC9-4FBC8B71AFC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6-E797-4E5A-9BC9-4FBC8B71AFC9}"/>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1.59</c:v>
                </c:pt>
                <c:pt idx="2">
                  <c:v>#N/A</c:v>
                </c:pt>
                <c:pt idx="3">
                  <c:v>2.0499999999999998</c:v>
                </c:pt>
                <c:pt idx="4">
                  <c:v>#N/A</c:v>
                </c:pt>
                <c:pt idx="5">
                  <c:v>1.44</c:v>
                </c:pt>
                <c:pt idx="6">
                  <c:v>#N/A</c:v>
                </c:pt>
                <c:pt idx="7">
                  <c:v>0.52</c:v>
                </c:pt>
                <c:pt idx="8">
                  <c:v>#N/A</c:v>
                </c:pt>
                <c:pt idx="9">
                  <c:v>0.13</c:v>
                </c:pt>
              </c:numCache>
            </c:numRef>
          </c:val>
          <c:extLst>
            <c:ext xmlns:c16="http://schemas.microsoft.com/office/drawing/2014/chart" uri="{C3380CC4-5D6E-409C-BE32-E72D297353CC}">
              <c16:uniqueId val="{00000007-E797-4E5A-9BC9-4FBC8B71AFC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c:v>
                </c:pt>
                <c:pt idx="2">
                  <c:v>#N/A</c:v>
                </c:pt>
                <c:pt idx="3">
                  <c:v>1.78</c:v>
                </c:pt>
                <c:pt idx="4">
                  <c:v>#N/A</c:v>
                </c:pt>
                <c:pt idx="5">
                  <c:v>0.56000000000000005</c:v>
                </c:pt>
                <c:pt idx="6">
                  <c:v>#N/A</c:v>
                </c:pt>
                <c:pt idx="7">
                  <c:v>0.7</c:v>
                </c:pt>
                <c:pt idx="8">
                  <c:v>#N/A</c:v>
                </c:pt>
                <c:pt idx="9">
                  <c:v>0.7</c:v>
                </c:pt>
              </c:numCache>
            </c:numRef>
          </c:val>
          <c:extLst>
            <c:ext xmlns:c16="http://schemas.microsoft.com/office/drawing/2014/chart" uri="{C3380CC4-5D6E-409C-BE32-E72D297353CC}">
              <c16:uniqueId val="{00000008-E797-4E5A-9BC9-4FBC8B71AF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6.81</c:v>
                </c:pt>
                <c:pt idx="2">
                  <c:v>#N/A</c:v>
                </c:pt>
                <c:pt idx="3">
                  <c:v>6.11</c:v>
                </c:pt>
                <c:pt idx="4">
                  <c:v>#N/A</c:v>
                </c:pt>
                <c:pt idx="5">
                  <c:v>4.42</c:v>
                </c:pt>
                <c:pt idx="6">
                  <c:v>#N/A</c:v>
                </c:pt>
                <c:pt idx="7">
                  <c:v>1.02</c:v>
                </c:pt>
                <c:pt idx="8">
                  <c:v>#N/A</c:v>
                </c:pt>
                <c:pt idx="9">
                  <c:v>1.07</c:v>
                </c:pt>
              </c:numCache>
            </c:numRef>
          </c:val>
          <c:extLst>
            <c:ext xmlns:c16="http://schemas.microsoft.com/office/drawing/2014/chart" uri="{C3380CC4-5D6E-409C-BE32-E72D297353CC}">
              <c16:uniqueId val="{00000009-E797-4E5A-9BC9-4FBC8B71AF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234</c:v>
                </c:pt>
                <c:pt idx="5">
                  <c:v>234</c:v>
                </c:pt>
                <c:pt idx="8">
                  <c:v>245</c:v>
                </c:pt>
                <c:pt idx="11">
                  <c:v>263</c:v>
                </c:pt>
                <c:pt idx="14">
                  <c:v>274</c:v>
                </c:pt>
              </c:numCache>
            </c:numRef>
          </c:val>
          <c:extLst>
            <c:ext xmlns:c16="http://schemas.microsoft.com/office/drawing/2014/chart" uri="{C3380CC4-5D6E-409C-BE32-E72D297353CC}">
              <c16:uniqueId val="{00000000-E837-4CB5-88EE-C861C407AB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37-4CB5-88EE-C861C407AB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37-4CB5-88EE-C861C407AB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2</c:v>
                </c:pt>
                <c:pt idx="6">
                  <c:v>4</c:v>
                </c:pt>
                <c:pt idx="9">
                  <c:v>3</c:v>
                </c:pt>
                <c:pt idx="12">
                  <c:v>3</c:v>
                </c:pt>
              </c:numCache>
            </c:numRef>
          </c:val>
          <c:extLst>
            <c:ext xmlns:c16="http://schemas.microsoft.com/office/drawing/2014/chart" uri="{C3380CC4-5D6E-409C-BE32-E72D297353CC}">
              <c16:uniqueId val="{00000003-E837-4CB5-88EE-C861C407AB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c:v>
                </c:pt>
                <c:pt idx="3">
                  <c:v>70</c:v>
                </c:pt>
                <c:pt idx="6">
                  <c:v>67</c:v>
                </c:pt>
                <c:pt idx="9">
                  <c:v>66</c:v>
                </c:pt>
                <c:pt idx="12">
                  <c:v>71</c:v>
                </c:pt>
              </c:numCache>
            </c:numRef>
          </c:val>
          <c:extLst>
            <c:ext xmlns:c16="http://schemas.microsoft.com/office/drawing/2014/chart" uri="{C3380CC4-5D6E-409C-BE32-E72D297353CC}">
              <c16:uniqueId val="{00000004-E837-4CB5-88EE-C861C407AB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37-4CB5-88EE-C861C407AB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37-4CB5-88EE-C861C407AB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311</c:v>
                </c:pt>
                <c:pt idx="3">
                  <c:v>309</c:v>
                </c:pt>
                <c:pt idx="6">
                  <c:v>302</c:v>
                </c:pt>
                <c:pt idx="9">
                  <c:v>325</c:v>
                </c:pt>
                <c:pt idx="12">
                  <c:v>334</c:v>
                </c:pt>
              </c:numCache>
            </c:numRef>
          </c:val>
          <c:extLst>
            <c:ext xmlns:c16="http://schemas.microsoft.com/office/drawing/2014/chart" uri="{C3380CC4-5D6E-409C-BE32-E72D297353CC}">
              <c16:uniqueId val="{00000007-E837-4CB5-88EE-C861C407AB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171</c:v>
                </c:pt>
                <c:pt idx="2">
                  <c:v>#N/A</c:v>
                </c:pt>
                <c:pt idx="3">
                  <c:v>#N/A</c:v>
                </c:pt>
                <c:pt idx="4">
                  <c:v>147</c:v>
                </c:pt>
                <c:pt idx="5">
                  <c:v>#N/A</c:v>
                </c:pt>
                <c:pt idx="6">
                  <c:v>#N/A</c:v>
                </c:pt>
                <c:pt idx="7">
                  <c:v>128</c:v>
                </c:pt>
                <c:pt idx="8">
                  <c:v>#N/A</c:v>
                </c:pt>
                <c:pt idx="9">
                  <c:v>#N/A</c:v>
                </c:pt>
                <c:pt idx="10">
                  <c:v>131</c:v>
                </c:pt>
                <c:pt idx="11">
                  <c:v>#N/A</c:v>
                </c:pt>
                <c:pt idx="12">
                  <c:v>#N/A</c:v>
                </c:pt>
                <c:pt idx="13">
                  <c:v>134</c:v>
                </c:pt>
                <c:pt idx="14">
                  <c:v>#N/A</c:v>
                </c:pt>
              </c:numCache>
            </c:numRef>
          </c:val>
          <c:smooth val="0"/>
          <c:extLst>
            <c:ext xmlns:c16="http://schemas.microsoft.com/office/drawing/2014/chart" uri="{C3380CC4-5D6E-409C-BE32-E72D297353CC}">
              <c16:uniqueId val="{00000008-E837-4CB5-88EE-C861C407AB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3032</c:v>
                </c:pt>
                <c:pt idx="5">
                  <c:v>2891</c:v>
                </c:pt>
                <c:pt idx="8">
                  <c:v>3011</c:v>
                </c:pt>
                <c:pt idx="11">
                  <c:v>3307</c:v>
                </c:pt>
                <c:pt idx="14">
                  <c:v>3242</c:v>
                </c:pt>
              </c:numCache>
            </c:numRef>
          </c:val>
          <c:extLst>
            <c:ext xmlns:c16="http://schemas.microsoft.com/office/drawing/2014/chart" uri="{C3380CC4-5D6E-409C-BE32-E72D297353CC}">
              <c16:uniqueId val="{00000000-B7D5-48D0-BA87-67779982C4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7D5-48D0-BA87-67779982C4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2242</c:v>
                </c:pt>
                <c:pt idx="5">
                  <c:v>2381</c:v>
                </c:pt>
                <c:pt idx="8">
                  <c:v>2482</c:v>
                </c:pt>
                <c:pt idx="11">
                  <c:v>2367</c:v>
                </c:pt>
                <c:pt idx="14">
                  <c:v>2364</c:v>
                </c:pt>
              </c:numCache>
            </c:numRef>
          </c:val>
          <c:extLst>
            <c:ext xmlns:c16="http://schemas.microsoft.com/office/drawing/2014/chart" uri="{C3380CC4-5D6E-409C-BE32-E72D297353CC}">
              <c16:uniqueId val="{00000002-B7D5-48D0-BA87-67779982C4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D5-48D0-BA87-67779982C4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D5-48D0-BA87-67779982C4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5-48D0-BA87-67779982C4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586</c:v>
                </c:pt>
                <c:pt idx="3">
                  <c:v>596</c:v>
                </c:pt>
                <c:pt idx="6">
                  <c:v>610</c:v>
                </c:pt>
                <c:pt idx="9">
                  <c:v>560</c:v>
                </c:pt>
                <c:pt idx="12">
                  <c:v>578</c:v>
                </c:pt>
              </c:numCache>
            </c:numRef>
          </c:val>
          <c:extLst>
            <c:ext xmlns:c16="http://schemas.microsoft.com/office/drawing/2014/chart" uri="{C3380CC4-5D6E-409C-BE32-E72D297353CC}">
              <c16:uniqueId val="{00000006-B7D5-48D0-BA87-67779982C4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c:v>
                </c:pt>
                <c:pt idx="3">
                  <c:v>2</c:v>
                </c:pt>
                <c:pt idx="6">
                  <c:v>3</c:v>
                </c:pt>
                <c:pt idx="9">
                  <c:v>141</c:v>
                </c:pt>
                <c:pt idx="12">
                  <c:v>169</c:v>
                </c:pt>
              </c:numCache>
            </c:numRef>
          </c:val>
          <c:extLst>
            <c:ext xmlns:c16="http://schemas.microsoft.com/office/drawing/2014/chart" uri="{C3380CC4-5D6E-409C-BE32-E72D297353CC}">
              <c16:uniqueId val="{00000007-B7D5-48D0-BA87-67779982C4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1214</c:v>
                </c:pt>
                <c:pt idx="3">
                  <c:v>988</c:v>
                </c:pt>
                <c:pt idx="6">
                  <c:v>905</c:v>
                </c:pt>
                <c:pt idx="9">
                  <c:v>908</c:v>
                </c:pt>
                <c:pt idx="12">
                  <c:v>849</c:v>
                </c:pt>
              </c:numCache>
            </c:numRef>
          </c:val>
          <c:extLst>
            <c:ext xmlns:c16="http://schemas.microsoft.com/office/drawing/2014/chart" uri="{C3380CC4-5D6E-409C-BE32-E72D297353CC}">
              <c16:uniqueId val="{00000008-B7D5-48D0-BA87-67779982C4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D5-48D0-BA87-67779982C4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3217</c:v>
                </c:pt>
                <c:pt idx="3">
                  <c:v>3240</c:v>
                </c:pt>
                <c:pt idx="6">
                  <c:v>3496</c:v>
                </c:pt>
                <c:pt idx="9">
                  <c:v>3598</c:v>
                </c:pt>
                <c:pt idx="12">
                  <c:v>3518</c:v>
                </c:pt>
              </c:numCache>
            </c:numRef>
          </c:val>
          <c:extLst>
            <c:ext xmlns:c16="http://schemas.microsoft.com/office/drawing/2014/chart" uri="{C3380CC4-5D6E-409C-BE32-E72D297353CC}">
              <c16:uniqueId val="{0000000A-B7D5-48D0-BA87-67779982C4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D5-48D0-BA87-67779982C4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1018</c:v>
                </c:pt>
                <c:pt idx="1">
                  <c:v>884</c:v>
                </c:pt>
                <c:pt idx="2">
                  <c:v>896</c:v>
                </c:pt>
              </c:numCache>
            </c:numRef>
          </c:val>
          <c:extLst>
            <c:ext xmlns:c16="http://schemas.microsoft.com/office/drawing/2014/chart" uri="{C3380CC4-5D6E-409C-BE32-E72D297353CC}">
              <c16:uniqueId val="{00000000-A26E-4F33-82E5-C29DAEF2E7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245</c:v>
                </c:pt>
                <c:pt idx="1">
                  <c:v>275</c:v>
                </c:pt>
                <c:pt idx="2">
                  <c:v>276</c:v>
                </c:pt>
              </c:numCache>
            </c:numRef>
          </c:val>
          <c:extLst>
            <c:ext xmlns:c16="http://schemas.microsoft.com/office/drawing/2014/chart" uri="{C3380CC4-5D6E-409C-BE32-E72D297353CC}">
              <c16:uniqueId val="{00000001-A26E-4F33-82E5-C29DAEF2E7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941</c:v>
                </c:pt>
                <c:pt idx="1">
                  <c:v>912</c:v>
                </c:pt>
                <c:pt idx="2">
                  <c:v>889</c:v>
                </c:pt>
              </c:numCache>
            </c:numRef>
          </c:val>
          <c:extLst>
            <c:ext xmlns:c16="http://schemas.microsoft.com/office/drawing/2014/chart" uri="{C3380CC4-5D6E-409C-BE32-E72D297353CC}">
              <c16:uniqueId val="{00000002-A26E-4F33-82E5-C29DAEF2E7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{5F0010B9-414F-445E-977D-7752F29586C1}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8F-4ED2-86C7-71D2735441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{B218722A-B926-4459-B8CE-3A03F2F80A0C}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8F-4ED2-86C7-71D2735441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{4E577316-4A7B-45BE-9D3D-4163208C27AB}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8F-4ED2-86C7-71D2735441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{8C816E7C-1180-4600-82EB-56FC7184BA38}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8F-4ED2-86C7-71D2735441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{62F7AF9F-1354-4DA7-B278-BBFB3B5A8C42}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8F-4ED2-86C7-71D2735441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{9BA0781E-F3F5-4EAC-88BD-3BEF89A602CA}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8F-4ED2-86C7-71D2735441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{48B36823-EBA5-425F-A252-212B7663BDD4}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8F-4ED2-86C7-71D2735441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{AE41D4EE-2ED5-41B5-8FCA-91CFE96984F4}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8F-4ED2-86C7-71D2735441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{9A2AB30F-04E6-416E-8196-6B73A44DF6BB}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8F-4ED2-86C7-71D2735441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74.099999999999994</c:v>
                </c:pt>
                <c:pt idx="16">
                  <c:v>70.8</c:v>
                </c:pt>
                <c:pt idx="24">
                  <c:v>72.8</c:v>
                </c:pt>
                <c:pt idx="32">
                  <c:v>77.7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8F-4ED2-86C7-71D2735441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{B7CF4EF4-F51E-4830-BAD7-3BED86639A2A}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8F-4ED2-86C7-71D2735441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{8E281F6F-A28C-4D6D-B698-61794E58AAEE}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8F-4ED2-86C7-71D2735441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{CDFF9ADD-9BA4-4353-A26F-25884DA529E8}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8F-4ED2-86C7-71D2735441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{33CA9BD9-824D-4B6A-8404-EA899E1B6711}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8F-4ED2-86C7-71D2735441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{F28D3822-1CDC-49E2-9011-C8505404E1A8}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8F-4ED2-86C7-71D2735441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{E181AB85-89A3-4904-A5F2-57515147A44E}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8F-4ED2-86C7-71D2735441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{70F00A29-FC78-4D8C-ABC5-70AF8021F4F3}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8F-4ED2-86C7-71D2735441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{E6C4F323-F05A-4C3C-9D76-A1879AA55976}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8F-4ED2-86C7-71D2735441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{DC332254-783D-491A-8751-665A1D9E1CE4}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8F-4ED2-86C7-71D2735441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61.5</c:v>
                </c:pt>
              </c:numCache>
            </c:numRef>
          </c:xVal>
          <c:yVal>
            <c:numRef>
              <c:f>公会計指標分析・財政指標組合せ分析表!$BP$55:$DC$55</c:f>
              <c:numCache>
                <c:formatCode>#,##0.0;"▲ "#,##0.0</c:formatCode>
                <c:ptCount val="40"/>
                <c:pt idx="0">
                  <c:v>25.4</c:v>
                </c:pt>
                <c:pt idx="8">
                  <c:v>23.4</c:v>
                </c:pt>
                <c:pt idx="16">
                  <c:v>7.7</c:v>
                </c:pt>
                <c:pt idx="24">
                  <c:v>3.2</c:v>
                </c:pt>
                <c:pt idx="32">
                  <c:v>0</c:v>
                </c:pt>
              </c:numCache>
            </c:numRef>
          </c:yVal>
          <c:smooth val="0"/>
          <c:extLst>
            <c:ext xmlns:c16="http://schemas.microsoft.com/office/drawing/2014/chart" uri="{C3380CC4-5D6E-409C-BE32-E72D297353CC}">
              <c16:uniqueId val="{00000013-1F8F-4ED2-86C7-71D273544155}"/>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{CB3086CA-5A05-40F7-9A92-39CFC3A4A0D4}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C4F-4BF1-A746-49996B8123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{C3DFBBFF-7693-4E07-A8C1-88E32ED467F3}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4F-4BF1-A746-49996B8123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{7A8199DD-33C0-48E1-B0D9-AE7456D60231}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4F-4BF1-A746-49996B8123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{4E3F1D81-7132-4CC9-A2EC-B5D84B745841}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4F-4BF1-A746-49996B8123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{0BC355E7-1F30-477D-81D6-9C434CC63068}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4F-4BF1-A746-49996B8123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{9743DB2F-D026-4CED-8C12-065A954C3C01}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C4F-4BF1-A746-49996B8123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{F1D8D02B-6147-4E84-9935-5CBA1A2971E9}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C4F-4BF1-A746-49996B8123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{A4C69070-96BD-48CF-ACC6-8E598A6832DE}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C4F-4BF1-A746-49996B8123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{D5C20C22-3B7A-4160-9A0A-5B3E19AA03CC}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C4F-4BF1-A746-49996B8123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9.4</c:v>
                </c:pt>
                <c:pt idx="16">
                  <c:v>8.5</c:v>
                </c:pt>
                <c:pt idx="24">
                  <c:v>7.8</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C4F-4BF1-A746-49996B8123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{85461ED2-5A4B-4ABB-9652-17A0B6ABE31A}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C4F-4BF1-A746-49996B8123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{C4B2ACC8-D502-4814-BCAC-9E59F7B779C1}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4F-4BF1-A746-49996B8123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{068D3384-4A58-44A2-B33C-59F0025CF840}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4F-4BF1-A746-49996B8123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{00B1EEFB-CE3C-4748-B624-A1DCEB0B72B8}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4F-4BF1-A746-49996B8123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{A1E983D7-8021-4B55-A04E-F3598B7E353F}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4F-4BF1-A746-49996B81238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{E98FF241-B615-421D-B3E4-2CF02F279186}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C4F-4BF1-A746-49996B81238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{940A3299-BF85-4FD9-ACC5-EF5A4E8F56F6}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C4F-4BF1-A746-49996B81238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{3323FBBC-17C3-4A65-B100-E3734029E000}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C4F-4BF1-A746-49996B81238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{8C16BFB3-8272-4E4D-954A-575626B3C499}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C4F-4BF1-A746-49996B8123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c:v>
                </c:pt>
              </c:numCache>
            </c:numRef>
          </c:xVal>
          <c:yVal>
            <c:numRef>
              <c:f>公会計指標分析・財政指標組合せ分析表!$BP$77:$DC$77</c:f>
              <c:numCache>
                <c:formatCode>#,##0.0;"▲ "#,##0.0</c:formatCode>
                <c:ptCount val="40"/>
                <c:pt idx="0">
                  <c:v>25.4</c:v>
                </c:pt>
                <c:pt idx="8">
                  <c:v>23.4</c:v>
                </c:pt>
                <c:pt idx="16">
                  <c:v>7.7</c:v>
                </c:pt>
                <c:pt idx="24">
                  <c:v>3.2</c:v>
                </c:pt>
                <c:pt idx="32">
                  <c:v>0</c:v>
                </c:pt>
              </c:numCache>
            </c:numRef>
          </c:yVal>
          <c:smooth val="0"/>
          <c:extLst>
            <c:ext xmlns:c16="http://schemas.microsoft.com/office/drawing/2014/chart" uri="{C3380CC4-5D6E-409C-BE32-E72D297353CC}">
              <c16:uniqueId val="{00000013-DC4F-4BF1-A746-49996B81238F}"/>
            </c:ext>
          </c:extLst>
        </c:ser>
        <c:dLbls>
          <c:showLegendKey val="0"/>
          <c:showVal val="1"/>
          <c:showCatName val="0"/>
          <c:showSerName val="0"/>
          <c:showPercent val="0"/>
          <c:showBubbleSize val="0"/>
        </c:dLbls>
        <c:axId val="84219776"/>
        <c:axId val="84234240"/>
      </c:scatterChart>
      <c:valAx>
        <c:axId val="84219776"/>
        <c:scaling>
          <c:orientation val="maxMin"/>
          <c:max val="8.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年度の実質公債費比率は、早期健全化基準</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の分子は、起債残高の増加により元利償還金の増加や公営企業債の元利償還金に対する繰入金が前年度より</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百万円増加したこと等により、３百万円増加した。</a:t>
          </a:r>
          <a:endPar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年度に過疎地域の公示を受け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過疎対策事業債を発行しているが、新規借入と償還のバランスに注視しながら、起債に頼りすぎない健全な財政運営に努める。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該当なし</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例年に</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続き</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マイナス値となり、</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早期健全化基準</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(350</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が、一般会計等に係る地方債の現在高及び公営企業債等繰入見込額において、地方債の減少により</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139</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百万円減少したことが主な要因である</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令和３年度から令和５年度にかけて実施する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新庁舎建設事業は、起債や公共施設等整備基金を活用する予定であることから、将来負担額の悪化が見込まれる。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地方債の発行と償還のバランスを考え、将来の負担に備えた財政運営に努める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大阪府千早赤阪村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・令和２年度の基金残高は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普通会計で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2,060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・前年度繰越金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や基金利子</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の積立などによ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や減債基金が増加した一方、新庁舎建設関係経費による公共施設等整備基金の取り崩しが主な要因である。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、ロープウェイの廃止、</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公共施設の老朽化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対策など、今後の財政需要の増大にも適切に対応していけるように一定額を確保していくことを予定している。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：村の庁舎及び公の施設の整備に充当。</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ふるさと応援基金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：ふるさと納税制度を活用して寄せられた寄附金を村の活性化等応援事業に充当。</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教育施設整備基金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：村の学校教育施設の整備に充当。</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木材利用の促進や普及啓発等の森林整備及びその促進に必要な事業に充当。</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：新庁舎整備事業への充当による基金残高</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寄付金事業に係る経費や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応援事業への充当によ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百万円を取り崩した一方で、寄附金や基金利息を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百万円積立てたことより増加。</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森林環境整備事業へ５百万円取り崩した一方で、森林環境譲与税や基金利息を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百万円積立てたことによる増加。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　：新庁舎建設事業に対し基金を活用することから、今後は残高が減少していく見込み。</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ふるさと応援基金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：積み立てた寄附金を応援事業の財源として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活用していく。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教育施設整備基金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：学校整備の財源として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必要に応じて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活用していく。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：森林整備事業等の財源として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事業計画に沿って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活用していく。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令和２年度の基金残高は普通会計で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896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・令和元年度に大きく減少しているのは、収支不足を補うために財政調整基金を１億５千万円取り崩したことが主な要因である。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令和２年度においては、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前年度決算剰余金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円及び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利子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ことが要因である。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・近年は新型コロナウイルス感染症対策や災害などの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不測の事態に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対する迅速かつ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柔軟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対応</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が求められている中、本村においては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新庁舎建設、ロープウェイの廃止、公共施設の老朽化対策など</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の財政需要の増大が見込まれるため、今後も決算剰余金などを継続的に積み立てを行っていく方針。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・令和２年度の基金残高は普通会計で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・令和２年度においては基金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利子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万円を積み立てた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ことにより増加した。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債費負担を抑制する観点からも基金を活用しながら起債残高は圧縮していく方針である。ただし、近年は国の金融緩和政策により金利低下局面にあることから、繰上償還による経済的メリットが享受できるかどうかを慎重に判断した上で行っ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・令和４年度において、既存借入の繰上償還に充当するため約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百万円を取り崩す方針。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
5,060
37.30
3,776,910
3,743,509
22,309
2,068,762
3,517,898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本村では、令和</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改定した公共施設等総合管理計画で公共施設等の延床面積の削減目標を掲げていない。令和元年度までは新たな設備投資を抑制した結果、類似団体と比べ、公共施設の施設の老朽化は進んでいる。今後の対策として、老朽化が著しい庁舎の建替えや、公共施設の長寿命化などを検討し、総量を増やさず現在の資産を有効に活用することを検討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14242</xdr:rowOff>
    </xdr:from>
    <xdr:to>
      <xdr:col>19</xdr:col>
      <xdr:colOff>187325</xdr:colOff>
      <xdr:row>30</xdr:row>
      <xdr:rowOff>115842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15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17326</xdr:rowOff>
    </xdr:from>
    <xdr:to>
      <xdr:col>15</xdr:col>
      <xdr:colOff>187325</xdr:colOff>
      <xdr:row>30</xdr:row>
      <xdr:rowOff>118926</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1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59236</xdr:rowOff>
    </xdr:from>
    <xdr:to>
      <xdr:col>11</xdr:col>
      <xdr:colOff>187325</xdr:colOff>
      <xdr:row>29</xdr:row>
      <xdr:rowOff>160836</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46899</xdr:rowOff>
    </xdr:from>
    <xdr:to>
      <xdr:col>7</xdr:col>
      <xdr:colOff>187325</xdr:colOff>
      <xdr:row>29</xdr:row>
      <xdr:rowOff>148499</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01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115479</xdr:rowOff>
    </xdr:from>
    <xdr:to>
      <xdr:col>23</xdr:col>
      <xdr:colOff>136525</xdr:colOff>
      <xdr:row>33</xdr:row>
      <xdr:rowOff>45629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6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93906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58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135799</xdr:rowOff>
    </xdr:from>
    <xdr:to>
      <xdr:col>19</xdr:col>
      <xdr:colOff>187325</xdr:colOff>
      <xdr:row>32</xdr:row>
      <xdr:rowOff>65949</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4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15149</xdr:rowOff>
    </xdr:from>
    <xdr:to>
      <xdr:col>23</xdr:col>
      <xdr:colOff>85725</xdr:colOff>
      <xdr:row>32</xdr:row>
      <xdr:rowOff>166279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501549"/>
          <a:ext cx="711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3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32</xdr:row>
      <xdr:rowOff>15149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439864"/>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32</xdr:row>
      <xdr:rowOff>55245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2527300" y="5439864"/>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139428</xdr:rowOff>
    </xdr:from>
    <xdr:to>
      <xdr:col>7</xdr:col>
      <xdr:colOff>187325</xdr:colOff>
      <xdr:row>30</xdr:row>
      <xdr:rowOff>69578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1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18778</xdr:rowOff>
    </xdr:from>
    <xdr:to>
      <xdr:col>11</xdr:col>
      <xdr:colOff>136525</xdr:colOff>
      <xdr:row>32</xdr:row>
      <xdr:rowOff>55245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162278"/>
          <a:ext cx="762000" cy="3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132369</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493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135453</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493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165026</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479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57076</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60705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債務償還比率は、令和元年度以降類似団体平均を上回っている。主な要因としては、平成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26</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年度より財政運営上メリットのある過疎対策事業債（ソフト事業債）の借入を行ったことが要因と考えられる。過疎対策事業債の償還期限は、</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年据え置きの</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年償還で平成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年度から元金の返済が発生しており、類似団体平均より債務償還費率が悪化している。今後は、セグメント分析の実施を検討し、経常的なコストの抑制に取り組む。</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477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122379</xdr:rowOff>
    </xdr:from>
    <xdr:to>
      <xdr:col>72</xdr:col>
      <xdr:colOff>123825</xdr:colOff>
      <xdr:row>30</xdr:row>
      <xdr:rowOff>52529</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09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150206</xdr:rowOff>
    </xdr:from>
    <xdr:to>
      <xdr:col>68</xdr:col>
      <xdr:colOff>123825</xdr:colOff>
      <xdr:row>30</xdr:row>
      <xdr:rowOff>80356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12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28053</xdr:rowOff>
    </xdr:from>
    <xdr:to>
      <xdr:col>64</xdr:col>
      <xdr:colOff>123825</xdr:colOff>
      <xdr:row>30</xdr:row>
      <xdr:rowOff>129653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1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10541</xdr:rowOff>
    </xdr:from>
    <xdr:to>
      <xdr:col>60</xdr:col>
      <xdr:colOff>123825</xdr:colOff>
      <xdr:row>30</xdr:row>
      <xdr:rowOff>112141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15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70563</xdr:rowOff>
    </xdr:from>
    <xdr:to>
      <xdr:col>76</xdr:col>
      <xdr:colOff>73025</xdr:colOff>
      <xdr:row>30</xdr:row>
      <xdr:rowOff>713</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0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48990</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02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42446</xdr:rowOff>
    </xdr:from>
    <xdr:to>
      <xdr:col>72</xdr:col>
      <xdr:colOff>123825</xdr:colOff>
      <xdr:row>30</xdr:row>
      <xdr:rowOff>144046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1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121363</xdr:rowOff>
    </xdr:from>
    <xdr:to>
      <xdr:col>76</xdr:col>
      <xdr:colOff>22225</xdr:colOff>
      <xdr:row>30</xdr:row>
      <xdr:rowOff>93246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093413"/>
          <a:ext cx="7112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48973</xdr:rowOff>
    </xdr:from>
    <xdr:to>
      <xdr:col>68</xdr:col>
      <xdr:colOff>123825</xdr:colOff>
      <xdr:row>29</xdr:row>
      <xdr:rowOff>150573</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0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99773</xdr:rowOff>
    </xdr:from>
    <xdr:to>
      <xdr:col>72</xdr:col>
      <xdr:colOff>73025</xdr:colOff>
      <xdr:row>30</xdr:row>
      <xdr:rowOff>93246</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071823"/>
          <a:ext cx="762000" cy="1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140900</xdr:rowOff>
    </xdr:from>
    <xdr:to>
      <xdr:col>64</xdr:col>
      <xdr:colOff>123825</xdr:colOff>
      <xdr:row>29</xdr:row>
      <xdr:rowOff>71050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9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20250</xdr:rowOff>
    </xdr:from>
    <xdr:to>
      <xdr:col>68</xdr:col>
      <xdr:colOff>73025</xdr:colOff>
      <xdr:row>29</xdr:row>
      <xdr:rowOff>99773</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4992300"/>
          <a:ext cx="762000" cy="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14189</xdr:rowOff>
    </xdr:from>
    <xdr:to>
      <xdr:col>60</xdr:col>
      <xdr:colOff>123825</xdr:colOff>
      <xdr:row>29</xdr:row>
      <xdr:rowOff>115789</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9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20250</xdr:rowOff>
    </xdr:from>
    <xdr:to>
      <xdr:col>64</xdr:col>
      <xdr:colOff>73025</xdr:colOff>
      <xdr:row>29</xdr:row>
      <xdr:rowOff>64989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4992300"/>
          <a:ext cx="762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69056</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486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71483</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21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120780</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2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103268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24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135173</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27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167100</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7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87577</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7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132316</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76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
5,060
37.30
3,776,910
3,743,509
22,309
2,068,762
3,517,898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17162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xdr:rowOff>
    </xdr:from>
    <xdr:to>
      <xdr:col>20</xdr:col>
      <xdr:colOff>38100</xdr:colOff>
      <xdr:row>39</xdr:row>
      <xdr:rowOff>113665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62865</xdr:rowOff>
    </xdr:from>
    <xdr:to>
      <xdr:col>24</xdr:col>
      <xdr:colOff>63500</xdr:colOff>
      <xdr:row>39</xdr:row>
      <xdr:rowOff>89535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7494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145415</xdr:rowOff>
    </xdr:from>
    <xdr:to>
      <xdr:col>15</xdr:col>
      <xdr:colOff>101600</xdr:colOff>
      <xdr:row>39</xdr:row>
      <xdr:rowOff>75565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24765</xdr:rowOff>
    </xdr:from>
    <xdr:to>
      <xdr:col>19</xdr:col>
      <xdr:colOff>177800</xdr:colOff>
      <xdr:row>39</xdr:row>
      <xdr:rowOff>62865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11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107315</xdr:rowOff>
    </xdr:from>
    <xdr:to>
      <xdr:col>10</xdr:col>
      <xdr:colOff>165100</xdr:colOff>
      <xdr:row>39</xdr:row>
      <xdr:rowOff>37465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158115</xdr:rowOff>
    </xdr:from>
    <xdr:to>
      <xdr:col>15</xdr:col>
      <xdr:colOff>50800</xdr:colOff>
      <xdr:row>39</xdr:row>
      <xdr:rowOff>24765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73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63500</xdr:rowOff>
    </xdr:from>
    <xdr:to>
      <xdr:col>6</xdr:col>
      <xdr:colOff>38100</xdr:colOff>
      <xdr:row>38</xdr:row>
      <xdr:rowOff>165100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114300</xdr:rowOff>
    </xdr:from>
    <xdr:to>
      <xdr:col>10</xdr:col>
      <xdr:colOff>114300</xdr:colOff>
      <xdr:row>38</xdr:row>
      <xdr:rowOff>158115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6294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104792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66692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28592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156227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4063</xdr:rowOff>
    </xdr:from>
    <xdr:to>
      <xdr:col>50</xdr:col>
      <xdr:colOff>165100</xdr:colOff>
      <xdr:row>41</xdr:row>
      <xdr:rowOff>105663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3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3566</xdr:rowOff>
    </xdr:from>
    <xdr:to>
      <xdr:col>46</xdr:col>
      <xdr:colOff>38100</xdr:colOff>
      <xdr:row>41</xdr:row>
      <xdr:rowOff>105166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3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7592</xdr:rowOff>
    </xdr:from>
    <xdr:to>
      <xdr:col>41</xdr:col>
      <xdr:colOff>101600</xdr:colOff>
      <xdr:row>41</xdr:row>
      <xdr:rowOff>109192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3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170797</xdr:rowOff>
    </xdr:from>
    <xdr:to>
      <xdr:col>36</xdr:col>
      <xdr:colOff>165100</xdr:colOff>
      <xdr:row>41</xdr:row>
      <xdr:rowOff>100947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56697</xdr:rowOff>
    </xdr:from>
    <xdr:to>
      <xdr:col>55</xdr:col>
      <xdr:colOff>50800</xdr:colOff>
      <xdr:row>41</xdr:row>
      <xdr:rowOff>158297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143074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0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57123</xdr:rowOff>
    </xdr:from>
    <xdr:to>
      <xdr:col>50</xdr:col>
      <xdr:colOff>165100</xdr:colOff>
      <xdr:row>41</xdr:row>
      <xdr:rowOff>158723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107497</xdr:rowOff>
    </xdr:from>
    <xdr:to>
      <xdr:col>55</xdr:col>
      <xdr:colOff>0</xdr:colOff>
      <xdr:row>41</xdr:row>
      <xdr:rowOff>107923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36947"/>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58149</xdr:rowOff>
    </xdr:from>
    <xdr:to>
      <xdr:col>46</xdr:col>
      <xdr:colOff>38100</xdr:colOff>
      <xdr:row>41</xdr:row>
      <xdr:rowOff>159749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8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107923</xdr:rowOff>
    </xdr:from>
    <xdr:to>
      <xdr:col>50</xdr:col>
      <xdr:colOff>114300</xdr:colOff>
      <xdr:row>41</xdr:row>
      <xdr:rowOff>108949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37373"/>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58604</xdr:rowOff>
    </xdr:from>
    <xdr:to>
      <xdr:col>41</xdr:col>
      <xdr:colOff>101600</xdr:colOff>
      <xdr:row>41</xdr:row>
      <xdr:rowOff>160204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108949</xdr:rowOff>
    </xdr:from>
    <xdr:to>
      <xdr:col>45</xdr:col>
      <xdr:colOff>177800</xdr:colOff>
      <xdr:row>41</xdr:row>
      <xdr:rowOff>109404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38399"/>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58851</xdr:rowOff>
    </xdr:from>
    <xdr:to>
      <xdr:col>36</xdr:col>
      <xdr:colOff>165100</xdr:colOff>
      <xdr:row>41</xdr:row>
      <xdr:rowOff>160451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109404</xdr:rowOff>
    </xdr:from>
    <xdr:to>
      <xdr:col>41</xdr:col>
      <xdr:colOff>50800</xdr:colOff>
      <xdr:row>41</xdr:row>
      <xdr:rowOff>109651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38854"/>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122190</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121693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125719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117474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149850</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7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150876</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151331</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1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151578</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1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xdr:rowOff>
    </xdr:from>
    <xdr:to>
      <xdr:col>24</xdr:col>
      <xdr:colOff>114300</xdr:colOff>
      <xdr:row>64</xdr:row>
      <xdr:rowOff>103051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87828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88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117384</xdr:rowOff>
    </xdr:from>
    <xdr:to>
      <xdr:col>20</xdr:col>
      <xdr:colOff>38100</xdr:colOff>
      <xdr:row>64</xdr:row>
      <xdr:rowOff>47534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168184</xdr:rowOff>
    </xdr:from>
    <xdr:to>
      <xdr:col>24</xdr:col>
      <xdr:colOff>63500</xdr:colOff>
      <xdr:row>64</xdr:row>
      <xdr:rowOff>52251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96953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61867</xdr:rowOff>
    </xdr:from>
    <xdr:to>
      <xdr:col>15</xdr:col>
      <xdr:colOff>101600</xdr:colOff>
      <xdr:row>63</xdr:row>
      <xdr:rowOff>163467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112667</xdr:rowOff>
    </xdr:from>
    <xdr:to>
      <xdr:col>19</xdr:col>
      <xdr:colOff>177800</xdr:colOff>
      <xdr:row>63</xdr:row>
      <xdr:rowOff>168184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9140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157134</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38661</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154594</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0" name="n_4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00000000-0008-0000-01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5" name="【橋りょう・トンネル】&#10;一人当たり有形固定資産（償却資産）額最小値テキスト">
          <a:extLst>
            <a:ext uri="{FF2B5EF4-FFF2-40B4-BE49-F238E27FC236}">
              <a16:creationId xmlns:a16="http://schemas.microsoft.com/office/drawing/2014/main" id="{00000000-0008-0000-0100-0000E1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7" name="【橋りょう・トンネル】&#10;一人当たり有形固定資産（償却資産）額最大値テキスト">
          <a:extLst>
            <a:ext uri="{FF2B5EF4-FFF2-40B4-BE49-F238E27FC236}">
              <a16:creationId xmlns:a16="http://schemas.microsoft.com/office/drawing/2014/main" id="{00000000-0008-0000-0100-0000E3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29" name="【橋りょう・トンネル】&#10;一人当たり有形固定資産（償却資産）額平均値テキスト">
          <a:extLst>
            <a:ext uri="{FF2B5EF4-FFF2-40B4-BE49-F238E27FC236}">
              <a16:creationId xmlns:a16="http://schemas.microsoft.com/office/drawing/2014/main" id="{00000000-0008-0000-0100-0000E5000000}"/>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141650</xdr:rowOff>
    </xdr:from>
    <xdr:to>
      <xdr:col>50</xdr:col>
      <xdr:colOff>165100</xdr:colOff>
      <xdr:row>64</xdr:row>
      <xdr:rowOff>71800</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9588500" y="109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138150</xdr:rowOff>
    </xdr:from>
    <xdr:to>
      <xdr:col>46</xdr:col>
      <xdr:colOff>38100</xdr:colOff>
      <xdr:row>64</xdr:row>
      <xdr:rowOff>68300</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8699500" y="1093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132345</xdr:rowOff>
    </xdr:from>
    <xdr:to>
      <xdr:col>41</xdr:col>
      <xdr:colOff>101600</xdr:colOff>
      <xdr:row>64</xdr:row>
      <xdr:rowOff>62495</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7810500" y="109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129873</xdr:rowOff>
    </xdr:from>
    <xdr:to>
      <xdr:col>36</xdr:col>
      <xdr:colOff>165100</xdr:colOff>
      <xdr:row>64</xdr:row>
      <xdr:rowOff>60023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6921500" y="109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16531</xdr:rowOff>
    </xdr:from>
    <xdr:to>
      <xdr:col>55</xdr:col>
      <xdr:colOff>50800</xdr:colOff>
      <xdr:row>64</xdr:row>
      <xdr:rowOff>118131</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10426700" y="109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102908</xdr:rowOff>
    </xdr:from>
    <xdr:ext cx="534377" cy="259045"/>
    <xdr:sp macro="" textlink="">
      <xdr:nvSpPr>
        <xdr:cNvPr id="241" name="【橋りょう・トンネル】&#10;一人当たり有形固定資産（償却資産）額該当値テキスト">
          <a:extLst>
            <a:ext uri="{FF2B5EF4-FFF2-40B4-BE49-F238E27FC236}">
              <a16:creationId xmlns:a16="http://schemas.microsoft.com/office/drawing/2014/main" id="{00000000-0008-0000-0100-0000F1000000}"/>
            </a:ext>
          </a:extLst>
        </xdr:cNvPr>
        <xdr:cNvSpPr txBox="1"/>
      </xdr:nvSpPr>
      <xdr:spPr>
        <a:xfrm>
          <a:off x="10515600" y="109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16677</xdr:rowOff>
    </xdr:from>
    <xdr:to>
      <xdr:col>50</xdr:col>
      <xdr:colOff>165100</xdr:colOff>
      <xdr:row>64</xdr:row>
      <xdr:rowOff>118277</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9588500" y="109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67331</xdr:rowOff>
    </xdr:from>
    <xdr:to>
      <xdr:col>55</xdr:col>
      <xdr:colOff>0</xdr:colOff>
      <xdr:row>64</xdr:row>
      <xdr:rowOff>67477</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9639300" y="11040131"/>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16839</xdr:rowOff>
    </xdr:from>
    <xdr:to>
      <xdr:col>46</xdr:col>
      <xdr:colOff>38100</xdr:colOff>
      <xdr:row>64</xdr:row>
      <xdr:rowOff>118439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8699500" y="109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67477</xdr:rowOff>
    </xdr:from>
    <xdr:to>
      <xdr:col>50</xdr:col>
      <xdr:colOff>114300</xdr:colOff>
      <xdr:row>64</xdr:row>
      <xdr:rowOff>67639</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8750300" y="1104027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17205</xdr:rowOff>
    </xdr:from>
    <xdr:to>
      <xdr:col>36</xdr:col>
      <xdr:colOff>165100</xdr:colOff>
      <xdr:row>64</xdr:row>
      <xdr:rowOff>118805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6921500" y="109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88327</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07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84827</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07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79022</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070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76550</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6672795" y="107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109404</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10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109566</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10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109932</xdr:rowOff>
    </xdr:from>
    <xdr:ext cx="534377" cy="259045"/>
    <xdr:sp macro="" textlink="">
      <xdr:nvSpPr>
        <xdr:cNvPr id="253" name="n_4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6705111" y="110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認定こども園・幼稚園・保育所】&#10;有形固定資産減価償却率グラフ枠">
          <a:extLst>
            <a:ext uri="{FF2B5EF4-FFF2-40B4-BE49-F238E27FC236}">
              <a16:creationId xmlns:a16="http://schemas.microsoft.com/office/drawing/2014/main" id="{00000000-0008-0000-0100-00003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0" name="【認定こども園・幼稚園・保育所】&#10;有形固定資産減価償却率最小値テキスト">
          <a:extLst>
            <a:ext uri="{FF2B5EF4-FFF2-40B4-BE49-F238E27FC236}">
              <a16:creationId xmlns:a16="http://schemas.microsoft.com/office/drawing/2014/main" id="{00000000-0008-0000-0100-000036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12" name="【認定こども園・幼稚園・保育所】&#10;有形固定資産減価償却率最大値テキスト">
          <a:extLst>
            <a:ext uri="{FF2B5EF4-FFF2-40B4-BE49-F238E27FC236}">
              <a16:creationId xmlns:a16="http://schemas.microsoft.com/office/drawing/2014/main" id="{00000000-0008-0000-0100-000038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14" name="【認定こども園・幼稚園・保育所】&#10;有形固定資産減価償却率平均値テキスト">
          <a:extLst>
            <a:ext uri="{FF2B5EF4-FFF2-40B4-BE49-F238E27FC236}">
              <a16:creationId xmlns:a16="http://schemas.microsoft.com/office/drawing/2014/main" id="{00000000-0008-0000-0100-00003A010000}"/>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15" name="フローチャート: 判断 314">
          <a:extLst>
            <a:ext uri="{FF2B5EF4-FFF2-40B4-BE49-F238E27FC236}">
              <a16:creationId xmlns:a16="http://schemas.microsoft.com/office/drawing/2014/main" id="{00000000-0008-0000-0100-00003B01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160020</xdr:rowOff>
    </xdr:from>
    <xdr:to>
      <xdr:col>81</xdr:col>
      <xdr:colOff>101600</xdr:colOff>
      <xdr:row>37</xdr:row>
      <xdr:rowOff>90170</xdr:rowOff>
    </xdr:to>
    <xdr:sp macro="" textlink="">
      <xdr:nvSpPr>
        <xdr:cNvPr id="316" name="フローチャート: 判断 315">
          <a:extLst>
            <a:ext uri="{FF2B5EF4-FFF2-40B4-BE49-F238E27FC236}">
              <a16:creationId xmlns:a16="http://schemas.microsoft.com/office/drawing/2014/main" id="{00000000-0008-0000-0100-00003C010000}"/>
            </a:ext>
          </a:extLst>
        </xdr:cNvPr>
        <xdr:cNvSpPr/>
      </xdr:nvSpPr>
      <xdr:spPr>
        <a:xfrm>
          <a:off x="15430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143510</xdr:rowOff>
    </xdr:from>
    <xdr:to>
      <xdr:col>76</xdr:col>
      <xdr:colOff>165100</xdr:colOff>
      <xdr:row>37</xdr:row>
      <xdr:rowOff>73660</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14541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13652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148590</xdr:rowOff>
    </xdr:from>
    <xdr:to>
      <xdr:col>67</xdr:col>
      <xdr:colOff>101600</xdr:colOff>
      <xdr:row>37</xdr:row>
      <xdr:rowOff>78740</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127635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325" name="楕円 324">
          <a:extLst>
            <a:ext uri="{FF2B5EF4-FFF2-40B4-BE49-F238E27FC236}">
              <a16:creationId xmlns:a16="http://schemas.microsoft.com/office/drawing/2014/main" id="{00000000-0008-0000-0100-000045010000}"/>
            </a:ext>
          </a:extLst>
        </xdr:cNvPr>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68597</xdr:rowOff>
    </xdr:from>
    <xdr:ext cx="405111" cy="259045"/>
    <xdr:sp macro="" textlink="">
      <xdr:nvSpPr>
        <xdr:cNvPr id="326" name="【認定こども園・幼稚園・保育所】&#10;有形固定資産減価償却率該当値テキスト">
          <a:extLst>
            <a:ext uri="{FF2B5EF4-FFF2-40B4-BE49-F238E27FC236}">
              <a16:creationId xmlns:a16="http://schemas.microsoft.com/office/drawing/2014/main" id="{00000000-0008-0000-0100-000046010000}"/>
            </a:ext>
          </a:extLst>
        </xdr:cNvPr>
        <xdr:cNvSpPr txBox="1"/>
      </xdr:nvSpPr>
      <xdr:spPr>
        <a:xfrm>
          <a:off x="163576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69850</xdr:rowOff>
    </xdr:from>
    <xdr:to>
      <xdr:col>81</xdr:col>
      <xdr:colOff>101600</xdr:colOff>
      <xdr:row>38</xdr:row>
      <xdr:rowOff>0</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1543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120650</xdr:rowOff>
    </xdr:from>
    <xdr:to>
      <xdr:col>85</xdr:col>
      <xdr:colOff>127000</xdr:colOff>
      <xdr:row>37</xdr:row>
      <xdr:rowOff>140970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5481300" y="64643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35560</xdr:rowOff>
    </xdr:from>
    <xdr:to>
      <xdr:col>76</xdr:col>
      <xdr:colOff>165100</xdr:colOff>
      <xdr:row>37</xdr:row>
      <xdr:rowOff>137160</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1454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86360</xdr:rowOff>
    </xdr:from>
    <xdr:to>
      <xdr:col>81</xdr:col>
      <xdr:colOff>50800</xdr:colOff>
      <xdr:row>37</xdr:row>
      <xdr:rowOff>120650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4592300" y="6430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16510</xdr:rowOff>
    </xdr:from>
    <xdr:to>
      <xdr:col>72</xdr:col>
      <xdr:colOff>38100</xdr:colOff>
      <xdr:row>37</xdr:row>
      <xdr:rowOff>118110</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13652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67310</xdr:rowOff>
    </xdr:from>
    <xdr:to>
      <xdr:col>76</xdr:col>
      <xdr:colOff>114300</xdr:colOff>
      <xdr:row>37</xdr:row>
      <xdr:rowOff>86360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3703300" y="6410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140970</xdr:rowOff>
    </xdr:from>
    <xdr:to>
      <xdr:col>67</xdr:col>
      <xdr:colOff>101600</xdr:colOff>
      <xdr:row>36</xdr:row>
      <xdr:rowOff>71120</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2763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20320</xdr:rowOff>
    </xdr:from>
    <xdr:to>
      <xdr:col>71</xdr:col>
      <xdr:colOff>177800</xdr:colOff>
      <xdr:row>37</xdr:row>
      <xdr:rowOff>67310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2814300" y="6192520"/>
          <a:ext cx="889000" cy="2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106697</xdr:rowOff>
    </xdr:from>
    <xdr:ext cx="405111" cy="259045"/>
    <xdr:sp macro="" textlink="">
      <xdr:nvSpPr>
        <xdr:cNvPr id="335" name="n_1aveValue【認定こども園・幼稚園・保育所】&#10;有形固定資産減価償却率">
          <a:extLst>
            <a:ext uri="{FF2B5EF4-FFF2-40B4-BE49-F238E27FC236}">
              <a16:creationId xmlns:a16="http://schemas.microsoft.com/office/drawing/2014/main" id="{00000000-0008-0000-0100-00004F010000}"/>
            </a:ext>
          </a:extLst>
        </xdr:cNvPr>
        <xdr:cNvSpPr txBox="1"/>
      </xdr:nvSpPr>
      <xdr:spPr>
        <a:xfrm>
          <a:off x="152660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90187</xdr:rowOff>
    </xdr:from>
    <xdr:ext cx="405111" cy="259045"/>
    <xdr:sp macro="" textlink="">
      <xdr:nvSpPr>
        <xdr:cNvPr id="336" name="n_2aveValue【認定こども園・幼稚園・保育所】&#10;有形固定資産減価償却率">
          <a:extLst>
            <a:ext uri="{FF2B5EF4-FFF2-40B4-BE49-F238E27FC236}">
              <a16:creationId xmlns:a16="http://schemas.microsoft.com/office/drawing/2014/main" id="{00000000-0008-0000-0100-000050010000}"/>
            </a:ext>
          </a:extLst>
        </xdr:cNvPr>
        <xdr:cNvSpPr txBox="1"/>
      </xdr:nvSpPr>
      <xdr:spPr>
        <a:xfrm>
          <a:off x="14389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337" name="n_3aveValue【認定こども園・幼稚園・保育所】&#10;有形固定資産減価償却率">
          <a:extLst>
            <a:ext uri="{FF2B5EF4-FFF2-40B4-BE49-F238E27FC236}">
              <a16:creationId xmlns:a16="http://schemas.microsoft.com/office/drawing/2014/main" id="{00000000-0008-0000-0100-000051010000}"/>
            </a:ext>
          </a:extLst>
        </xdr:cNvPr>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69867</xdr:rowOff>
    </xdr:from>
    <xdr:ext cx="405111" cy="259045"/>
    <xdr:sp macro="" textlink="">
      <xdr:nvSpPr>
        <xdr:cNvPr id="338" name="n_4aveValue【認定こども園・幼稚園・保育所】&#10;有形固定資産減価償却率">
          <a:extLst>
            <a:ext uri="{FF2B5EF4-FFF2-40B4-BE49-F238E27FC236}">
              <a16:creationId xmlns:a16="http://schemas.microsoft.com/office/drawing/2014/main" id="{00000000-0008-0000-0100-000052010000}"/>
            </a:ext>
          </a:extLst>
        </xdr:cNvPr>
        <xdr:cNvSpPr txBox="1"/>
      </xdr:nvSpPr>
      <xdr:spPr>
        <a:xfrm>
          <a:off x="12611744" y="641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162577</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id="{00000000-0008-0000-0100-000053010000}"/>
            </a:ext>
          </a:extLst>
        </xdr:cNvPr>
        <xdr:cNvSpPr txBox="1"/>
      </xdr:nvSpPr>
      <xdr:spPr>
        <a:xfrm>
          <a:off x="1526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128287</xdr:rowOff>
    </xdr:from>
    <xdr:ext cx="405111" cy="259045"/>
    <xdr:sp macro="" textlink="">
      <xdr:nvSpPr>
        <xdr:cNvPr id="340" name="n_2mainValue【認定こども園・幼稚園・保育所】&#10;有形固定資産減価償却率">
          <a:extLst>
            <a:ext uri="{FF2B5EF4-FFF2-40B4-BE49-F238E27FC236}">
              <a16:creationId xmlns:a16="http://schemas.microsoft.com/office/drawing/2014/main" id="{00000000-0008-0000-0100-000054010000}"/>
            </a:ext>
          </a:extLst>
        </xdr:cNvPr>
        <xdr:cNvSpPr txBox="1"/>
      </xdr:nvSpPr>
      <xdr:spPr>
        <a:xfrm>
          <a:off x="14389744"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109237</xdr:rowOff>
    </xdr:from>
    <xdr:ext cx="405111" cy="259045"/>
    <xdr:sp macro="" textlink="">
      <xdr:nvSpPr>
        <xdr:cNvPr id="341" name="n_3mainValue【認定こども園・幼稚園・保育所】&#10;有形固定資産減価償却率">
          <a:extLst>
            <a:ext uri="{FF2B5EF4-FFF2-40B4-BE49-F238E27FC236}">
              <a16:creationId xmlns:a16="http://schemas.microsoft.com/office/drawing/2014/main" id="{00000000-0008-0000-0100-000055010000}"/>
            </a:ext>
          </a:extLst>
        </xdr:cNvPr>
        <xdr:cNvSpPr txBox="1"/>
      </xdr:nvSpPr>
      <xdr:spPr>
        <a:xfrm>
          <a:off x="13500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87647</xdr:rowOff>
    </xdr:from>
    <xdr:ext cx="405111" cy="259045"/>
    <xdr:sp macro="" textlink="">
      <xdr:nvSpPr>
        <xdr:cNvPr id="342" name="n_4mainValue【認定こども園・幼稚園・保育所】&#10;有形固定資産減価償却率">
          <a:extLst>
            <a:ext uri="{FF2B5EF4-FFF2-40B4-BE49-F238E27FC236}">
              <a16:creationId xmlns:a16="http://schemas.microsoft.com/office/drawing/2014/main" id="{00000000-0008-0000-0100-000056010000}"/>
            </a:ext>
          </a:extLst>
        </xdr:cNvPr>
        <xdr:cNvSpPr txBox="1"/>
      </xdr:nvSpPr>
      <xdr:spPr>
        <a:xfrm>
          <a:off x="126117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認定こども園・幼稚園・保育所】&#10;一人当たり面積グラフ枠">
          <a:extLst>
            <a:ext uri="{FF2B5EF4-FFF2-40B4-BE49-F238E27FC236}">
              <a16:creationId xmlns:a16="http://schemas.microsoft.com/office/drawing/2014/main" id="{00000000-0008-0000-0100-00006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369" name="【認定こども園・幼稚園・保育所】&#10;一人当たり面積最小値テキスト">
          <a:extLst>
            <a:ext uri="{FF2B5EF4-FFF2-40B4-BE49-F238E27FC236}">
              <a16:creationId xmlns:a16="http://schemas.microsoft.com/office/drawing/2014/main" id="{00000000-0008-0000-0100-00007101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371" name="【認定こども園・幼稚園・保育所】&#10;一人当たり面積最大値テキスト">
          <a:extLst>
            <a:ext uri="{FF2B5EF4-FFF2-40B4-BE49-F238E27FC236}">
              <a16:creationId xmlns:a16="http://schemas.microsoft.com/office/drawing/2014/main" id="{00000000-0008-0000-0100-00007301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373" name="【認定こども園・幼稚園・保育所】&#10;一人当たり面積平均値テキスト">
          <a:extLst>
            <a:ext uri="{FF2B5EF4-FFF2-40B4-BE49-F238E27FC236}">
              <a16:creationId xmlns:a16="http://schemas.microsoft.com/office/drawing/2014/main" id="{00000000-0008-0000-0100-000075010000}"/>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50437</xdr:rowOff>
    </xdr:from>
    <xdr:to>
      <xdr:col>112</xdr:col>
      <xdr:colOff>38100</xdr:colOff>
      <xdr:row>40</xdr:row>
      <xdr:rowOff>152037</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21272500" y="69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85272</xdr:rowOff>
    </xdr:from>
    <xdr:to>
      <xdr:col>107</xdr:col>
      <xdr:colOff>101600</xdr:colOff>
      <xdr:row>41</xdr:row>
      <xdr:rowOff>15422</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20383500" y="6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79828</xdr:rowOff>
    </xdr:from>
    <xdr:to>
      <xdr:col>102</xdr:col>
      <xdr:colOff>165100</xdr:colOff>
      <xdr:row>41</xdr:row>
      <xdr:rowOff>9978</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9494500" y="69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96157</xdr:rowOff>
    </xdr:from>
    <xdr:to>
      <xdr:col>98</xdr:col>
      <xdr:colOff>38100</xdr:colOff>
      <xdr:row>41</xdr:row>
      <xdr:rowOff>26307</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8605500" y="69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385" name="【認定こども園・幼稚園・保育所】&#10;一人当たり面積該当値テキスト">
          <a:extLst>
            <a:ext uri="{FF2B5EF4-FFF2-40B4-BE49-F238E27FC236}">
              <a16:creationId xmlns:a16="http://schemas.microsoft.com/office/drawing/2014/main" id="{00000000-0008-0000-0100-000081010000}"/>
            </a:ext>
          </a:extLst>
        </xdr:cNvPr>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54247</xdr:rowOff>
    </xdr:from>
    <xdr:to>
      <xdr:col>112</xdr:col>
      <xdr:colOff>38100</xdr:colOff>
      <xdr:row>41</xdr:row>
      <xdr:rowOff>155847</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21272500" y="70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105047</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21323300" y="713232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57513</xdr:rowOff>
    </xdr:from>
    <xdr:to>
      <xdr:col>107</xdr:col>
      <xdr:colOff>101600</xdr:colOff>
      <xdr:row>41</xdr:row>
      <xdr:rowOff>159113</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20383500" y="7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105047</xdr:rowOff>
    </xdr:from>
    <xdr:to>
      <xdr:col>111</xdr:col>
      <xdr:colOff>177800</xdr:colOff>
      <xdr:row>41</xdr:row>
      <xdr:rowOff>108313</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flipV="1">
          <a:off x="20434300" y="71344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60778</xdr:rowOff>
    </xdr:from>
    <xdr:to>
      <xdr:col>102</xdr:col>
      <xdr:colOff>165100</xdr:colOff>
      <xdr:row>41</xdr:row>
      <xdr:rowOff>162378</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194945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108313</xdr:rowOff>
    </xdr:from>
    <xdr:to>
      <xdr:col>107</xdr:col>
      <xdr:colOff>50800</xdr:colOff>
      <xdr:row>41</xdr:row>
      <xdr:rowOff>111578</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flipV="1">
          <a:off x="19545300" y="71377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64044</xdr:rowOff>
    </xdr:from>
    <xdr:to>
      <xdr:col>98</xdr:col>
      <xdr:colOff>38100</xdr:colOff>
      <xdr:row>41</xdr:row>
      <xdr:rowOff>165644</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18605500" y="7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111578</xdr:rowOff>
    </xdr:from>
    <xdr:to>
      <xdr:col>102</xdr:col>
      <xdr:colOff>114300</xdr:colOff>
      <xdr:row>41</xdr:row>
      <xdr:rowOff>114844</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18656300" y="71410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168564</xdr:rowOff>
    </xdr:from>
    <xdr:ext cx="469744" cy="259045"/>
    <xdr:sp macro="" textlink="">
      <xdr:nvSpPr>
        <xdr:cNvPr id="394" name="n_1aveValue【認定こども園・幼稚園・保育所】&#10;一人当たり面積">
          <a:extLst>
            <a:ext uri="{FF2B5EF4-FFF2-40B4-BE49-F238E27FC236}">
              <a16:creationId xmlns:a16="http://schemas.microsoft.com/office/drawing/2014/main" id="{00000000-0008-0000-0100-00008A010000}"/>
            </a:ext>
          </a:extLst>
        </xdr:cNvPr>
        <xdr:cNvSpPr txBox="1"/>
      </xdr:nvSpPr>
      <xdr:spPr>
        <a:xfrm>
          <a:off x="21075727" y="66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31949</xdr:rowOff>
    </xdr:from>
    <xdr:ext cx="469744" cy="259045"/>
    <xdr:sp macro="" textlink="">
      <xdr:nvSpPr>
        <xdr:cNvPr id="395" name="n_2aveValue【認定こども園・幼稚園・保育所】&#10;一人当たり面積">
          <a:extLst>
            <a:ext uri="{FF2B5EF4-FFF2-40B4-BE49-F238E27FC236}">
              <a16:creationId xmlns:a16="http://schemas.microsoft.com/office/drawing/2014/main" id="{00000000-0008-0000-0100-00008B010000}"/>
            </a:ext>
          </a:extLst>
        </xdr:cNvPr>
        <xdr:cNvSpPr txBox="1"/>
      </xdr:nvSpPr>
      <xdr:spPr>
        <a:xfrm>
          <a:off x="2019942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26505</xdr:rowOff>
    </xdr:from>
    <xdr:ext cx="469744" cy="259045"/>
    <xdr:sp macro="" textlink="">
      <xdr:nvSpPr>
        <xdr:cNvPr id="396" name="n_3aveValue【認定こども園・幼稚園・保育所】&#10;一人当たり面積">
          <a:extLst>
            <a:ext uri="{FF2B5EF4-FFF2-40B4-BE49-F238E27FC236}">
              <a16:creationId xmlns:a16="http://schemas.microsoft.com/office/drawing/2014/main" id="{00000000-0008-0000-0100-00008C010000}"/>
            </a:ext>
          </a:extLst>
        </xdr:cNvPr>
        <xdr:cNvSpPr txBox="1"/>
      </xdr:nvSpPr>
      <xdr:spPr>
        <a:xfrm>
          <a:off x="19310427" y="67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42834</xdr:rowOff>
    </xdr:from>
    <xdr:ext cx="469744" cy="259045"/>
    <xdr:sp macro="" textlink="">
      <xdr:nvSpPr>
        <xdr:cNvPr id="397" name="n_4aveValue【認定こども園・幼稚園・保育所】&#10;一人当たり面積">
          <a:extLst>
            <a:ext uri="{FF2B5EF4-FFF2-40B4-BE49-F238E27FC236}">
              <a16:creationId xmlns:a16="http://schemas.microsoft.com/office/drawing/2014/main" id="{00000000-0008-0000-0100-00008D010000}"/>
            </a:ext>
          </a:extLst>
        </xdr:cNvPr>
        <xdr:cNvSpPr txBox="1"/>
      </xdr:nvSpPr>
      <xdr:spPr>
        <a:xfrm>
          <a:off x="18421427"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146974</xdr:rowOff>
    </xdr:from>
    <xdr:ext cx="469744" cy="259045"/>
    <xdr:sp macro="" textlink="">
      <xdr:nvSpPr>
        <xdr:cNvPr id="398" name="n_1mainValue【認定こども園・幼稚園・保育所】&#10;一人当たり面積">
          <a:extLst>
            <a:ext uri="{FF2B5EF4-FFF2-40B4-BE49-F238E27FC236}">
              <a16:creationId xmlns:a16="http://schemas.microsoft.com/office/drawing/2014/main" id="{00000000-0008-0000-0100-00008E010000}"/>
            </a:ext>
          </a:extLst>
        </xdr:cNvPr>
        <xdr:cNvSpPr txBox="1"/>
      </xdr:nvSpPr>
      <xdr:spPr>
        <a:xfrm>
          <a:off x="21075727" y="71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150240</xdr:rowOff>
    </xdr:from>
    <xdr:ext cx="469744" cy="259045"/>
    <xdr:sp macro="" textlink="">
      <xdr:nvSpPr>
        <xdr:cNvPr id="399" name="n_2main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20199427"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153505</xdr:rowOff>
    </xdr:from>
    <xdr:ext cx="469744" cy="259045"/>
    <xdr:sp macro="" textlink="">
      <xdr:nvSpPr>
        <xdr:cNvPr id="400" name="n_3main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1931042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156771</xdr:rowOff>
    </xdr:from>
    <xdr:ext cx="469744" cy="259045"/>
    <xdr:sp macro="" textlink="">
      <xdr:nvSpPr>
        <xdr:cNvPr id="401" name="n_4main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8421427" y="718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a:extLst>
            <a:ext uri="{FF2B5EF4-FFF2-40B4-BE49-F238E27FC236}">
              <a16:creationId xmlns:a16="http://schemas.microsoft.com/office/drawing/2014/main" id="{00000000-0008-0000-0100-0000A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27" name="【学校施設】&#10;有形固定資産減価償却率最小値テキスト">
          <a:extLst>
            <a:ext uri="{FF2B5EF4-FFF2-40B4-BE49-F238E27FC236}">
              <a16:creationId xmlns:a16="http://schemas.microsoft.com/office/drawing/2014/main" id="{00000000-0008-0000-0100-0000AB01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29" name="【学校施設】&#10;有形固定資産減価償却率最大値テキスト">
          <a:extLst>
            <a:ext uri="{FF2B5EF4-FFF2-40B4-BE49-F238E27FC236}">
              <a16:creationId xmlns:a16="http://schemas.microsoft.com/office/drawing/2014/main" id="{00000000-0008-0000-0100-0000AD01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31" name="【学校施設】&#10;有形固定資産減価償却率平均値テキスト">
          <a:extLst>
            <a:ext uri="{FF2B5EF4-FFF2-40B4-BE49-F238E27FC236}">
              <a16:creationId xmlns:a16="http://schemas.microsoft.com/office/drawing/2014/main" id="{00000000-0008-0000-0100-0000AF010000}"/>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92075</xdr:rowOff>
    </xdr:from>
    <xdr:to>
      <xdr:col>67</xdr:col>
      <xdr:colOff>101600</xdr:colOff>
      <xdr:row>60</xdr:row>
      <xdr:rowOff>22225</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12763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19685</xdr:rowOff>
    </xdr:from>
    <xdr:to>
      <xdr:col>85</xdr:col>
      <xdr:colOff>177800</xdr:colOff>
      <xdr:row>63</xdr:row>
      <xdr:rowOff>121285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6268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106062</xdr:rowOff>
    </xdr:from>
    <xdr:ext cx="405111" cy="259045"/>
    <xdr:sp macro="" textlink="">
      <xdr:nvSpPr>
        <xdr:cNvPr id="443" name="【学校施設】&#10;有形固定資産減価償却率該当値テキスト">
          <a:extLst>
            <a:ext uri="{FF2B5EF4-FFF2-40B4-BE49-F238E27FC236}">
              <a16:creationId xmlns:a16="http://schemas.microsoft.com/office/drawing/2014/main" id="{00000000-0008-0000-0100-0000BB010000}"/>
            </a:ext>
          </a:extLst>
        </xdr:cNvPr>
        <xdr:cNvSpPr txBox="1"/>
      </xdr:nvSpPr>
      <xdr:spPr>
        <a:xfrm>
          <a:off x="16357600" y="1073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82550</xdr:rowOff>
    </xdr:from>
    <xdr:to>
      <xdr:col>81</xdr:col>
      <xdr:colOff>101600</xdr:colOff>
      <xdr:row>64</xdr:row>
      <xdr:rowOff>12700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543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70485</xdr:rowOff>
    </xdr:from>
    <xdr:to>
      <xdr:col>85</xdr:col>
      <xdr:colOff>127000</xdr:colOff>
      <xdr:row>63</xdr:row>
      <xdr:rowOff>133350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flipV="1">
          <a:off x="15481300" y="108718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48260</xdr:rowOff>
    </xdr:from>
    <xdr:to>
      <xdr:col>76</xdr:col>
      <xdr:colOff>165100</xdr:colOff>
      <xdr:row>63</xdr:row>
      <xdr:rowOff>149860</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454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99060</xdr:rowOff>
    </xdr:from>
    <xdr:to>
      <xdr:col>81</xdr:col>
      <xdr:colOff>50800</xdr:colOff>
      <xdr:row>63</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4592300" y="10900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33020</xdr:rowOff>
    </xdr:from>
    <xdr:to>
      <xdr:col>72</xdr:col>
      <xdr:colOff>38100</xdr:colOff>
      <xdr:row>63</xdr:row>
      <xdr:rowOff>134620</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365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83820</xdr:rowOff>
    </xdr:from>
    <xdr:to>
      <xdr:col>76</xdr:col>
      <xdr:colOff>114300</xdr:colOff>
      <xdr:row>63</xdr:row>
      <xdr:rowOff>99060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3703300" y="10885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10160</xdr:rowOff>
    </xdr:from>
    <xdr:to>
      <xdr:col>67</xdr:col>
      <xdr:colOff>101600</xdr:colOff>
      <xdr:row>63</xdr:row>
      <xdr:rowOff>111760</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276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60960</xdr:rowOff>
    </xdr:from>
    <xdr:to>
      <xdr:col>71</xdr:col>
      <xdr:colOff>177800</xdr:colOff>
      <xdr:row>63</xdr:row>
      <xdr:rowOff>83820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814300" y="10862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2" name="n_1aveValue【学校施設】&#10;有形固定資産減価償却率">
          <a:extLst>
            <a:ext uri="{FF2B5EF4-FFF2-40B4-BE49-F238E27FC236}">
              <a16:creationId xmlns:a16="http://schemas.microsoft.com/office/drawing/2014/main" id="{00000000-0008-0000-0100-0000C401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53" name="n_2aveValue【学校施設】&#10;有形固定資産減価償却率">
          <a:extLst>
            <a:ext uri="{FF2B5EF4-FFF2-40B4-BE49-F238E27FC236}">
              <a16:creationId xmlns:a16="http://schemas.microsoft.com/office/drawing/2014/main" id="{00000000-0008-0000-0100-0000C5010000}"/>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54" name="n_3aveValue【学校施設】&#10;有形固定資産減価償却率">
          <a:extLst>
            <a:ext uri="{FF2B5EF4-FFF2-40B4-BE49-F238E27FC236}">
              <a16:creationId xmlns:a16="http://schemas.microsoft.com/office/drawing/2014/main" id="{00000000-0008-0000-0100-0000C601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38752</xdr:rowOff>
    </xdr:from>
    <xdr:ext cx="405111" cy="259045"/>
    <xdr:sp macro="" textlink="">
      <xdr:nvSpPr>
        <xdr:cNvPr id="455" name="n_4aveValue【学校施設】&#10;有形固定資産減価償却率">
          <a:extLst>
            <a:ext uri="{FF2B5EF4-FFF2-40B4-BE49-F238E27FC236}">
              <a16:creationId xmlns:a16="http://schemas.microsoft.com/office/drawing/2014/main" id="{00000000-0008-0000-0100-0000C7010000}"/>
            </a:ext>
          </a:extLst>
        </xdr:cNvPr>
        <xdr:cNvSpPr txBox="1"/>
      </xdr:nvSpPr>
      <xdr:spPr>
        <a:xfrm>
          <a:off x="12611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3827</xdr:rowOff>
    </xdr:from>
    <xdr:ext cx="405111" cy="259045"/>
    <xdr:sp macro="" textlink="">
      <xdr:nvSpPr>
        <xdr:cNvPr id="456" name="n_1mainValue【学校施設】&#10;有形固定資産減価償却率">
          <a:extLst>
            <a:ext uri="{FF2B5EF4-FFF2-40B4-BE49-F238E27FC236}">
              <a16:creationId xmlns:a16="http://schemas.microsoft.com/office/drawing/2014/main" id="{00000000-0008-0000-0100-0000C8010000}"/>
            </a:ext>
          </a:extLst>
        </xdr:cNvPr>
        <xdr:cNvSpPr txBox="1"/>
      </xdr:nvSpPr>
      <xdr:spPr>
        <a:xfrm>
          <a:off x="152660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140987</xdr:rowOff>
    </xdr:from>
    <xdr:ext cx="405111" cy="259045"/>
    <xdr:sp macro="" textlink="">
      <xdr:nvSpPr>
        <xdr:cNvPr id="457" name="n_2mainValue【学校施設】&#10;有形固定資産減価償却率">
          <a:extLst>
            <a:ext uri="{FF2B5EF4-FFF2-40B4-BE49-F238E27FC236}">
              <a16:creationId xmlns:a16="http://schemas.microsoft.com/office/drawing/2014/main" id="{00000000-0008-0000-0100-0000C9010000}"/>
            </a:ext>
          </a:extLst>
        </xdr:cNvPr>
        <xdr:cNvSpPr txBox="1"/>
      </xdr:nvSpPr>
      <xdr:spPr>
        <a:xfrm>
          <a:off x="14389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125747</xdr:rowOff>
    </xdr:from>
    <xdr:ext cx="405111" cy="259045"/>
    <xdr:sp macro="" textlink="">
      <xdr:nvSpPr>
        <xdr:cNvPr id="458" name="n_3mainValue【学校施設】&#10;有形固定資産減価償却率">
          <a:extLst>
            <a:ext uri="{FF2B5EF4-FFF2-40B4-BE49-F238E27FC236}">
              <a16:creationId xmlns:a16="http://schemas.microsoft.com/office/drawing/2014/main" id="{00000000-0008-0000-0100-0000CA010000}"/>
            </a:ext>
          </a:extLst>
        </xdr:cNvPr>
        <xdr:cNvSpPr txBox="1"/>
      </xdr:nvSpPr>
      <xdr:spPr>
        <a:xfrm>
          <a:off x="13500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102887</xdr:rowOff>
    </xdr:from>
    <xdr:ext cx="405111" cy="259045"/>
    <xdr:sp macro="" textlink="">
      <xdr:nvSpPr>
        <xdr:cNvPr id="459" name="n_4mainValue【学校施設】&#10;有形固定資産減価償却率">
          <a:extLst>
            <a:ext uri="{FF2B5EF4-FFF2-40B4-BE49-F238E27FC236}">
              <a16:creationId xmlns:a16="http://schemas.microsoft.com/office/drawing/2014/main" id="{00000000-0008-0000-0100-0000CB010000}"/>
            </a:ext>
          </a:extLst>
        </xdr:cNvPr>
        <xdr:cNvSpPr txBox="1"/>
      </xdr:nvSpPr>
      <xdr:spPr>
        <a:xfrm>
          <a:off x="12611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学校施設】&#10;一人当たり面積グラフ枠">
          <a:extLst>
            <a:ext uri="{FF2B5EF4-FFF2-40B4-BE49-F238E27FC236}">
              <a16:creationId xmlns:a16="http://schemas.microsoft.com/office/drawing/2014/main" id="{00000000-0008-0000-0100-0000E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84" name="【学校施設】&#10;一人当たり面積最小値テキスト">
          <a:extLst>
            <a:ext uri="{FF2B5EF4-FFF2-40B4-BE49-F238E27FC236}">
              <a16:creationId xmlns:a16="http://schemas.microsoft.com/office/drawing/2014/main" id="{00000000-0008-0000-0100-0000E401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86" name="【学校施設】&#10;一人当たり面積最大値テキスト">
          <a:extLst>
            <a:ext uri="{FF2B5EF4-FFF2-40B4-BE49-F238E27FC236}">
              <a16:creationId xmlns:a16="http://schemas.microsoft.com/office/drawing/2014/main" id="{00000000-0008-0000-0100-0000E601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488" name="【学校施設】&#10;一人当たり面積平均値テキスト">
          <a:extLst>
            <a:ext uri="{FF2B5EF4-FFF2-40B4-BE49-F238E27FC236}">
              <a16:creationId xmlns:a16="http://schemas.microsoft.com/office/drawing/2014/main" id="{00000000-0008-0000-0100-0000E8010000}"/>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17628</xdr:rowOff>
    </xdr:from>
    <xdr:to>
      <xdr:col>112</xdr:col>
      <xdr:colOff>38100</xdr:colOff>
      <xdr:row>63</xdr:row>
      <xdr:rowOff>119228</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1272500" y="108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24181</xdr:rowOff>
    </xdr:from>
    <xdr:to>
      <xdr:col>107</xdr:col>
      <xdr:colOff>101600</xdr:colOff>
      <xdr:row>63</xdr:row>
      <xdr:rowOff>125781</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20383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17094</xdr:rowOff>
    </xdr:from>
    <xdr:to>
      <xdr:col>102</xdr:col>
      <xdr:colOff>165100</xdr:colOff>
      <xdr:row>63</xdr:row>
      <xdr:rowOff>118694</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9494500" y="1081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18999</xdr:rowOff>
    </xdr:from>
    <xdr:to>
      <xdr:col>98</xdr:col>
      <xdr:colOff>38100</xdr:colOff>
      <xdr:row>63</xdr:row>
      <xdr:rowOff>120599</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8605500" y="1082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27610</xdr:rowOff>
    </xdr:from>
    <xdr:to>
      <xdr:col>116</xdr:col>
      <xdr:colOff>114300</xdr:colOff>
      <xdr:row>63</xdr:row>
      <xdr:rowOff>129210</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2110700" y="108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113987</xdr:rowOff>
    </xdr:from>
    <xdr:ext cx="469744" cy="259045"/>
    <xdr:sp macro="" textlink="">
      <xdr:nvSpPr>
        <xdr:cNvPr id="500" name="【学校施設】&#10;一人当たり面積該当値テキスト">
          <a:extLst>
            <a:ext uri="{FF2B5EF4-FFF2-40B4-BE49-F238E27FC236}">
              <a16:creationId xmlns:a16="http://schemas.microsoft.com/office/drawing/2014/main" id="{00000000-0008-0000-0100-0000F4010000}"/>
            </a:ext>
          </a:extLst>
        </xdr:cNvPr>
        <xdr:cNvSpPr txBox="1"/>
      </xdr:nvSpPr>
      <xdr:spPr>
        <a:xfrm>
          <a:off x="22199600" y="107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31191</xdr:rowOff>
    </xdr:from>
    <xdr:to>
      <xdr:col>112</xdr:col>
      <xdr:colOff>38100</xdr:colOff>
      <xdr:row>63</xdr:row>
      <xdr:rowOff>132791</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12725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78410</xdr:rowOff>
    </xdr:from>
    <xdr:to>
      <xdr:col>116</xdr:col>
      <xdr:colOff>63500</xdr:colOff>
      <xdr:row>63</xdr:row>
      <xdr:rowOff>81991</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1323300" y="1087976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34239</xdr:rowOff>
    </xdr:from>
    <xdr:to>
      <xdr:col>107</xdr:col>
      <xdr:colOff>101600</xdr:colOff>
      <xdr:row>63</xdr:row>
      <xdr:rowOff>135839</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20383500" y="108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81991</xdr:rowOff>
    </xdr:from>
    <xdr:to>
      <xdr:col>111</xdr:col>
      <xdr:colOff>177800</xdr:colOff>
      <xdr:row>63</xdr:row>
      <xdr:rowOff>85039</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20434300" y="108833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37287</xdr:rowOff>
    </xdr:from>
    <xdr:to>
      <xdr:col>102</xdr:col>
      <xdr:colOff>165100</xdr:colOff>
      <xdr:row>63</xdr:row>
      <xdr:rowOff>138887</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9494500" y="108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85039</xdr:rowOff>
    </xdr:from>
    <xdr:to>
      <xdr:col>107</xdr:col>
      <xdr:colOff>50800</xdr:colOff>
      <xdr:row>63</xdr:row>
      <xdr:rowOff>88087</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9545300" y="108863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34163</xdr:rowOff>
    </xdr:from>
    <xdr:to>
      <xdr:col>98</xdr:col>
      <xdr:colOff>38100</xdr:colOff>
      <xdr:row>63</xdr:row>
      <xdr:rowOff>135763</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8605500" y="10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84963</xdr:rowOff>
    </xdr:from>
    <xdr:to>
      <xdr:col>102</xdr:col>
      <xdr:colOff>114300</xdr:colOff>
      <xdr:row>63</xdr:row>
      <xdr:rowOff>88087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656300" y="1088631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135755</xdr:rowOff>
    </xdr:from>
    <xdr:ext cx="469744" cy="259045"/>
    <xdr:sp macro="" textlink="">
      <xdr:nvSpPr>
        <xdr:cNvPr id="509" name="n_1aveValue【学校施設】&#10;一人当たり面積">
          <a:extLst>
            <a:ext uri="{FF2B5EF4-FFF2-40B4-BE49-F238E27FC236}">
              <a16:creationId xmlns:a16="http://schemas.microsoft.com/office/drawing/2014/main" id="{00000000-0008-0000-0100-0000FD010000}"/>
            </a:ext>
          </a:extLst>
        </xdr:cNvPr>
        <xdr:cNvSpPr txBox="1"/>
      </xdr:nvSpPr>
      <xdr:spPr>
        <a:xfrm>
          <a:off x="21075727" y="1059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142308</xdr:rowOff>
    </xdr:from>
    <xdr:ext cx="469744" cy="259045"/>
    <xdr:sp macro="" textlink="">
      <xdr:nvSpPr>
        <xdr:cNvPr id="510" name="n_2aveValue【学校施設】&#10;一人当たり面積">
          <a:extLst>
            <a:ext uri="{FF2B5EF4-FFF2-40B4-BE49-F238E27FC236}">
              <a16:creationId xmlns:a16="http://schemas.microsoft.com/office/drawing/2014/main" id="{00000000-0008-0000-0100-0000FE010000}"/>
            </a:ext>
          </a:extLst>
        </xdr:cNvPr>
        <xdr:cNvSpPr txBox="1"/>
      </xdr:nvSpPr>
      <xdr:spPr>
        <a:xfrm>
          <a:off x="20199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135221</xdr:rowOff>
    </xdr:from>
    <xdr:ext cx="469744" cy="259045"/>
    <xdr:sp macro="" textlink="">
      <xdr:nvSpPr>
        <xdr:cNvPr id="511" name="n_3aveValue【学校施設】&#10;一人当たり面積">
          <a:extLst>
            <a:ext uri="{FF2B5EF4-FFF2-40B4-BE49-F238E27FC236}">
              <a16:creationId xmlns:a16="http://schemas.microsoft.com/office/drawing/2014/main" id="{00000000-0008-0000-0100-0000FF010000}"/>
            </a:ext>
          </a:extLst>
        </xdr:cNvPr>
        <xdr:cNvSpPr txBox="1"/>
      </xdr:nvSpPr>
      <xdr:spPr>
        <a:xfrm>
          <a:off x="19310427" y="105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137126</xdr:rowOff>
    </xdr:from>
    <xdr:ext cx="469744" cy="259045"/>
    <xdr:sp macro="" textlink="">
      <xdr:nvSpPr>
        <xdr:cNvPr id="512" name="n_4aveValue【学校施設】&#10;一人当たり面積">
          <a:extLst>
            <a:ext uri="{FF2B5EF4-FFF2-40B4-BE49-F238E27FC236}">
              <a16:creationId xmlns:a16="http://schemas.microsoft.com/office/drawing/2014/main" id="{00000000-0008-0000-0100-000000020000}"/>
            </a:ext>
          </a:extLst>
        </xdr:cNvPr>
        <xdr:cNvSpPr txBox="1"/>
      </xdr:nvSpPr>
      <xdr:spPr>
        <a:xfrm>
          <a:off x="18421427" y="1059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123918</xdr:rowOff>
    </xdr:from>
    <xdr:ext cx="469744" cy="259045"/>
    <xdr:sp macro="" textlink="">
      <xdr:nvSpPr>
        <xdr:cNvPr id="513" name="n_1mainValue【学校施設】&#10;一人当たり面積">
          <a:extLst>
            <a:ext uri="{FF2B5EF4-FFF2-40B4-BE49-F238E27FC236}">
              <a16:creationId xmlns:a16="http://schemas.microsoft.com/office/drawing/2014/main" id="{00000000-0008-0000-0100-000001020000}"/>
            </a:ext>
          </a:extLst>
        </xdr:cNvPr>
        <xdr:cNvSpPr txBox="1"/>
      </xdr:nvSpPr>
      <xdr:spPr>
        <a:xfrm>
          <a:off x="21075727" y="109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126966</xdr:rowOff>
    </xdr:from>
    <xdr:ext cx="469744" cy="259045"/>
    <xdr:sp macro="" textlink="">
      <xdr:nvSpPr>
        <xdr:cNvPr id="514" name="n_2mainValue【学校施設】&#10;一人当たり面積">
          <a:extLst>
            <a:ext uri="{FF2B5EF4-FFF2-40B4-BE49-F238E27FC236}">
              <a16:creationId xmlns:a16="http://schemas.microsoft.com/office/drawing/2014/main" id="{00000000-0008-0000-0100-000002020000}"/>
            </a:ext>
          </a:extLst>
        </xdr:cNvPr>
        <xdr:cNvSpPr txBox="1"/>
      </xdr:nvSpPr>
      <xdr:spPr>
        <a:xfrm>
          <a:off x="20199427" y="109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130014</xdr:rowOff>
    </xdr:from>
    <xdr:ext cx="469744" cy="259045"/>
    <xdr:sp macro="" textlink="">
      <xdr:nvSpPr>
        <xdr:cNvPr id="515" name="n_3mainValue【学校施設】&#10;一人当たり面積">
          <a:extLst>
            <a:ext uri="{FF2B5EF4-FFF2-40B4-BE49-F238E27FC236}">
              <a16:creationId xmlns:a16="http://schemas.microsoft.com/office/drawing/2014/main" id="{00000000-0008-0000-0100-000003020000}"/>
            </a:ext>
          </a:extLst>
        </xdr:cNvPr>
        <xdr:cNvSpPr txBox="1"/>
      </xdr:nvSpPr>
      <xdr:spPr>
        <a:xfrm>
          <a:off x="19310427" y="109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126890</xdr:rowOff>
    </xdr:from>
    <xdr:ext cx="469744" cy="259045"/>
    <xdr:sp macro="" textlink="">
      <xdr:nvSpPr>
        <xdr:cNvPr id="516" name="n_4mainValue【学校施設】&#10;一人当たり面積">
          <a:extLst>
            <a:ext uri="{FF2B5EF4-FFF2-40B4-BE49-F238E27FC236}">
              <a16:creationId xmlns:a16="http://schemas.microsoft.com/office/drawing/2014/main" id="{00000000-0008-0000-0100-000004020000}"/>
            </a:ext>
          </a:extLst>
        </xdr:cNvPr>
        <xdr:cNvSpPr txBox="1"/>
      </xdr:nvSpPr>
      <xdr:spPr>
        <a:xfrm>
          <a:off x="184214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類似団体と比較して特に有形固定資産減価償却率が高くなっている施設は、橋りょう・トンネル、学校施設である。 橋りょう・トンネルについては、橋りょうが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、トンネルが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となっており、特にトンネルの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1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が高くなっている。今後は令和</a:t>
          </a:r>
          <a:r>
            <a:rPr lang="en-US" altLang="ja-JP" sz="11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年に策定した「千早赤阪村橋梁長寿命化計画」を基に長寿命化対策に取り組む。</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学校施設については、小学校が有形固定資産減価償却率</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91</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％、中学校が</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89</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％となっており、特に小学校の有形固定資産減価償却率が高くなっている。令和</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年度に千早赤阪村学校施設長寿命化計画を策定したところであり、同計画に基づいて令和</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年度までには小学校</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校と中学校</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校の長寿命化改修を行うなど、老朽化対策に取り組んでいく。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
5,060
37.30
3,776,910
3,743,509
22,309
2,068,762
3,517,898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74295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5251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135890</xdr:rowOff>
    </xdr:from>
    <xdr:to>
      <xdr:col>15</xdr:col>
      <xdr:colOff>101600</xdr:colOff>
      <xdr:row>61</xdr:row>
      <xdr:rowOff>66040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66675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4736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61</xdr:row>
      <xdr:rowOff>15240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4203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60</xdr:row>
      <xdr:rowOff>133350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368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57167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78169</xdr:rowOff>
    </xdr:from>
    <xdr:to>
      <xdr:col>50</xdr:col>
      <xdr:colOff>165100</xdr:colOff>
      <xdr:row>64</xdr:row>
      <xdr:rowOff>8319</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8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76454</xdr:rowOff>
    </xdr:from>
    <xdr:to>
      <xdr:col>46</xdr:col>
      <xdr:colOff>38100</xdr:colOff>
      <xdr:row>64</xdr:row>
      <xdr:rowOff>6604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87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54166</xdr:rowOff>
    </xdr:from>
    <xdr:to>
      <xdr:col>41</xdr:col>
      <xdr:colOff>101600</xdr:colOff>
      <xdr:row>63</xdr:row>
      <xdr:rowOff>155766</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85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94552</xdr:rowOff>
    </xdr:from>
    <xdr:to>
      <xdr:col>36</xdr:col>
      <xdr:colOff>165100</xdr:colOff>
      <xdr:row>64</xdr:row>
      <xdr:rowOff>24702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89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120841</xdr:rowOff>
    </xdr:from>
    <xdr:to>
      <xdr:col>55</xdr:col>
      <xdr:colOff>50800</xdr:colOff>
      <xdr:row>64</xdr:row>
      <xdr:rowOff>50991</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9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35768</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83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122174</xdr:rowOff>
    </xdr:from>
    <xdr:to>
      <xdr:col>50</xdr:col>
      <xdr:colOff>165100</xdr:colOff>
      <xdr:row>64</xdr:row>
      <xdr:rowOff>52324</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191</xdr:rowOff>
    </xdr:from>
    <xdr:to>
      <xdr:col>55</xdr:col>
      <xdr:colOff>0</xdr:colOff>
      <xdr:row>64</xdr:row>
      <xdr:rowOff>1524</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97299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123507</xdr:rowOff>
    </xdr:from>
    <xdr:to>
      <xdr:col>46</xdr:col>
      <xdr:colOff>38100</xdr:colOff>
      <xdr:row>64</xdr:row>
      <xdr:rowOff>53657</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xdr:rowOff>
    </xdr:from>
    <xdr:to>
      <xdr:col>50</xdr:col>
      <xdr:colOff>114300</xdr:colOff>
      <xdr:row>64</xdr:row>
      <xdr:rowOff>2857</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97432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125031</xdr:rowOff>
    </xdr:from>
    <xdr:to>
      <xdr:col>41</xdr:col>
      <xdr:colOff>101600</xdr:colOff>
      <xdr:row>64</xdr:row>
      <xdr:rowOff>55181</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9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2857</xdr:rowOff>
    </xdr:from>
    <xdr:to>
      <xdr:col>45</xdr:col>
      <xdr:colOff>177800</xdr:colOff>
      <xdr:row>64</xdr:row>
      <xdr:rowOff>4381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9756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121983</xdr:rowOff>
    </xdr:from>
    <xdr:to>
      <xdr:col>36</xdr:col>
      <xdr:colOff>165100</xdr:colOff>
      <xdr:row>64</xdr:row>
      <xdr:rowOff>52133</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92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1333</xdr:rowOff>
    </xdr:from>
    <xdr:to>
      <xdr:col>41</xdr:col>
      <xdr:colOff>50800</xdr:colOff>
      <xdr:row>64</xdr:row>
      <xdr:rowOff>4381</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972300" y="109741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24846</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65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23131</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65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843</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63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41229</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67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43451</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10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44784</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101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46308</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101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43260</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101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200-0000B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000000-0008-0000-0200-0000BC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00000000-0008-0000-0200-0000BE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200-0000C0000000}"/>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38100</xdr:rowOff>
    </xdr:from>
    <xdr:to>
      <xdr:col>20</xdr:col>
      <xdr:colOff>38100</xdr:colOff>
      <xdr:row>82</xdr:row>
      <xdr:rowOff>139700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746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25400</xdr:rowOff>
    </xdr:from>
    <xdr:to>
      <xdr:col>15</xdr:col>
      <xdr:colOff>101600</xdr:colOff>
      <xdr:row>82</xdr:row>
      <xdr:rowOff>127000</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2857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59689</xdr:rowOff>
    </xdr:from>
    <xdr:to>
      <xdr:col>10</xdr:col>
      <xdr:colOff>165100</xdr:colOff>
      <xdr:row>82</xdr:row>
      <xdr:rowOff>161289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968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144780</xdr:rowOff>
    </xdr:from>
    <xdr:to>
      <xdr:col>6</xdr:col>
      <xdr:colOff>38100</xdr:colOff>
      <xdr:row>82</xdr:row>
      <xdr:rowOff>74930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079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16511</xdr:rowOff>
    </xdr:from>
    <xdr:to>
      <xdr:col>24</xdr:col>
      <xdr:colOff>114300</xdr:colOff>
      <xdr:row>84</xdr:row>
      <xdr:rowOff>118111</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4584700" y="144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166388</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200-0000CC000000}"/>
            </a:ext>
          </a:extLst>
        </xdr:cNvPr>
        <xdr:cNvSpPr txBox="1"/>
      </xdr:nvSpPr>
      <xdr:spPr>
        <a:xfrm>
          <a:off x="4673600" y="1439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143511</xdr:rowOff>
    </xdr:from>
    <xdr:to>
      <xdr:col>20</xdr:col>
      <xdr:colOff>38100</xdr:colOff>
      <xdr:row>84</xdr:row>
      <xdr:rowOff>73661</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3746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67311</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3797300" y="14424661"/>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156227</xdr:rowOff>
    </xdr:from>
    <xdr:ext cx="405111" cy="259045"/>
    <xdr:sp macro="" textlink="">
      <xdr:nvSpPr>
        <xdr:cNvPr id="207" name="n_1aveValue【福祉施設】&#10;有形固定資産減価償却率">
          <a:extLst>
            <a:ext uri="{FF2B5EF4-FFF2-40B4-BE49-F238E27FC236}">
              <a16:creationId xmlns:a16="http://schemas.microsoft.com/office/drawing/2014/main" id="{00000000-0008-0000-0200-0000CF000000}"/>
            </a:ext>
          </a:extLst>
        </xdr:cNvPr>
        <xdr:cNvSpPr txBox="1"/>
      </xdr:nvSpPr>
      <xdr:spPr>
        <a:xfrm>
          <a:off x="358204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208" name="n_2aveValue【福祉施設】&#10;有形固定資産減価償却率">
          <a:extLst>
            <a:ext uri="{FF2B5EF4-FFF2-40B4-BE49-F238E27FC236}">
              <a16:creationId xmlns:a16="http://schemas.microsoft.com/office/drawing/2014/main" id="{00000000-0008-0000-0200-0000D0000000}"/>
            </a:ext>
          </a:extLst>
        </xdr:cNvPr>
        <xdr:cNvSpPr txBox="1"/>
      </xdr:nvSpPr>
      <xdr:spPr>
        <a:xfrm>
          <a:off x="2705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209" name="n_3aveValue【福祉施設】&#10;有形固定資産減価償却率">
          <a:extLst>
            <a:ext uri="{FF2B5EF4-FFF2-40B4-BE49-F238E27FC236}">
              <a16:creationId xmlns:a16="http://schemas.microsoft.com/office/drawing/2014/main" id="{00000000-0008-0000-0200-0000D1000000}"/>
            </a:ext>
          </a:extLst>
        </xdr:cNvPr>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91457</xdr:rowOff>
    </xdr:from>
    <xdr:ext cx="405111" cy="259045"/>
    <xdr:sp macro="" textlink="">
      <xdr:nvSpPr>
        <xdr:cNvPr id="210" name="n_4aveValue【福祉施設】&#10;有形固定資産減価償却率">
          <a:extLst>
            <a:ext uri="{FF2B5EF4-FFF2-40B4-BE49-F238E27FC236}">
              <a16:creationId xmlns:a16="http://schemas.microsoft.com/office/drawing/2014/main" id="{00000000-0008-0000-0200-0000D2000000}"/>
            </a:ext>
          </a:extLst>
        </xdr:cNvPr>
        <xdr:cNvSpPr txBox="1"/>
      </xdr:nvSpPr>
      <xdr:spPr>
        <a:xfrm>
          <a:off x="927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64788</xdr:rowOff>
    </xdr:from>
    <xdr:ext cx="405111" cy="259045"/>
    <xdr:sp macro="" textlink="">
      <xdr:nvSpPr>
        <xdr:cNvPr id="211" name="n_1main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34" name="【福祉施設】&#10;一人当たり面積最小値テキスト">
          <a:extLst>
            <a:ext uri="{FF2B5EF4-FFF2-40B4-BE49-F238E27FC236}">
              <a16:creationId xmlns:a16="http://schemas.microsoft.com/office/drawing/2014/main" id="{00000000-0008-0000-0200-0000EA000000}"/>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36" name="【福祉施設】&#10;一人当たり面積最大値テキスト">
          <a:extLst>
            <a:ext uri="{FF2B5EF4-FFF2-40B4-BE49-F238E27FC236}">
              <a16:creationId xmlns:a16="http://schemas.microsoft.com/office/drawing/2014/main" id="{00000000-0008-0000-0200-0000EC000000}"/>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38" name="【福祉施設】&#10;一人当たり面積平均値テキスト">
          <a:extLst>
            <a:ext uri="{FF2B5EF4-FFF2-40B4-BE49-F238E27FC236}">
              <a16:creationId xmlns:a16="http://schemas.microsoft.com/office/drawing/2014/main" id="{00000000-0008-0000-0200-0000EE000000}"/>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86740</xdr:rowOff>
    </xdr:from>
    <xdr:to>
      <xdr:col>50</xdr:col>
      <xdr:colOff>165100</xdr:colOff>
      <xdr:row>86</xdr:row>
      <xdr:rowOff>16890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86740</xdr:rowOff>
    </xdr:from>
    <xdr:to>
      <xdr:col>46</xdr:col>
      <xdr:colOff>38100</xdr:colOff>
      <xdr:row>86</xdr:row>
      <xdr:rowOff>16890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100228</xdr:rowOff>
    </xdr:from>
    <xdr:to>
      <xdr:col>41</xdr:col>
      <xdr:colOff>101600</xdr:colOff>
      <xdr:row>84</xdr:row>
      <xdr:rowOff>30378</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433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79654</xdr:rowOff>
    </xdr:from>
    <xdr:to>
      <xdr:col>36</xdr:col>
      <xdr:colOff>165100</xdr:colOff>
      <xdr:row>86</xdr:row>
      <xdr:rowOff>9804</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104115</xdr:rowOff>
    </xdr:from>
    <xdr:to>
      <xdr:col>55</xdr:col>
      <xdr:colOff>50800</xdr:colOff>
      <xdr:row>86</xdr:row>
      <xdr:rowOff>34265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4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19042</xdr:rowOff>
    </xdr:from>
    <xdr:ext cx="469744" cy="259045"/>
    <xdr:sp macro="" textlink="">
      <xdr:nvSpPr>
        <xdr:cNvPr id="250" name="【福祉施設】&#10;一人当たり面積該当値テキスト">
          <a:extLst>
            <a:ext uri="{FF2B5EF4-FFF2-40B4-BE49-F238E27FC236}">
              <a16:creationId xmlns:a16="http://schemas.microsoft.com/office/drawing/2014/main" id="{00000000-0008-0000-0200-0000FA000000}"/>
            </a:ext>
          </a:extLst>
        </xdr:cNvPr>
        <xdr:cNvSpPr txBox="1"/>
      </xdr:nvSpPr>
      <xdr:spPr>
        <a:xfrm>
          <a:off x="10515600" y="145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105029</xdr:rowOff>
    </xdr:from>
    <xdr:to>
      <xdr:col>50</xdr:col>
      <xdr:colOff>165100</xdr:colOff>
      <xdr:row>86</xdr:row>
      <xdr:rowOff>35179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154915</xdr:rowOff>
    </xdr:from>
    <xdr:to>
      <xdr:col>55</xdr:col>
      <xdr:colOff>0</xdr:colOff>
      <xdr:row>85</xdr:row>
      <xdr:rowOff>155829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472816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33417</xdr:rowOff>
    </xdr:from>
    <xdr:ext cx="469744" cy="259045"/>
    <xdr:sp macro="" textlink="">
      <xdr:nvSpPr>
        <xdr:cNvPr id="253" name="n_1aveValue【福祉施設】&#10;一人当たり面積">
          <a:extLst>
            <a:ext uri="{FF2B5EF4-FFF2-40B4-BE49-F238E27FC236}">
              <a16:creationId xmlns:a16="http://schemas.microsoft.com/office/drawing/2014/main" id="{00000000-0008-0000-0200-0000FD000000}"/>
            </a:ext>
          </a:extLst>
        </xdr:cNvPr>
        <xdr:cNvSpPr txBox="1"/>
      </xdr:nvSpPr>
      <xdr:spPr>
        <a:xfrm>
          <a:off x="9391727" y="144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33417</xdr:rowOff>
    </xdr:from>
    <xdr:ext cx="469744" cy="259045"/>
    <xdr:sp macro="" textlink="">
      <xdr:nvSpPr>
        <xdr:cNvPr id="254" name="n_2aveValue【福祉施設】&#10;一人当たり面積">
          <a:extLst>
            <a:ext uri="{FF2B5EF4-FFF2-40B4-BE49-F238E27FC236}">
              <a16:creationId xmlns:a16="http://schemas.microsoft.com/office/drawing/2014/main" id="{00000000-0008-0000-0200-0000FE000000}"/>
            </a:ext>
          </a:extLst>
        </xdr:cNvPr>
        <xdr:cNvSpPr txBox="1"/>
      </xdr:nvSpPr>
      <xdr:spPr>
        <a:xfrm>
          <a:off x="8515427" y="144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46905</xdr:rowOff>
    </xdr:from>
    <xdr:ext cx="469744" cy="259045"/>
    <xdr:sp macro="" textlink="">
      <xdr:nvSpPr>
        <xdr:cNvPr id="255" name="n_3aveValue【福祉施設】&#10;一人当たり面積">
          <a:extLst>
            <a:ext uri="{FF2B5EF4-FFF2-40B4-BE49-F238E27FC236}">
              <a16:creationId xmlns:a16="http://schemas.microsoft.com/office/drawing/2014/main" id="{00000000-0008-0000-0200-0000FF000000}"/>
            </a:ext>
          </a:extLst>
        </xdr:cNvPr>
        <xdr:cNvSpPr txBox="1"/>
      </xdr:nvSpPr>
      <xdr:spPr>
        <a:xfrm>
          <a:off x="7626427" y="141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26331</xdr:rowOff>
    </xdr:from>
    <xdr:ext cx="469744" cy="259045"/>
    <xdr:sp macro="" textlink="">
      <xdr:nvSpPr>
        <xdr:cNvPr id="256" name="n_4aveValue【福祉施設】&#10;一人当たり面積">
          <a:extLst>
            <a:ext uri="{FF2B5EF4-FFF2-40B4-BE49-F238E27FC236}">
              <a16:creationId xmlns:a16="http://schemas.microsoft.com/office/drawing/2014/main" id="{00000000-0008-0000-0200-000000010000}"/>
            </a:ext>
          </a:extLst>
        </xdr:cNvPr>
        <xdr:cNvSpPr txBox="1"/>
      </xdr:nvSpPr>
      <xdr:spPr>
        <a:xfrm>
          <a:off x="6737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26306</xdr:rowOff>
    </xdr:from>
    <xdr:ext cx="469744" cy="259045"/>
    <xdr:sp macro="" textlink="">
      <xdr:nvSpPr>
        <xdr:cNvPr id="257" name="n_1mainValue【福祉施設】&#10;一人当たり面積">
          <a:extLst>
            <a:ext uri="{FF2B5EF4-FFF2-40B4-BE49-F238E27FC236}">
              <a16:creationId xmlns:a16="http://schemas.microsoft.com/office/drawing/2014/main" id="{00000000-0008-0000-0200-000001010000}"/>
            </a:ext>
          </a:extLst>
        </xdr:cNvPr>
        <xdr:cNvSpPr txBox="1"/>
      </xdr:nvSpPr>
      <xdr:spPr>
        <a:xfrm>
          <a:off x="9391727" y="147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4" name="【市民会館】&#10;有形固定資産減価償却率最小値テキスト">
          <a:extLst>
            <a:ext uri="{FF2B5EF4-FFF2-40B4-BE49-F238E27FC236}">
              <a16:creationId xmlns:a16="http://schemas.microsoft.com/office/drawing/2014/main" id="{00000000-0008-0000-0200-00001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86" name="【市民会館】&#10;有形固定資産減価償却率最大値テキスト">
          <a:extLst>
            <a:ext uri="{FF2B5EF4-FFF2-40B4-BE49-F238E27FC236}">
              <a16:creationId xmlns:a16="http://schemas.microsoft.com/office/drawing/2014/main" id="{00000000-0008-0000-0200-00001E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88" name="【市民会館】&#10;有形固定資産減価償却率平均値テキスト">
          <a:extLst>
            <a:ext uri="{FF2B5EF4-FFF2-40B4-BE49-F238E27FC236}">
              <a16:creationId xmlns:a16="http://schemas.microsoft.com/office/drawing/2014/main" id="{00000000-0008-0000-0200-00002001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102144</xdr:rowOff>
    </xdr:from>
    <xdr:to>
      <xdr:col>20</xdr:col>
      <xdr:colOff>38100</xdr:colOff>
      <xdr:row>105</xdr:row>
      <xdr:rowOff>32294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3746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28666</xdr:rowOff>
    </xdr:from>
    <xdr:to>
      <xdr:col>10</xdr:col>
      <xdr:colOff>165100</xdr:colOff>
      <xdr:row>104</xdr:row>
      <xdr:rowOff>130266</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968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53158</xdr:rowOff>
    </xdr:from>
    <xdr:to>
      <xdr:col>6</xdr:col>
      <xdr:colOff>38100</xdr:colOff>
      <xdr:row>104</xdr:row>
      <xdr:rowOff>154758</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079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300" name="【市民会館】&#10;有形固定資産減価償却率該当値テキスト">
          <a:extLst>
            <a:ext uri="{FF2B5EF4-FFF2-40B4-BE49-F238E27FC236}">
              <a16:creationId xmlns:a16="http://schemas.microsoft.com/office/drawing/2014/main" id="{00000000-0008-0000-0200-00002C010000}"/>
            </a:ext>
          </a:extLst>
        </xdr:cNvPr>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100693</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3797300" y="180670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64770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908300" y="180457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43543</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2019300" y="180098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90714</xdr:rowOff>
    </xdr:from>
    <xdr:to>
      <xdr:col>6</xdr:col>
      <xdr:colOff>38100</xdr:colOff>
      <xdr:row>105</xdr:row>
      <xdr:rowOff>20864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7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141514</xdr:rowOff>
    </xdr:from>
    <xdr:to>
      <xdr:col>10</xdr:col>
      <xdr:colOff>114300</xdr:colOff>
      <xdr:row>105</xdr:row>
      <xdr:rowOff>7620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130300" y="179723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48821</xdr:rowOff>
    </xdr:from>
    <xdr:ext cx="405111" cy="259045"/>
    <xdr:sp macro="" textlink="">
      <xdr:nvSpPr>
        <xdr:cNvPr id="309" name="n_1aveValue【市民会館】&#10;有形固定資産減価償却率">
          <a:extLst>
            <a:ext uri="{FF2B5EF4-FFF2-40B4-BE49-F238E27FC236}">
              <a16:creationId xmlns:a16="http://schemas.microsoft.com/office/drawing/2014/main" id="{00000000-0008-0000-0200-000035010000}"/>
            </a:ext>
          </a:extLst>
        </xdr:cNvPr>
        <xdr:cNvSpPr txBox="1"/>
      </xdr:nvSpPr>
      <xdr:spPr>
        <a:xfrm>
          <a:off x="35820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10" name="n_2aveValue【市民会館】&#10;有形固定資産減価償却率">
          <a:extLst>
            <a:ext uri="{FF2B5EF4-FFF2-40B4-BE49-F238E27FC236}">
              <a16:creationId xmlns:a16="http://schemas.microsoft.com/office/drawing/2014/main" id="{00000000-0008-0000-0200-000036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146793</xdr:rowOff>
    </xdr:from>
    <xdr:ext cx="405111" cy="259045"/>
    <xdr:sp macro="" textlink="">
      <xdr:nvSpPr>
        <xdr:cNvPr id="311" name="n_3aveValue【市民会館】&#10;有形固定資産減価償却率">
          <a:extLst>
            <a:ext uri="{FF2B5EF4-FFF2-40B4-BE49-F238E27FC236}">
              <a16:creationId xmlns:a16="http://schemas.microsoft.com/office/drawing/2014/main" id="{00000000-0008-0000-0200-000037010000}"/>
            </a:ext>
          </a:extLst>
        </xdr:cNvPr>
        <xdr:cNvSpPr txBox="1"/>
      </xdr:nvSpPr>
      <xdr:spPr>
        <a:xfrm>
          <a:off x="1816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171285</xdr:rowOff>
    </xdr:from>
    <xdr:ext cx="405111" cy="259045"/>
    <xdr:sp macro="" textlink="">
      <xdr:nvSpPr>
        <xdr:cNvPr id="312" name="n_4aveValue【市民会館】&#10;有形固定資産減価償却率">
          <a:extLst>
            <a:ext uri="{FF2B5EF4-FFF2-40B4-BE49-F238E27FC236}">
              <a16:creationId xmlns:a16="http://schemas.microsoft.com/office/drawing/2014/main" id="{00000000-0008-0000-0200-000038010000}"/>
            </a:ext>
          </a:extLst>
        </xdr:cNvPr>
        <xdr:cNvSpPr txBox="1"/>
      </xdr:nvSpPr>
      <xdr:spPr>
        <a:xfrm>
          <a:off x="927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313" name="n_1mainValue【市民会館】&#10;有形固定資産減価償却率">
          <a:extLst>
            <a:ext uri="{FF2B5EF4-FFF2-40B4-BE49-F238E27FC236}">
              <a16:creationId xmlns:a16="http://schemas.microsoft.com/office/drawing/2014/main" id="{00000000-0008-0000-0200-000039010000}"/>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314" name="n_2mainValue【市民会館】&#10;有形固定資産減価償却率">
          <a:extLst>
            <a:ext uri="{FF2B5EF4-FFF2-40B4-BE49-F238E27FC236}">
              <a16:creationId xmlns:a16="http://schemas.microsoft.com/office/drawing/2014/main" id="{00000000-0008-0000-0200-00003A010000}"/>
            </a:ext>
          </a:extLst>
        </xdr:cNvPr>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315" name="n_3mainValue【市民会館】&#10;有形固定資産減価償却率">
          <a:extLst>
            <a:ext uri="{FF2B5EF4-FFF2-40B4-BE49-F238E27FC236}">
              <a16:creationId xmlns:a16="http://schemas.microsoft.com/office/drawing/2014/main" id="{00000000-0008-0000-0200-00003B010000}"/>
            </a:ext>
          </a:extLst>
        </xdr:cNvPr>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316" name="n_4mainValue【市民会館】&#10;有形固定資産減価償却率">
          <a:extLst>
            <a:ext uri="{FF2B5EF4-FFF2-40B4-BE49-F238E27FC236}">
              <a16:creationId xmlns:a16="http://schemas.microsoft.com/office/drawing/2014/main" id="{00000000-0008-0000-0200-00003C010000}"/>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a16="http://schemas.microsoft.com/office/drawing/2014/main" id="{00000000-0008-0000-02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37" name="【市民会館】&#10;一人当たり面積最小値テキスト">
          <a:extLst>
            <a:ext uri="{FF2B5EF4-FFF2-40B4-BE49-F238E27FC236}">
              <a16:creationId xmlns:a16="http://schemas.microsoft.com/office/drawing/2014/main" id="{00000000-0008-0000-0200-000051010000}"/>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39" name="【市民会館】&#10;一人当たり面積最大値テキスト">
          <a:extLst>
            <a:ext uri="{FF2B5EF4-FFF2-40B4-BE49-F238E27FC236}">
              <a16:creationId xmlns:a16="http://schemas.microsoft.com/office/drawing/2014/main" id="{00000000-0008-0000-0200-000053010000}"/>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341" name="【市民会館】&#10;一人当たり面積平均値テキスト">
          <a:extLst>
            <a:ext uri="{FF2B5EF4-FFF2-40B4-BE49-F238E27FC236}">
              <a16:creationId xmlns:a16="http://schemas.microsoft.com/office/drawing/2014/main" id="{00000000-0008-0000-0200-000055010000}"/>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45974</xdr:rowOff>
    </xdr:from>
    <xdr:to>
      <xdr:col>50</xdr:col>
      <xdr:colOff>165100</xdr:colOff>
      <xdr:row>106</xdr:row>
      <xdr:rowOff>147574</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9588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41402</xdr:rowOff>
    </xdr:from>
    <xdr:to>
      <xdr:col>46</xdr:col>
      <xdr:colOff>38100</xdr:colOff>
      <xdr:row>106</xdr:row>
      <xdr:rowOff>143002</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8699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3111</xdr:rowOff>
    </xdr:from>
    <xdr:to>
      <xdr:col>41</xdr:col>
      <xdr:colOff>101600</xdr:colOff>
      <xdr:row>106</xdr:row>
      <xdr:rowOff>104711</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7810500" y="181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165988</xdr:rowOff>
    </xdr:from>
    <xdr:to>
      <xdr:col>36</xdr:col>
      <xdr:colOff>165100</xdr:colOff>
      <xdr:row>106</xdr:row>
      <xdr:rowOff>96138</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6921500" y="1816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23685</xdr:rowOff>
    </xdr:from>
    <xdr:to>
      <xdr:col>55</xdr:col>
      <xdr:colOff>50800</xdr:colOff>
      <xdr:row>106</xdr:row>
      <xdr:rowOff>125285</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0426700" y="181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2112</xdr:rowOff>
    </xdr:from>
    <xdr:ext cx="469744" cy="259045"/>
    <xdr:sp macro="" textlink="">
      <xdr:nvSpPr>
        <xdr:cNvPr id="353" name="【市民会館】&#10;一人当たり面積該当値テキスト">
          <a:extLst>
            <a:ext uri="{FF2B5EF4-FFF2-40B4-BE49-F238E27FC236}">
              <a16:creationId xmlns:a16="http://schemas.microsoft.com/office/drawing/2014/main" id="{00000000-0008-0000-0200-000061010000}"/>
            </a:ext>
          </a:extLst>
        </xdr:cNvPr>
        <xdr:cNvSpPr txBox="1"/>
      </xdr:nvSpPr>
      <xdr:spPr>
        <a:xfrm>
          <a:off x="10515600" y="1817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27687</xdr:rowOff>
    </xdr:from>
    <xdr:to>
      <xdr:col>50</xdr:col>
      <xdr:colOff>165100</xdr:colOff>
      <xdr:row>106</xdr:row>
      <xdr:rowOff>129287</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9588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74485</xdr:rowOff>
    </xdr:from>
    <xdr:to>
      <xdr:col>55</xdr:col>
      <xdr:colOff>0</xdr:colOff>
      <xdr:row>106</xdr:row>
      <xdr:rowOff>78487</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9639300" y="18248185"/>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31686</xdr:rowOff>
    </xdr:from>
    <xdr:to>
      <xdr:col>46</xdr:col>
      <xdr:colOff>38100</xdr:colOff>
      <xdr:row>106</xdr:row>
      <xdr:rowOff>133286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8699500" y="182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78487</xdr:rowOff>
    </xdr:from>
    <xdr:to>
      <xdr:col>50</xdr:col>
      <xdr:colOff>114300</xdr:colOff>
      <xdr:row>106</xdr:row>
      <xdr:rowOff>82486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8750300" y="18252187"/>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36258</xdr:rowOff>
    </xdr:from>
    <xdr:to>
      <xdr:col>41</xdr:col>
      <xdr:colOff>101600</xdr:colOff>
      <xdr:row>106</xdr:row>
      <xdr:rowOff>137858</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7810500" y="1820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82486</xdr:rowOff>
    </xdr:from>
    <xdr:to>
      <xdr:col>45</xdr:col>
      <xdr:colOff>177800</xdr:colOff>
      <xdr:row>106</xdr:row>
      <xdr:rowOff>87058</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7861300" y="182561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46546</xdr:rowOff>
    </xdr:from>
    <xdr:to>
      <xdr:col>36</xdr:col>
      <xdr:colOff>165100</xdr:colOff>
      <xdr:row>106</xdr:row>
      <xdr:rowOff>148146</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6921500" y="182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87058</xdr:rowOff>
    </xdr:from>
    <xdr:to>
      <xdr:col>41</xdr:col>
      <xdr:colOff>50800</xdr:colOff>
      <xdr:row>106</xdr:row>
      <xdr:rowOff>97346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6972300" y="1826075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138701</xdr:rowOff>
    </xdr:from>
    <xdr:ext cx="469744" cy="259045"/>
    <xdr:sp macro="" textlink="">
      <xdr:nvSpPr>
        <xdr:cNvPr id="362" name="n_1aveValue【市民会館】&#10;一人当たり面積">
          <a:extLst>
            <a:ext uri="{FF2B5EF4-FFF2-40B4-BE49-F238E27FC236}">
              <a16:creationId xmlns:a16="http://schemas.microsoft.com/office/drawing/2014/main" id="{00000000-0008-0000-0200-00006A010000}"/>
            </a:ext>
          </a:extLst>
        </xdr:cNvPr>
        <xdr:cNvSpPr txBox="1"/>
      </xdr:nvSpPr>
      <xdr:spPr>
        <a:xfrm>
          <a:off x="93917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134129</xdr:rowOff>
    </xdr:from>
    <xdr:ext cx="469744" cy="259045"/>
    <xdr:sp macro="" textlink="">
      <xdr:nvSpPr>
        <xdr:cNvPr id="363" name="n_2aveValue【市民会館】&#10;一人当たり面積">
          <a:extLst>
            <a:ext uri="{FF2B5EF4-FFF2-40B4-BE49-F238E27FC236}">
              <a16:creationId xmlns:a16="http://schemas.microsoft.com/office/drawing/2014/main" id="{00000000-0008-0000-0200-00006B010000}"/>
            </a:ext>
          </a:extLst>
        </xdr:cNvPr>
        <xdr:cNvSpPr txBox="1"/>
      </xdr:nvSpPr>
      <xdr:spPr>
        <a:xfrm>
          <a:off x="8515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121238</xdr:rowOff>
    </xdr:from>
    <xdr:ext cx="469744" cy="259045"/>
    <xdr:sp macro="" textlink="">
      <xdr:nvSpPr>
        <xdr:cNvPr id="364" name="n_3aveValue【市民会館】&#10;一人当たり面積">
          <a:extLst>
            <a:ext uri="{FF2B5EF4-FFF2-40B4-BE49-F238E27FC236}">
              <a16:creationId xmlns:a16="http://schemas.microsoft.com/office/drawing/2014/main" id="{00000000-0008-0000-0200-00006C010000}"/>
            </a:ext>
          </a:extLst>
        </xdr:cNvPr>
        <xdr:cNvSpPr txBox="1"/>
      </xdr:nvSpPr>
      <xdr:spPr>
        <a:xfrm>
          <a:off x="7626427" y="179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112665</xdr:rowOff>
    </xdr:from>
    <xdr:ext cx="469744" cy="259045"/>
    <xdr:sp macro="" textlink="">
      <xdr:nvSpPr>
        <xdr:cNvPr id="365" name="n_4aveValue【市民会館】&#10;一人当たり面積">
          <a:extLst>
            <a:ext uri="{FF2B5EF4-FFF2-40B4-BE49-F238E27FC236}">
              <a16:creationId xmlns:a16="http://schemas.microsoft.com/office/drawing/2014/main" id="{00000000-0008-0000-0200-00006D010000}"/>
            </a:ext>
          </a:extLst>
        </xdr:cNvPr>
        <xdr:cNvSpPr txBox="1"/>
      </xdr:nvSpPr>
      <xdr:spPr>
        <a:xfrm>
          <a:off x="6737427" y="179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145814</xdr:rowOff>
    </xdr:from>
    <xdr:ext cx="469744" cy="259045"/>
    <xdr:sp macro="" textlink="">
      <xdr:nvSpPr>
        <xdr:cNvPr id="366" name="n_1mainValue【市民会館】&#10;一人当たり面積">
          <a:extLst>
            <a:ext uri="{FF2B5EF4-FFF2-40B4-BE49-F238E27FC236}">
              <a16:creationId xmlns:a16="http://schemas.microsoft.com/office/drawing/2014/main" id="{00000000-0008-0000-0200-00006E010000}"/>
            </a:ext>
          </a:extLst>
        </xdr:cNvPr>
        <xdr:cNvSpPr txBox="1"/>
      </xdr:nvSpPr>
      <xdr:spPr>
        <a:xfrm>
          <a:off x="9391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149813</xdr:rowOff>
    </xdr:from>
    <xdr:ext cx="469744" cy="259045"/>
    <xdr:sp macro="" textlink="">
      <xdr:nvSpPr>
        <xdr:cNvPr id="367" name="n_2mainValue【市民会館】&#10;一人当たり面積">
          <a:extLst>
            <a:ext uri="{FF2B5EF4-FFF2-40B4-BE49-F238E27FC236}">
              <a16:creationId xmlns:a16="http://schemas.microsoft.com/office/drawing/2014/main" id="{00000000-0008-0000-0200-00006F010000}"/>
            </a:ext>
          </a:extLst>
        </xdr:cNvPr>
        <xdr:cNvSpPr txBox="1"/>
      </xdr:nvSpPr>
      <xdr:spPr>
        <a:xfrm>
          <a:off x="8515427" y="179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128985</xdr:rowOff>
    </xdr:from>
    <xdr:ext cx="469744" cy="259045"/>
    <xdr:sp macro="" textlink="">
      <xdr:nvSpPr>
        <xdr:cNvPr id="368" name="n_3mainValue【市民会館】&#10;一人当たり面積">
          <a:extLst>
            <a:ext uri="{FF2B5EF4-FFF2-40B4-BE49-F238E27FC236}">
              <a16:creationId xmlns:a16="http://schemas.microsoft.com/office/drawing/2014/main" id="{00000000-0008-0000-0200-000070010000}"/>
            </a:ext>
          </a:extLst>
        </xdr:cNvPr>
        <xdr:cNvSpPr txBox="1"/>
      </xdr:nvSpPr>
      <xdr:spPr>
        <a:xfrm>
          <a:off x="7626427" y="1830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139273</xdr:rowOff>
    </xdr:from>
    <xdr:ext cx="469744" cy="259045"/>
    <xdr:sp macro="" textlink="">
      <xdr:nvSpPr>
        <xdr:cNvPr id="369" name="n_4mainValue【市民会館】&#10;一人当たり面積">
          <a:extLst>
            <a:ext uri="{FF2B5EF4-FFF2-40B4-BE49-F238E27FC236}">
              <a16:creationId xmlns:a16="http://schemas.microsoft.com/office/drawing/2014/main" id="{00000000-0008-0000-0200-000071010000}"/>
            </a:ext>
          </a:extLst>
        </xdr:cNvPr>
        <xdr:cNvSpPr txBox="1"/>
      </xdr:nvSpPr>
      <xdr:spPr>
        <a:xfrm>
          <a:off x="6737427" y="1831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a:extLst>
            <a:ext uri="{FF2B5EF4-FFF2-40B4-BE49-F238E27FC236}">
              <a16:creationId xmlns:a16="http://schemas.microsoft.com/office/drawing/2014/main" id="{00000000-0008-0000-02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1" name="【保健センター・保健所】&#10;有形固定資産減価償却率最小値テキスト">
          <a:extLst>
            <a:ext uri="{FF2B5EF4-FFF2-40B4-BE49-F238E27FC236}">
              <a16:creationId xmlns:a16="http://schemas.microsoft.com/office/drawing/2014/main" id="{00000000-0008-0000-0200-00009B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413" name="【保健センター・保健所】&#10;有形固定資産減価償却率最大値テキスト">
          <a:extLst>
            <a:ext uri="{FF2B5EF4-FFF2-40B4-BE49-F238E27FC236}">
              <a16:creationId xmlns:a16="http://schemas.microsoft.com/office/drawing/2014/main" id="{00000000-0008-0000-0200-00009D010000}"/>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415" name="【保健センター・保健所】&#10;有形固定資産減価償却率平均値テキスト">
          <a:extLst>
            <a:ext uri="{FF2B5EF4-FFF2-40B4-BE49-F238E27FC236}">
              <a16:creationId xmlns:a16="http://schemas.microsoft.com/office/drawing/2014/main" id="{00000000-0008-0000-0200-00009F010000}"/>
            </a:ext>
          </a:extLst>
        </xdr:cNvPr>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46355</xdr:rowOff>
    </xdr:from>
    <xdr:to>
      <xdr:col>81</xdr:col>
      <xdr:colOff>101600</xdr:colOff>
      <xdr:row>58</xdr:row>
      <xdr:rowOff>147955</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5430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101600</xdr:rowOff>
    </xdr:from>
    <xdr:to>
      <xdr:col>72</xdr:col>
      <xdr:colOff>38100</xdr:colOff>
      <xdr:row>58</xdr:row>
      <xdr:rowOff>31750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3652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10160</xdr:rowOff>
    </xdr:from>
    <xdr:to>
      <xdr:col>67</xdr:col>
      <xdr:colOff>101600</xdr:colOff>
      <xdr:row>58</xdr:row>
      <xdr:rowOff>111760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2763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142892</xdr:rowOff>
    </xdr:from>
    <xdr:ext cx="405111" cy="259045"/>
    <xdr:sp macro="" textlink="">
      <xdr:nvSpPr>
        <xdr:cNvPr id="427" name="【保健センター・保健所】&#10;有形固定資産減価償却率該当値テキスト">
          <a:extLst>
            <a:ext uri="{FF2B5EF4-FFF2-40B4-BE49-F238E27FC236}">
              <a16:creationId xmlns:a16="http://schemas.microsoft.com/office/drawing/2014/main" id="{00000000-0008-0000-0200-0000AB010000}"/>
            </a:ext>
          </a:extLst>
        </xdr:cNvPr>
        <xdr:cNvSpPr txBox="1"/>
      </xdr:nvSpPr>
      <xdr:spPr>
        <a:xfrm>
          <a:off x="16357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43815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5481300" y="103022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15240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4592300" y="102736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10795</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131445</xdr:rowOff>
    </xdr:from>
    <xdr:to>
      <xdr:col>76</xdr:col>
      <xdr:colOff>114300</xdr:colOff>
      <xdr:row>59</xdr:row>
      <xdr:rowOff>158115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3703300" y="10246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276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131445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814300" y="10218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164482</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00000000-0008-0000-0200-0000B4010000}"/>
            </a:ext>
          </a:extLst>
        </xdr:cNvPr>
        <xdr:cNvSpPr txBox="1"/>
      </xdr:nvSpPr>
      <xdr:spPr>
        <a:xfrm>
          <a:off x="15266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00000000-0008-0000-0200-0000B501000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48277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00000000-0008-0000-0200-0000B6010000}"/>
            </a:ext>
          </a:extLst>
        </xdr:cNvPr>
        <xdr:cNvSpPr txBox="1"/>
      </xdr:nvSpPr>
      <xdr:spPr>
        <a:xfrm>
          <a:off x="13500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00000000-0008-0000-0200-0000B7010000}"/>
            </a:ext>
          </a:extLst>
        </xdr:cNvPr>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00000000-0008-0000-0200-0000B8010000}"/>
            </a:ext>
          </a:extLst>
        </xdr:cNvPr>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00000000-0008-0000-0200-0000B9010000}"/>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1922</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00000000-0008-0000-0200-0000BA010000}"/>
            </a:ext>
          </a:extLst>
        </xdr:cNvPr>
        <xdr:cNvSpPr txBox="1"/>
      </xdr:nvSpPr>
      <xdr:spPr>
        <a:xfrm>
          <a:off x="13500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443" name="n_4main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0000000-0008-0000-0200-0000D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00000000-0008-0000-0200-0000D2010000}"/>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0000000-0008-0000-0200-0000D4010000}"/>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00000000-0008-0000-0200-0000D6010000}"/>
            </a:ext>
          </a:extLst>
        </xdr:cNvPr>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58471</xdr:rowOff>
    </xdr:from>
    <xdr:to>
      <xdr:col>112</xdr:col>
      <xdr:colOff>38100</xdr:colOff>
      <xdr:row>63</xdr:row>
      <xdr:rowOff>160071</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21272500" y="108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74473</xdr:rowOff>
    </xdr:from>
    <xdr:to>
      <xdr:col>107</xdr:col>
      <xdr:colOff>101600</xdr:colOff>
      <xdr:row>64</xdr:row>
      <xdr:rowOff>4623</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20383500" y="1087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69444</xdr:rowOff>
    </xdr:from>
    <xdr:to>
      <xdr:col>102</xdr:col>
      <xdr:colOff>165100</xdr:colOff>
      <xdr:row>63</xdr:row>
      <xdr:rowOff>171044</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9494500" y="1087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70358</xdr:rowOff>
    </xdr:from>
    <xdr:to>
      <xdr:col>98</xdr:col>
      <xdr:colOff>38100</xdr:colOff>
      <xdr:row>64</xdr:row>
      <xdr:rowOff>508</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8605500" y="108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30125</xdr:rowOff>
    </xdr:from>
    <xdr:to>
      <xdr:col>116</xdr:col>
      <xdr:colOff>114300</xdr:colOff>
      <xdr:row>63</xdr:row>
      <xdr:rowOff>131725</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22110700" y="10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160952</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00000000-0008-0000-0200-0000E2010000}"/>
            </a:ext>
          </a:extLst>
        </xdr:cNvPr>
        <xdr:cNvSpPr txBox="1"/>
      </xdr:nvSpPr>
      <xdr:spPr>
        <a:xfrm>
          <a:off x="22199600" y="106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31724</xdr:rowOff>
    </xdr:from>
    <xdr:to>
      <xdr:col>112</xdr:col>
      <xdr:colOff>38100</xdr:colOff>
      <xdr:row>63</xdr:row>
      <xdr:rowOff>133324</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21272500" y="108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80925</xdr:rowOff>
    </xdr:from>
    <xdr:to>
      <xdr:col>116</xdr:col>
      <xdr:colOff>63500</xdr:colOff>
      <xdr:row>63</xdr:row>
      <xdr:rowOff>82524</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1323300" y="10882275"/>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33325</xdr:rowOff>
    </xdr:from>
    <xdr:to>
      <xdr:col>107</xdr:col>
      <xdr:colOff>101600</xdr:colOff>
      <xdr:row>63</xdr:row>
      <xdr:rowOff>134925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0383500" y="10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82524</xdr:rowOff>
    </xdr:from>
    <xdr:to>
      <xdr:col>111</xdr:col>
      <xdr:colOff>177800</xdr:colOff>
      <xdr:row>63</xdr:row>
      <xdr:rowOff>84125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20434300" y="1088387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34925</xdr:rowOff>
    </xdr:from>
    <xdr:to>
      <xdr:col>102</xdr:col>
      <xdr:colOff>165100</xdr:colOff>
      <xdr:row>63</xdr:row>
      <xdr:rowOff>136525</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9494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84125</xdr:rowOff>
    </xdr:from>
    <xdr:to>
      <xdr:col>107</xdr:col>
      <xdr:colOff>50800</xdr:colOff>
      <xdr:row>63</xdr:row>
      <xdr:rowOff>85725</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19545300" y="108854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42697</xdr:rowOff>
    </xdr:from>
    <xdr:to>
      <xdr:col>98</xdr:col>
      <xdr:colOff>38100</xdr:colOff>
      <xdr:row>63</xdr:row>
      <xdr:rowOff>144297</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8605500" y="1084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85725</xdr:rowOff>
    </xdr:from>
    <xdr:to>
      <xdr:col>102</xdr:col>
      <xdr:colOff>114300</xdr:colOff>
      <xdr:row>63</xdr:row>
      <xdr:rowOff>93497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8656300" y="1088707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151198</xdr:rowOff>
    </xdr:from>
    <xdr:ext cx="469744" cy="259045"/>
    <xdr:sp macro="" textlink="">
      <xdr:nvSpPr>
        <xdr:cNvPr id="491" name="n_1aveValue【保健センター・保健所】&#10;一人当たり面積">
          <a:extLst>
            <a:ext uri="{FF2B5EF4-FFF2-40B4-BE49-F238E27FC236}">
              <a16:creationId xmlns:a16="http://schemas.microsoft.com/office/drawing/2014/main" id="{00000000-0008-0000-0200-0000EB010000}"/>
            </a:ext>
          </a:extLst>
        </xdr:cNvPr>
        <xdr:cNvSpPr txBox="1"/>
      </xdr:nvSpPr>
      <xdr:spPr>
        <a:xfrm>
          <a:off x="210757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167200</xdr:rowOff>
    </xdr:from>
    <xdr:ext cx="469744" cy="259045"/>
    <xdr:sp macro="" textlink="">
      <xdr:nvSpPr>
        <xdr:cNvPr id="492" name="n_2aveValue【保健センター・保健所】&#10;一人当たり面積">
          <a:extLst>
            <a:ext uri="{FF2B5EF4-FFF2-40B4-BE49-F238E27FC236}">
              <a16:creationId xmlns:a16="http://schemas.microsoft.com/office/drawing/2014/main" id="{00000000-0008-0000-0200-0000EC010000}"/>
            </a:ext>
          </a:extLst>
        </xdr:cNvPr>
        <xdr:cNvSpPr txBox="1"/>
      </xdr:nvSpPr>
      <xdr:spPr>
        <a:xfrm>
          <a:off x="201994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162171</xdr:rowOff>
    </xdr:from>
    <xdr:ext cx="469744" cy="259045"/>
    <xdr:sp macro="" textlink="">
      <xdr:nvSpPr>
        <xdr:cNvPr id="493" name="n_3aveValue【保健センター・保健所】&#10;一人当たり面積">
          <a:extLst>
            <a:ext uri="{FF2B5EF4-FFF2-40B4-BE49-F238E27FC236}">
              <a16:creationId xmlns:a16="http://schemas.microsoft.com/office/drawing/2014/main" id="{00000000-0008-0000-0200-0000ED010000}"/>
            </a:ext>
          </a:extLst>
        </xdr:cNvPr>
        <xdr:cNvSpPr txBox="1"/>
      </xdr:nvSpPr>
      <xdr:spPr>
        <a:xfrm>
          <a:off x="19310427" y="1096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163085</xdr:rowOff>
    </xdr:from>
    <xdr:ext cx="469744" cy="259045"/>
    <xdr:sp macro="" textlink="">
      <xdr:nvSpPr>
        <xdr:cNvPr id="494" name="n_4aveValue【保健センター・保健所】&#10;一人当たり面積">
          <a:extLst>
            <a:ext uri="{FF2B5EF4-FFF2-40B4-BE49-F238E27FC236}">
              <a16:creationId xmlns:a16="http://schemas.microsoft.com/office/drawing/2014/main" id="{00000000-0008-0000-0200-0000EE010000}"/>
            </a:ext>
          </a:extLst>
        </xdr:cNvPr>
        <xdr:cNvSpPr txBox="1"/>
      </xdr:nvSpPr>
      <xdr:spPr>
        <a:xfrm>
          <a:off x="18421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149851</xdr:rowOff>
    </xdr:from>
    <xdr:ext cx="469744" cy="259045"/>
    <xdr:sp macro="" textlink="">
      <xdr:nvSpPr>
        <xdr:cNvPr id="495" name="n_1mainValue【保健センター・保健所】&#10;一人当たり面積">
          <a:extLst>
            <a:ext uri="{FF2B5EF4-FFF2-40B4-BE49-F238E27FC236}">
              <a16:creationId xmlns:a16="http://schemas.microsoft.com/office/drawing/2014/main" id="{00000000-0008-0000-0200-0000EF010000}"/>
            </a:ext>
          </a:extLst>
        </xdr:cNvPr>
        <xdr:cNvSpPr txBox="1"/>
      </xdr:nvSpPr>
      <xdr:spPr>
        <a:xfrm>
          <a:off x="21075727" y="1060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151452</xdr:rowOff>
    </xdr:from>
    <xdr:ext cx="469744" cy="259045"/>
    <xdr:sp macro="" textlink="">
      <xdr:nvSpPr>
        <xdr:cNvPr id="496" name="n_2mainValue【保健センター・保健所】&#10;一人当たり面積">
          <a:extLst>
            <a:ext uri="{FF2B5EF4-FFF2-40B4-BE49-F238E27FC236}">
              <a16:creationId xmlns:a16="http://schemas.microsoft.com/office/drawing/2014/main" id="{00000000-0008-0000-0200-0000F0010000}"/>
            </a:ext>
          </a:extLst>
        </xdr:cNvPr>
        <xdr:cNvSpPr txBox="1"/>
      </xdr:nvSpPr>
      <xdr:spPr>
        <a:xfrm>
          <a:off x="20199427" y="106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153052</xdr:rowOff>
    </xdr:from>
    <xdr:ext cx="469744" cy="259045"/>
    <xdr:sp macro="" textlink="">
      <xdr:nvSpPr>
        <xdr:cNvPr id="497" name="n_3mainValue【保健センター・保健所】&#10;一人当たり面積">
          <a:extLst>
            <a:ext uri="{FF2B5EF4-FFF2-40B4-BE49-F238E27FC236}">
              <a16:creationId xmlns:a16="http://schemas.microsoft.com/office/drawing/2014/main" id="{00000000-0008-0000-0200-0000F1010000}"/>
            </a:ext>
          </a:extLst>
        </xdr:cNvPr>
        <xdr:cNvSpPr txBox="1"/>
      </xdr:nvSpPr>
      <xdr:spPr>
        <a:xfrm>
          <a:off x="19310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160824</xdr:rowOff>
    </xdr:from>
    <xdr:ext cx="469744" cy="259045"/>
    <xdr:sp macro="" textlink="">
      <xdr:nvSpPr>
        <xdr:cNvPr id="498" name="n_4mainValue【保健センター・保健所】&#10;一人当たり面積">
          <a:extLst>
            <a:ext uri="{FF2B5EF4-FFF2-40B4-BE49-F238E27FC236}">
              <a16:creationId xmlns:a16="http://schemas.microsoft.com/office/drawing/2014/main" id="{00000000-0008-0000-0200-0000F2010000}"/>
            </a:ext>
          </a:extLst>
        </xdr:cNvPr>
        <xdr:cNvSpPr txBox="1"/>
      </xdr:nvSpPr>
      <xdr:spPr>
        <a:xfrm>
          <a:off x="18421427" y="106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a:extLst>
            <a:ext uri="{FF2B5EF4-FFF2-40B4-BE49-F238E27FC236}">
              <a16:creationId xmlns:a16="http://schemas.microsoft.com/office/drawing/2014/main" id="{00000000-0008-0000-0200-00000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24" name="【消防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26" name="【消防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28" name="【消防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154939</xdr:rowOff>
    </xdr:from>
    <xdr:to>
      <xdr:col>81</xdr:col>
      <xdr:colOff>101600</xdr:colOff>
      <xdr:row>82</xdr:row>
      <xdr:rowOff>85089</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141605</xdr:rowOff>
    </xdr:from>
    <xdr:to>
      <xdr:col>76</xdr:col>
      <xdr:colOff>165100</xdr:colOff>
      <xdr:row>82</xdr:row>
      <xdr:rowOff>71755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151130</xdr:rowOff>
    </xdr:from>
    <xdr:to>
      <xdr:col>67</xdr:col>
      <xdr:colOff>101600</xdr:colOff>
      <xdr:row>82</xdr:row>
      <xdr:rowOff>81280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59707</xdr:rowOff>
    </xdr:from>
    <xdr:ext cx="405111" cy="259045"/>
    <xdr:sp macro="" textlink="">
      <xdr:nvSpPr>
        <xdr:cNvPr id="540" name="【消防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81</xdr:row>
      <xdr:rowOff>87630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13944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76216</xdr:rowOff>
    </xdr:from>
    <xdr:ext cx="405111" cy="259045"/>
    <xdr:sp macro="" textlink="">
      <xdr:nvSpPr>
        <xdr:cNvPr id="543" name="n_1aveValue【消防施設】&#10;有形固定資産減価償却率">
          <a:extLst>
            <a:ext uri="{FF2B5EF4-FFF2-40B4-BE49-F238E27FC236}">
              <a16:creationId xmlns:a16="http://schemas.microsoft.com/office/drawing/2014/main" id="{00000000-0008-0000-0200-00001F020000}"/>
            </a:ext>
          </a:extLst>
        </xdr:cNvPr>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88282</xdr:rowOff>
    </xdr:from>
    <xdr:ext cx="405111" cy="259045"/>
    <xdr:sp macro="" textlink="">
      <xdr:nvSpPr>
        <xdr:cNvPr id="544" name="n_2aveValue【消防施設】&#10;有形固定資産減価償却率">
          <a:extLst>
            <a:ext uri="{FF2B5EF4-FFF2-40B4-BE49-F238E27FC236}">
              <a16:creationId xmlns:a16="http://schemas.microsoft.com/office/drawing/2014/main" id="{00000000-0008-0000-0200-000020020000}"/>
            </a:ext>
          </a:extLst>
        </xdr:cNvPr>
        <xdr:cNvSpPr txBox="1"/>
      </xdr:nvSpPr>
      <xdr:spPr>
        <a:xfrm>
          <a:off x="14389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45" name="n_3aveValue【消防施設】&#10;有形固定資産減価償却率">
          <a:extLst>
            <a:ext uri="{FF2B5EF4-FFF2-40B4-BE49-F238E27FC236}">
              <a16:creationId xmlns:a16="http://schemas.microsoft.com/office/drawing/2014/main" id="{00000000-0008-0000-0200-000021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97807</xdr:rowOff>
    </xdr:from>
    <xdr:ext cx="405111" cy="259045"/>
    <xdr:sp macro="" textlink="">
      <xdr:nvSpPr>
        <xdr:cNvPr id="546" name="n_4aveValue【消防施設】&#10;有形固定資産減価償却率">
          <a:extLst>
            <a:ext uri="{FF2B5EF4-FFF2-40B4-BE49-F238E27FC236}">
              <a16:creationId xmlns:a16="http://schemas.microsoft.com/office/drawing/2014/main" id="{00000000-0008-0000-0200-000022020000}"/>
            </a:ext>
          </a:extLst>
        </xdr:cNvPr>
        <xdr:cNvSpPr txBox="1"/>
      </xdr:nvSpPr>
      <xdr:spPr>
        <a:xfrm>
          <a:off x="12611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124477</xdr:rowOff>
    </xdr:from>
    <xdr:ext cx="405111" cy="259045"/>
    <xdr:sp macro="" textlink="">
      <xdr:nvSpPr>
        <xdr:cNvPr id="547" name="n_1mainValue【消防施設】&#10;有形固定資産減価償却率">
          <a:extLst>
            <a:ext uri="{FF2B5EF4-FFF2-40B4-BE49-F238E27FC236}">
              <a16:creationId xmlns:a16="http://schemas.microsoft.com/office/drawing/2014/main" id="{00000000-0008-0000-0200-000023020000}"/>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8" name="【消防施設】&#10;一人当たり面積グラフ枠">
          <a:extLst>
            <a:ext uri="{FF2B5EF4-FFF2-40B4-BE49-F238E27FC236}">
              <a16:creationId xmlns:a16="http://schemas.microsoft.com/office/drawing/2014/main" id="{00000000-0008-0000-0200-00003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70" name="【消防施設】&#10;一人当たり面積最小値テキスト">
          <a:extLst>
            <a:ext uri="{FF2B5EF4-FFF2-40B4-BE49-F238E27FC236}">
              <a16:creationId xmlns:a16="http://schemas.microsoft.com/office/drawing/2014/main" id="{00000000-0008-0000-0200-00003A02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72" name="【消防施設】&#10;一人当たり面積最大値テキスト">
          <a:extLst>
            <a:ext uri="{FF2B5EF4-FFF2-40B4-BE49-F238E27FC236}">
              <a16:creationId xmlns:a16="http://schemas.microsoft.com/office/drawing/2014/main" id="{00000000-0008-0000-0200-00003C02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574" name="【消防施設】&#10;一人当たり面積平均値テキスト">
          <a:extLst>
            <a:ext uri="{FF2B5EF4-FFF2-40B4-BE49-F238E27FC236}">
              <a16:creationId xmlns:a16="http://schemas.microsoft.com/office/drawing/2014/main" id="{00000000-0008-0000-0200-00003E020000}"/>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126518</xdr:rowOff>
    </xdr:from>
    <xdr:to>
      <xdr:col>112</xdr:col>
      <xdr:colOff>38100</xdr:colOff>
      <xdr:row>86</xdr:row>
      <xdr:rowOff>56668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146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125831</xdr:rowOff>
    </xdr:from>
    <xdr:to>
      <xdr:col>107</xdr:col>
      <xdr:colOff>101600</xdr:colOff>
      <xdr:row>86</xdr:row>
      <xdr:rowOff>55981</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146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129490</xdr:rowOff>
    </xdr:from>
    <xdr:to>
      <xdr:col>98</xdr:col>
      <xdr:colOff>38100</xdr:colOff>
      <xdr:row>86</xdr:row>
      <xdr:rowOff>59640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147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140919</xdr:rowOff>
    </xdr:from>
    <xdr:to>
      <xdr:col>116</xdr:col>
      <xdr:colOff>114300</xdr:colOff>
      <xdr:row>86</xdr:row>
      <xdr:rowOff>71069</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55846</xdr:rowOff>
    </xdr:from>
    <xdr:ext cx="469744" cy="259045"/>
    <xdr:sp macro="" textlink="">
      <xdr:nvSpPr>
        <xdr:cNvPr id="586" name="【消防施設】&#10;一人当たり面積該当値テキスト">
          <a:extLst>
            <a:ext uri="{FF2B5EF4-FFF2-40B4-BE49-F238E27FC236}">
              <a16:creationId xmlns:a16="http://schemas.microsoft.com/office/drawing/2014/main" id="{00000000-0008-0000-0200-00004A020000}"/>
            </a:ext>
          </a:extLst>
        </xdr:cNvPr>
        <xdr:cNvSpPr txBox="1"/>
      </xdr:nvSpPr>
      <xdr:spPr>
        <a:xfrm>
          <a:off x="22199600" y="146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141148</xdr:rowOff>
    </xdr:from>
    <xdr:to>
      <xdr:col>112</xdr:col>
      <xdr:colOff>38100</xdr:colOff>
      <xdr:row>86</xdr:row>
      <xdr:rowOff>71298</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20269</xdr:rowOff>
    </xdr:from>
    <xdr:to>
      <xdr:col>116</xdr:col>
      <xdr:colOff>63500</xdr:colOff>
      <xdr:row>86</xdr:row>
      <xdr:rowOff>20498</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323300" y="1476496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73195</xdr:rowOff>
    </xdr:from>
    <xdr:ext cx="469744" cy="259045"/>
    <xdr:sp macro="" textlink="">
      <xdr:nvSpPr>
        <xdr:cNvPr id="589" name="n_1aveValue【消防施設】&#10;一人当たり面積">
          <a:extLst>
            <a:ext uri="{FF2B5EF4-FFF2-40B4-BE49-F238E27FC236}">
              <a16:creationId xmlns:a16="http://schemas.microsoft.com/office/drawing/2014/main" id="{00000000-0008-0000-0200-00004D020000}"/>
            </a:ext>
          </a:extLst>
        </xdr:cNvPr>
        <xdr:cNvSpPr txBox="1"/>
      </xdr:nvSpPr>
      <xdr:spPr>
        <a:xfrm>
          <a:off x="21075727" y="144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72508</xdr:rowOff>
    </xdr:from>
    <xdr:ext cx="469744" cy="259045"/>
    <xdr:sp macro="" textlink="">
      <xdr:nvSpPr>
        <xdr:cNvPr id="590" name="n_2aveValue【消防施設】&#10;一人当たり面積">
          <a:extLst>
            <a:ext uri="{FF2B5EF4-FFF2-40B4-BE49-F238E27FC236}">
              <a16:creationId xmlns:a16="http://schemas.microsoft.com/office/drawing/2014/main" id="{00000000-0008-0000-0200-00004E020000}"/>
            </a:ext>
          </a:extLst>
        </xdr:cNvPr>
        <xdr:cNvSpPr txBox="1"/>
      </xdr:nvSpPr>
      <xdr:spPr>
        <a:xfrm>
          <a:off x="20199427" y="1447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73423</xdr:rowOff>
    </xdr:from>
    <xdr:ext cx="469744" cy="259045"/>
    <xdr:sp macro="" textlink="">
      <xdr:nvSpPr>
        <xdr:cNvPr id="591" name="n_3aveValue【消防施設】&#10;一人当たり面積">
          <a:extLst>
            <a:ext uri="{FF2B5EF4-FFF2-40B4-BE49-F238E27FC236}">
              <a16:creationId xmlns:a16="http://schemas.microsoft.com/office/drawing/2014/main" id="{00000000-0008-0000-0200-00004F020000}"/>
            </a:ext>
          </a:extLst>
        </xdr:cNvPr>
        <xdr:cNvSpPr txBox="1"/>
      </xdr:nvSpPr>
      <xdr:spPr>
        <a:xfrm>
          <a:off x="19310427" y="1447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76167</xdr:rowOff>
    </xdr:from>
    <xdr:ext cx="469744" cy="259045"/>
    <xdr:sp macro="" textlink="">
      <xdr:nvSpPr>
        <xdr:cNvPr id="592" name="n_4aveValue【消防施設】&#10;一人当たり面積">
          <a:extLst>
            <a:ext uri="{FF2B5EF4-FFF2-40B4-BE49-F238E27FC236}">
              <a16:creationId xmlns:a16="http://schemas.microsoft.com/office/drawing/2014/main" id="{00000000-0008-0000-0200-000050020000}"/>
            </a:ext>
          </a:extLst>
        </xdr:cNvPr>
        <xdr:cNvSpPr txBox="1"/>
      </xdr:nvSpPr>
      <xdr:spPr>
        <a:xfrm>
          <a:off x="18421427" y="144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62425</xdr:rowOff>
    </xdr:from>
    <xdr:ext cx="469744" cy="259045"/>
    <xdr:sp macro="" textlink="">
      <xdr:nvSpPr>
        <xdr:cNvPr id="593" name="n_1mainValue【消防施設】&#10;一人当たり面積">
          <a:extLst>
            <a:ext uri="{FF2B5EF4-FFF2-40B4-BE49-F238E27FC236}">
              <a16:creationId xmlns:a16="http://schemas.microsoft.com/office/drawing/2014/main" id="{00000000-0008-0000-0200-000051020000}"/>
            </a:ext>
          </a:extLst>
        </xdr:cNvPr>
        <xdr:cNvSpPr txBox="1"/>
      </xdr:nvSpPr>
      <xdr:spPr>
        <a:xfrm>
          <a:off x="210757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a:extLst>
            <a:ext uri="{FF2B5EF4-FFF2-40B4-BE49-F238E27FC236}">
              <a16:creationId xmlns:a16="http://schemas.microsoft.com/office/drawing/2014/main" id="{00000000-0008-0000-0200-00006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0" name="【庁舎】&#10;有形固定資産減価償却率最小値テキスト">
          <a:extLst>
            <a:ext uri="{FF2B5EF4-FFF2-40B4-BE49-F238E27FC236}">
              <a16:creationId xmlns:a16="http://schemas.microsoft.com/office/drawing/2014/main" id="{00000000-0008-0000-0200-00006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22" name="【庁舎】&#10;有形固定資産減価償却率最大値テキスト">
          <a:extLst>
            <a:ext uri="{FF2B5EF4-FFF2-40B4-BE49-F238E27FC236}">
              <a16:creationId xmlns:a16="http://schemas.microsoft.com/office/drawing/2014/main" id="{00000000-0008-0000-0200-00006E02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624" name="【庁舎】&#10;有形固定資産減価償却率平均値テキスト">
          <a:extLst>
            <a:ext uri="{FF2B5EF4-FFF2-40B4-BE49-F238E27FC236}">
              <a16:creationId xmlns:a16="http://schemas.microsoft.com/office/drawing/2014/main" id="{00000000-0008-0000-0200-000070020000}"/>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36" name="【庁舎】&#10;有形固定資産減価償却率該当値テキスト">
          <a:extLst>
            <a:ext uri="{FF2B5EF4-FFF2-40B4-BE49-F238E27FC236}">
              <a16:creationId xmlns:a16="http://schemas.microsoft.com/office/drawing/2014/main" id="{00000000-0008-0000-0200-00007C02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45" name="n_1aveValue【庁舎】&#10;有形固定資産減価償却率">
          <a:extLst>
            <a:ext uri="{FF2B5EF4-FFF2-40B4-BE49-F238E27FC236}">
              <a16:creationId xmlns:a16="http://schemas.microsoft.com/office/drawing/2014/main" id="{00000000-0008-0000-0200-00008502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46" name="n_2aveValue【庁舎】&#10;有形固定資産減価償却率">
          <a:extLst>
            <a:ext uri="{FF2B5EF4-FFF2-40B4-BE49-F238E27FC236}">
              <a16:creationId xmlns:a16="http://schemas.microsoft.com/office/drawing/2014/main" id="{00000000-0008-0000-0200-000086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47" name="n_3aveValue【庁舎】&#10;有形固定資産減価償却率">
          <a:extLst>
            <a:ext uri="{FF2B5EF4-FFF2-40B4-BE49-F238E27FC236}">
              <a16:creationId xmlns:a16="http://schemas.microsoft.com/office/drawing/2014/main" id="{00000000-0008-0000-0200-00008702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48" name="n_4aveValue【庁舎】&#10;有形固定資産減価償却率">
          <a:extLst>
            <a:ext uri="{FF2B5EF4-FFF2-40B4-BE49-F238E27FC236}">
              <a16:creationId xmlns:a16="http://schemas.microsoft.com/office/drawing/2014/main" id="{00000000-0008-0000-0200-00008802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49" name="n_1mainValue【庁舎】&#10;有形固定資産減価償却率">
          <a:extLst>
            <a:ext uri="{FF2B5EF4-FFF2-40B4-BE49-F238E27FC236}">
              <a16:creationId xmlns:a16="http://schemas.microsoft.com/office/drawing/2014/main" id="{00000000-0008-0000-0200-00008902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50" name="n_2mainValue【庁舎】&#10;有形固定資産減価償却率">
          <a:extLst>
            <a:ext uri="{FF2B5EF4-FFF2-40B4-BE49-F238E27FC236}">
              <a16:creationId xmlns:a16="http://schemas.microsoft.com/office/drawing/2014/main" id="{00000000-0008-0000-0200-00008A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51" name="n_3mainValue【庁舎】&#10;有形固定資産減価償却率">
          <a:extLst>
            <a:ext uri="{FF2B5EF4-FFF2-40B4-BE49-F238E27FC236}">
              <a16:creationId xmlns:a16="http://schemas.microsoft.com/office/drawing/2014/main" id="{00000000-0008-0000-0200-00008B02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52" name="n_4mainValue【庁舎】&#10;有形固定資産減価償却率">
          <a:extLst>
            <a:ext uri="{FF2B5EF4-FFF2-40B4-BE49-F238E27FC236}">
              <a16:creationId xmlns:a16="http://schemas.microsoft.com/office/drawing/2014/main" id="{00000000-0008-0000-0200-00008C02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00000000-0008-0000-0200-0000A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77" name="【庁舎】&#10;一人当たり面積最小値テキスト">
          <a:extLst>
            <a:ext uri="{FF2B5EF4-FFF2-40B4-BE49-F238E27FC236}">
              <a16:creationId xmlns:a16="http://schemas.microsoft.com/office/drawing/2014/main" id="{00000000-0008-0000-0200-0000A502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79" name="【庁舎】&#10;一人当たり面積最大値テキスト">
          <a:extLst>
            <a:ext uri="{FF2B5EF4-FFF2-40B4-BE49-F238E27FC236}">
              <a16:creationId xmlns:a16="http://schemas.microsoft.com/office/drawing/2014/main" id="{00000000-0008-0000-0200-0000A702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681" name="【庁舎】&#10;一人当たり面積平均値テキスト">
          <a:extLst>
            <a:ext uri="{FF2B5EF4-FFF2-40B4-BE49-F238E27FC236}">
              <a16:creationId xmlns:a16="http://schemas.microsoft.com/office/drawing/2014/main" id="{00000000-0008-0000-0200-0000A9020000}"/>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36322</xdr:rowOff>
    </xdr:from>
    <xdr:to>
      <xdr:col>112</xdr:col>
      <xdr:colOff>38100</xdr:colOff>
      <xdr:row>108</xdr:row>
      <xdr:rowOff>137922</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1272500" y="1855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34925</xdr:rowOff>
    </xdr:from>
    <xdr:to>
      <xdr:col>107</xdr:col>
      <xdr:colOff>101600</xdr:colOff>
      <xdr:row>108</xdr:row>
      <xdr:rowOff>136525</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0383500" y="1855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16511</xdr:rowOff>
    </xdr:from>
    <xdr:to>
      <xdr:col>102</xdr:col>
      <xdr:colOff>165100</xdr:colOff>
      <xdr:row>108</xdr:row>
      <xdr:rowOff>118111</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494500" y="1853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36957</xdr:rowOff>
    </xdr:from>
    <xdr:to>
      <xdr:col>98</xdr:col>
      <xdr:colOff>38100</xdr:colOff>
      <xdr:row>108</xdr:row>
      <xdr:rowOff>138557</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8605500" y="1855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68835</xdr:rowOff>
    </xdr:from>
    <xdr:to>
      <xdr:col>116</xdr:col>
      <xdr:colOff>114300</xdr:colOff>
      <xdr:row>108</xdr:row>
      <xdr:rowOff>170435</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221107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155212</xdr:rowOff>
    </xdr:from>
    <xdr:ext cx="469744" cy="259045"/>
    <xdr:sp macro="" textlink="">
      <xdr:nvSpPr>
        <xdr:cNvPr id="693" name="【庁舎】&#10;一人当たり面積該当値テキスト">
          <a:extLst>
            <a:ext uri="{FF2B5EF4-FFF2-40B4-BE49-F238E27FC236}">
              <a16:creationId xmlns:a16="http://schemas.microsoft.com/office/drawing/2014/main" id="{00000000-0008-0000-0200-0000B5020000}"/>
            </a:ext>
          </a:extLst>
        </xdr:cNvPr>
        <xdr:cNvSpPr txBox="1"/>
      </xdr:nvSpPr>
      <xdr:spPr>
        <a:xfrm>
          <a:off x="22199600" y="1850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58928</xdr:rowOff>
    </xdr:from>
    <xdr:to>
      <xdr:col>112</xdr:col>
      <xdr:colOff>38100</xdr:colOff>
      <xdr:row>108</xdr:row>
      <xdr:rowOff>160528</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1272500" y="185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109728</xdr:rowOff>
    </xdr:from>
    <xdr:to>
      <xdr:col>116</xdr:col>
      <xdr:colOff>63500</xdr:colOff>
      <xdr:row>108</xdr:row>
      <xdr:rowOff>119635</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1323300" y="18626328"/>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62103</xdr:rowOff>
    </xdr:from>
    <xdr:to>
      <xdr:col>107</xdr:col>
      <xdr:colOff>101600</xdr:colOff>
      <xdr:row>108</xdr:row>
      <xdr:rowOff>163703</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0383500" y="185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109728</xdr:rowOff>
    </xdr:from>
    <xdr:to>
      <xdr:col>111</xdr:col>
      <xdr:colOff>177800</xdr:colOff>
      <xdr:row>108</xdr:row>
      <xdr:rowOff>112903</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0434300" y="1862632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62864</xdr:rowOff>
    </xdr:from>
    <xdr:to>
      <xdr:col>102</xdr:col>
      <xdr:colOff>165100</xdr:colOff>
      <xdr:row>108</xdr:row>
      <xdr:rowOff>164464</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9494500" y="18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112903</xdr:rowOff>
    </xdr:from>
    <xdr:to>
      <xdr:col>107</xdr:col>
      <xdr:colOff>50800</xdr:colOff>
      <xdr:row>108</xdr:row>
      <xdr:rowOff>113664</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9545300" y="1862950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75185</xdr:rowOff>
    </xdr:from>
    <xdr:to>
      <xdr:col>98</xdr:col>
      <xdr:colOff>38100</xdr:colOff>
      <xdr:row>109</xdr:row>
      <xdr:rowOff>5335</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8605500" y="185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113664</xdr:rowOff>
    </xdr:from>
    <xdr:to>
      <xdr:col>102</xdr:col>
      <xdr:colOff>114300</xdr:colOff>
      <xdr:row>108</xdr:row>
      <xdr:rowOff>125985</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8656300" y="18630264"/>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154449</xdr:rowOff>
    </xdr:from>
    <xdr:ext cx="469744" cy="259045"/>
    <xdr:sp macro="" textlink="">
      <xdr:nvSpPr>
        <xdr:cNvPr id="702" name="n_1aveValue【庁舎】&#10;一人当たり面積">
          <a:extLst>
            <a:ext uri="{FF2B5EF4-FFF2-40B4-BE49-F238E27FC236}">
              <a16:creationId xmlns:a16="http://schemas.microsoft.com/office/drawing/2014/main" id="{00000000-0008-0000-0200-0000BE020000}"/>
            </a:ext>
          </a:extLst>
        </xdr:cNvPr>
        <xdr:cNvSpPr txBox="1"/>
      </xdr:nvSpPr>
      <xdr:spPr>
        <a:xfrm>
          <a:off x="21075727" y="183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153052</xdr:rowOff>
    </xdr:from>
    <xdr:ext cx="469744" cy="259045"/>
    <xdr:sp macro="" textlink="">
      <xdr:nvSpPr>
        <xdr:cNvPr id="703" name="n_2aveValue【庁舎】&#10;一人当たり面積">
          <a:extLst>
            <a:ext uri="{FF2B5EF4-FFF2-40B4-BE49-F238E27FC236}">
              <a16:creationId xmlns:a16="http://schemas.microsoft.com/office/drawing/2014/main" id="{00000000-0008-0000-0200-0000BF020000}"/>
            </a:ext>
          </a:extLst>
        </xdr:cNvPr>
        <xdr:cNvSpPr txBox="1"/>
      </xdr:nvSpPr>
      <xdr:spPr>
        <a:xfrm>
          <a:off x="20199427" y="183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134638</xdr:rowOff>
    </xdr:from>
    <xdr:ext cx="469744" cy="259045"/>
    <xdr:sp macro="" textlink="">
      <xdr:nvSpPr>
        <xdr:cNvPr id="704" name="n_3aveValue【庁舎】&#10;一人当たり面積">
          <a:extLst>
            <a:ext uri="{FF2B5EF4-FFF2-40B4-BE49-F238E27FC236}">
              <a16:creationId xmlns:a16="http://schemas.microsoft.com/office/drawing/2014/main" id="{00000000-0008-0000-0200-0000C0020000}"/>
            </a:ext>
          </a:extLst>
        </xdr:cNvPr>
        <xdr:cNvSpPr txBox="1"/>
      </xdr:nvSpPr>
      <xdr:spPr>
        <a:xfrm>
          <a:off x="19310427"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155084</xdr:rowOff>
    </xdr:from>
    <xdr:ext cx="469744" cy="259045"/>
    <xdr:sp macro="" textlink="">
      <xdr:nvSpPr>
        <xdr:cNvPr id="705" name="n_4aveValue【庁舎】&#10;一人当たり面積">
          <a:extLst>
            <a:ext uri="{FF2B5EF4-FFF2-40B4-BE49-F238E27FC236}">
              <a16:creationId xmlns:a16="http://schemas.microsoft.com/office/drawing/2014/main" id="{00000000-0008-0000-0200-0000C1020000}"/>
            </a:ext>
          </a:extLst>
        </xdr:cNvPr>
        <xdr:cNvSpPr txBox="1"/>
      </xdr:nvSpPr>
      <xdr:spPr>
        <a:xfrm>
          <a:off x="18421427" y="183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151655</xdr:rowOff>
    </xdr:from>
    <xdr:ext cx="469744" cy="259045"/>
    <xdr:sp macro="" textlink="">
      <xdr:nvSpPr>
        <xdr:cNvPr id="706" name="n_1mainValue【庁舎】&#10;一人当たり面積">
          <a:extLst>
            <a:ext uri="{FF2B5EF4-FFF2-40B4-BE49-F238E27FC236}">
              <a16:creationId xmlns:a16="http://schemas.microsoft.com/office/drawing/2014/main" id="{00000000-0008-0000-0200-0000C2020000}"/>
            </a:ext>
          </a:extLst>
        </xdr:cNvPr>
        <xdr:cNvSpPr txBox="1"/>
      </xdr:nvSpPr>
      <xdr:spPr>
        <a:xfrm>
          <a:off x="21075727" y="186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154830</xdr:rowOff>
    </xdr:from>
    <xdr:ext cx="469744" cy="259045"/>
    <xdr:sp macro="" textlink="">
      <xdr:nvSpPr>
        <xdr:cNvPr id="707" name="n_2mainValue【庁舎】&#10;一人当たり面積">
          <a:extLst>
            <a:ext uri="{FF2B5EF4-FFF2-40B4-BE49-F238E27FC236}">
              <a16:creationId xmlns:a16="http://schemas.microsoft.com/office/drawing/2014/main" id="{00000000-0008-0000-0200-0000C3020000}"/>
            </a:ext>
          </a:extLst>
        </xdr:cNvPr>
        <xdr:cNvSpPr txBox="1"/>
      </xdr:nvSpPr>
      <xdr:spPr>
        <a:xfrm>
          <a:off x="20199427" y="186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155591</xdr:rowOff>
    </xdr:from>
    <xdr:ext cx="469744" cy="259045"/>
    <xdr:sp macro="" textlink="">
      <xdr:nvSpPr>
        <xdr:cNvPr id="708" name="n_3mainValue【庁舎】&#10;一人当たり面積">
          <a:extLst>
            <a:ext uri="{FF2B5EF4-FFF2-40B4-BE49-F238E27FC236}">
              <a16:creationId xmlns:a16="http://schemas.microsoft.com/office/drawing/2014/main" id="{00000000-0008-0000-0200-0000C4020000}"/>
            </a:ext>
          </a:extLst>
        </xdr:cNvPr>
        <xdr:cNvSpPr txBox="1"/>
      </xdr:nvSpPr>
      <xdr:spPr>
        <a:xfrm>
          <a:off x="19310427" y="186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167912</xdr:rowOff>
    </xdr:from>
    <xdr:ext cx="469744" cy="259045"/>
    <xdr:sp macro="" textlink="">
      <xdr:nvSpPr>
        <xdr:cNvPr id="709" name="n_4mainValue【庁舎】&#10;一人当たり面積">
          <a:extLst>
            <a:ext uri="{FF2B5EF4-FFF2-40B4-BE49-F238E27FC236}">
              <a16:creationId xmlns:a16="http://schemas.microsoft.com/office/drawing/2014/main" id="{00000000-0008-0000-0200-0000C5020000}"/>
            </a:ext>
          </a:extLst>
        </xdr:cNvPr>
        <xdr:cNvSpPr txBox="1"/>
      </xdr:nvSpPr>
      <xdr:spPr>
        <a:xfrm>
          <a:off x="18421427" y="186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、庁舎である。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、いきいきサロンくすのき、いきいきサロンやまゆりの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施設を所有している。</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いきいきサロンくすのきは建築から</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19</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年経過し、今後、継続的に修繕・改修を行う。いきいきサロンやまゆりは、建築から</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44</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年経過し、進行する老朽化に対し更新が必要なため、近接し、老朽化が進んでいる小吹台連絡所などとともに、総合的に施設更新を検討する。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庁舎については、建築から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年が経過し、老朽化が著しいことから、防災拠点の強化及び本庁機能の集約を図るため、庁舎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建替（現段階で令和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年度目途）を行い、将来の人口動向や費用の縮減を勘案し、機能転換や複合化等による既存施設の有効活用など、施設の総量や配置の最適化を図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
5,060
37.30
3,776,910
3,743,509
22,309
2,068,762
3,517,898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財政力指数は前年度より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減少しており、類似団体内平均値よりも</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0.05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。本村は大阪府という大都市にある唯一の村で、山間地域を多く有し、開発が抑制される市街化調整区域が村域の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％以上を占めている。人口流出や少子高齢化による生産年齢人口の減少に歯止めがきかず、また、主要産業や企業数が少ないことから村税が年々減少している（ピーク時人口：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7,697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年国勢調査）、令和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国勢調査</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4,909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人）。移住定住施策や企業誘致施策等、魅力ある施策を推進し、人口や自主財源の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維持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56642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193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37338</xdr:rowOff>
    </xdr:from>
    <xdr:to>
      <xdr:col>19</xdr:col>
      <xdr:colOff>133350</xdr:colOff>
      <xdr:row>43</xdr:row>
      <xdr:rowOff>46990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61468</xdr:rowOff>
    </xdr:from>
    <xdr:to>
      <xdr:col>19</xdr:col>
      <xdr:colOff>184150</xdr:colOff>
      <xdr:row>42</xdr:row>
      <xdr:rowOff>163068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1795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03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37338</xdr:rowOff>
    </xdr:from>
    <xdr:to>
      <xdr:col>15</xdr:col>
      <xdr:colOff>82550</xdr:colOff>
      <xdr:row>43</xdr:row>
      <xdr:rowOff>37338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09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80772</xdr:rowOff>
    </xdr:from>
    <xdr:to>
      <xdr:col>15</xdr:col>
      <xdr:colOff>133350</xdr:colOff>
      <xdr:row>43</xdr:row>
      <xdr:rowOff>10922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21099</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37338</xdr:rowOff>
    </xdr:from>
    <xdr:to>
      <xdr:col>11</xdr:col>
      <xdr:colOff>31750</xdr:colOff>
      <xdr:row>43</xdr:row>
      <xdr:rowOff>37338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09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100076</xdr:rowOff>
    </xdr:from>
    <xdr:to>
      <xdr:col>11</xdr:col>
      <xdr:colOff>82550</xdr:colOff>
      <xdr:row>43</xdr:row>
      <xdr:rowOff>30226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40403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21099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5842</xdr:rowOff>
    </xdr:from>
    <xdr:to>
      <xdr:col>23</xdr:col>
      <xdr:colOff>184150</xdr:colOff>
      <xdr:row>43</xdr:row>
      <xdr:rowOff>107442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22369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157988</xdr:rowOff>
    </xdr:from>
    <xdr:to>
      <xdr:col>15</xdr:col>
      <xdr:colOff>133350</xdr:colOff>
      <xdr:row>43</xdr:row>
      <xdr:rowOff>88138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72915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157988</xdr:rowOff>
    </xdr:from>
    <xdr:to>
      <xdr:col>11</xdr:col>
      <xdr:colOff>82550</xdr:colOff>
      <xdr:row>43</xdr:row>
      <xdr:rowOff>88138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72915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157988</xdr:rowOff>
    </xdr:from>
    <xdr:to>
      <xdr:col>7</xdr:col>
      <xdr:colOff>31750</xdr:colOff>
      <xdr:row>43</xdr:row>
      <xdr:rowOff>88138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72915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ポイント改善したが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改善要因としては、経常一般財源等において、地方交付税の算定項目に地域社会再生事業費が新設されたことや、包括算定経費の増額等により、普通交付税収入額が大幅に増加した影響が大きい。また、経常経費充当一般財源等においても、地区補助金や社会福祉協議会補助金等の補助費等が大幅に減少したことにより、全体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百万円減少したことが改善の要因となっている。依然として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よりも数値が高いが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、新規借入と償還金のバランスを考慮し、公債費の抑制に努め、一般財源を伴う事業の見直し並びに手数料改定等による自主財源の確保に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努めていく</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60833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77600"/>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66</xdr:row>
      <xdr:rowOff>60833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241405"/>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111506</xdr:rowOff>
    </xdr:from>
    <xdr:to>
      <xdr:col>19</xdr:col>
      <xdr:colOff>184150</xdr:colOff>
      <xdr:row>66</xdr:row>
      <xdr:rowOff>41656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51833</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02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97155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1569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101854</xdr:rowOff>
    </xdr:from>
    <xdr:to>
      <xdr:col>15</xdr:col>
      <xdr:colOff>133350</xdr:colOff>
      <xdr:row>66</xdr:row>
      <xdr:rowOff>32004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10287</xdr:rowOff>
    </xdr:from>
    <xdr:to>
      <xdr:col>11</xdr:col>
      <xdr:colOff>31750</xdr:colOff>
      <xdr:row>65</xdr:row>
      <xdr:rowOff>12700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5453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84963</xdr:rowOff>
    </xdr:from>
    <xdr:to>
      <xdr:col>11</xdr:col>
      <xdr:colOff>82550</xdr:colOff>
      <xdr:row>66</xdr:row>
      <xdr:rowOff>15113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171340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10033</xdr:rowOff>
    </xdr:from>
    <xdr:to>
      <xdr:col>19</xdr:col>
      <xdr:colOff>184150</xdr:colOff>
      <xdr:row>66</xdr:row>
      <xdr:rowOff>111633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96410</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12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158132</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[273,412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人件費・物件費等は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273,412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円と前年度比較では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15,457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円増加した。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本村は、ピーク時の人口（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7,697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年国勢調査））以降、毎年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人程度減少し続けている。人口規模が小さくなれば事務コストは割高になっていくが、今後も人口減少が見込まれる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、人口１人当たりの人件費・物件費コストは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上昇していくことが予想され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さらなるコスト削減や事務事業の見直し等に努める。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3,008,691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118139</xdr:rowOff>
    </xdr:from>
    <xdr:to>
      <xdr:col>23</xdr:col>
      <xdr:colOff>133350</xdr:colOff>
      <xdr:row>81</xdr:row>
      <xdr:rowOff>125599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05589"/>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114064</xdr:rowOff>
    </xdr:from>
    <xdr:to>
      <xdr:col>19</xdr:col>
      <xdr:colOff>133350</xdr:colOff>
      <xdr:row>81</xdr:row>
      <xdr:rowOff>118139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01514"/>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62108</xdr:rowOff>
    </xdr:from>
    <xdr:to>
      <xdr:col>19</xdr:col>
      <xdr:colOff>184150</xdr:colOff>
      <xdr:row>81</xdr:row>
      <xdr:rowOff>163708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2435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71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107631</xdr:rowOff>
    </xdr:from>
    <xdr:to>
      <xdr:col>15</xdr:col>
      <xdr:colOff>82550</xdr:colOff>
      <xdr:row>81</xdr:row>
      <xdr:rowOff>114064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95081"/>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58517</xdr:rowOff>
    </xdr:from>
    <xdr:to>
      <xdr:col>15</xdr:col>
      <xdr:colOff>133350</xdr:colOff>
      <xdr:row>81</xdr:row>
      <xdr:rowOff>160117</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170294</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107631</xdr:rowOff>
    </xdr:from>
    <xdr:to>
      <xdr:col>11</xdr:col>
      <xdr:colOff>31750</xdr:colOff>
      <xdr:row>81</xdr:row>
      <xdr:rowOff>111951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995081"/>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58677</xdr:rowOff>
    </xdr:from>
    <xdr:to>
      <xdr:col>11</xdr:col>
      <xdr:colOff>82550</xdr:colOff>
      <xdr:row>81</xdr:row>
      <xdr:rowOff>160277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39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145054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0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55065</xdr:rowOff>
    </xdr:from>
    <xdr:to>
      <xdr:col>7</xdr:col>
      <xdr:colOff>31750</xdr:colOff>
      <xdr:row>81</xdr:row>
      <xdr:rowOff>156665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94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166842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71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74799</xdr:rowOff>
    </xdr:from>
    <xdr:to>
      <xdr:col>23</xdr:col>
      <xdr:colOff>184150</xdr:colOff>
      <xdr:row>82</xdr:row>
      <xdr:rowOff>4949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167526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8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67339</xdr:rowOff>
    </xdr:from>
    <xdr:to>
      <xdr:col>19</xdr:col>
      <xdr:colOff>184150</xdr:colOff>
      <xdr:row>81</xdr:row>
      <xdr:rowOff>168939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153716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04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63264</xdr:rowOff>
    </xdr:from>
    <xdr:to>
      <xdr:col>15</xdr:col>
      <xdr:colOff>133350</xdr:colOff>
      <xdr:row>81</xdr:row>
      <xdr:rowOff>164864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149641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03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56831</xdr:rowOff>
    </xdr:from>
    <xdr:to>
      <xdr:col>11</xdr:col>
      <xdr:colOff>82550</xdr:colOff>
      <xdr:row>81</xdr:row>
      <xdr:rowOff>158431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4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168608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61151</xdr:rowOff>
    </xdr:from>
    <xdr:to>
      <xdr:col>7</xdr:col>
      <xdr:colOff>31750</xdr:colOff>
      <xdr:row>81</xdr:row>
      <xdr:rowOff>162751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03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97.2</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と、前年度比較では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増加し、類似団体内平均値を</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年度まで、行政経営戦略プランに基づき、特別職及び一般職の給与カットを実施</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年間は新規採用を行っていなかった</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近年は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歳代の中途採用者</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を低階層で採用していたことから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、給与水準が下がり、ラスパイレス指数が低下した。令和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、経験年数が長く、平均よりも俸号給が低い職員が退職したことなどの理由により数値が改善している。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今後も引き続き人事院勧告等の動向を踏まえ、適正な給与水準を維持するように努める。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123189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9186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20638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147320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3678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78423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506347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56215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27623</xdr:rowOff>
    </xdr:from>
    <xdr:to>
      <xdr:col>64</xdr:col>
      <xdr:colOff>152400</xdr:colOff>
      <xdr:row>88</xdr:row>
      <xdr:rowOff>129223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114000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14.57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人と前年度比較では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0.53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人減少した。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年度までは、定員適正化計画に基づき、職員数の抑制に取り組んできたため、類似団体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平均値より数値は下回っていた</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近年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住民ニーズの多様化・複雑化により、職員数の抑制は困難とな</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ったことから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年以降の数値が悪化した。令和２年度は、人事交流による国や大阪府からの派遣職員の期間満了や急な退職などにより職員数が６名減員したことから数値が改善している。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今後は、退職者数に応じた採用を行う等、財政規模に対して適切な職員数の確保に努める。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156531</xdr:rowOff>
    </xdr:from>
    <xdr:to>
      <xdr:col>81</xdr:col>
      <xdr:colOff>44450</xdr:colOff>
      <xdr:row>58</xdr:row>
      <xdr:rowOff>162620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100631"/>
          <a:ext cx="8382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148487</xdr:rowOff>
    </xdr:from>
    <xdr:to>
      <xdr:col>77</xdr:col>
      <xdr:colOff>44450</xdr:colOff>
      <xdr:row>58</xdr:row>
      <xdr:rowOff>162620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092587"/>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96768</xdr:rowOff>
    </xdr:from>
    <xdr:to>
      <xdr:col>77</xdr:col>
      <xdr:colOff>95250</xdr:colOff>
      <xdr:row>59</xdr:row>
      <xdr:rowOff>26918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04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37095</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80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134813</xdr:rowOff>
    </xdr:from>
    <xdr:to>
      <xdr:col>72</xdr:col>
      <xdr:colOff>203200</xdr:colOff>
      <xdr:row>58</xdr:row>
      <xdr:rowOff>148487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078913"/>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96424</xdr:rowOff>
    </xdr:from>
    <xdr:to>
      <xdr:col>73</xdr:col>
      <xdr:colOff>44450</xdr:colOff>
      <xdr:row>59</xdr:row>
      <xdr:rowOff>26574</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0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36751</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8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129183</xdr:rowOff>
    </xdr:from>
    <xdr:to>
      <xdr:col>68</xdr:col>
      <xdr:colOff>152400</xdr:colOff>
      <xdr:row>58</xdr:row>
      <xdr:rowOff>134813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073283"/>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97113</xdr:rowOff>
    </xdr:from>
    <xdr:to>
      <xdr:col>68</xdr:col>
      <xdr:colOff>203200</xdr:colOff>
      <xdr:row>59</xdr:row>
      <xdr:rowOff>27263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0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92746</xdr:rowOff>
    </xdr:from>
    <xdr:to>
      <xdr:col>64</xdr:col>
      <xdr:colOff>152400</xdr:colOff>
      <xdr:row>59</xdr:row>
      <xdr:rowOff>22896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03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7673</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12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105731</xdr:rowOff>
    </xdr:from>
    <xdr:to>
      <xdr:col>81</xdr:col>
      <xdr:colOff>95250</xdr:colOff>
      <xdr:row>59</xdr:row>
      <xdr:rowOff>35881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27008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7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111820</xdr:rowOff>
    </xdr:from>
    <xdr:to>
      <xdr:col>77</xdr:col>
      <xdr:colOff>95250</xdr:colOff>
      <xdr:row>59</xdr:row>
      <xdr:rowOff>41970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26747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4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97687</xdr:rowOff>
    </xdr:from>
    <xdr:to>
      <xdr:col>73</xdr:col>
      <xdr:colOff>44450</xdr:colOff>
      <xdr:row>59</xdr:row>
      <xdr:rowOff>27837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84013</xdr:rowOff>
    </xdr:from>
    <xdr:to>
      <xdr:col>68</xdr:col>
      <xdr:colOff>203200</xdr:colOff>
      <xdr:row>59</xdr:row>
      <xdr:rowOff>14163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0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24340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7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78383</xdr:rowOff>
    </xdr:from>
    <xdr:to>
      <xdr:col>64</xdr:col>
      <xdr:colOff>152400</xdr:colOff>
      <xdr:row>59</xdr:row>
      <xdr:rowOff>8533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18710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7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前年度比較では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同比率が</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18.0</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％を超えていた平成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年度以降は、投資的な事業を控え、地方債の新規発行を抑制したことにより償還が進み、現在は数値が改善している</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状況にある</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ただし、</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本村は平成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年度に過疎地域と公示されて</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交付税算入率が高</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く、財政上メリットがある過疎対策事業債</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活用して</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近年は起債発行残高が増加傾向にあることから、</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新規発行額と償還額の状況を注視する必要がある。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90678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1056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124460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88138</xdr:rowOff>
    </xdr:from>
    <xdr:to>
      <xdr:col>77</xdr:col>
      <xdr:colOff>95250</xdr:colOff>
      <xdr:row>42</xdr:row>
      <xdr:rowOff>18288</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167894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71539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35052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19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例年同様</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、充当可能財源等が将来負担額を上回っており、令和２年度もマイナス値となっているが、令和３年度から令和５年度にかけて実施する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事業は、起債や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公共施設等整備基金を活用する予定</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であることから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将来負担額の悪化が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見込</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まれる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。今後は、地方債残高の推移を注視しつつ自主財源の確保に努める。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
5,060
37.30
3,776,910
3,743,509
22,309
2,068,762
3,517,898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令和２年度の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に係る経常収支比率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34.2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ポイント減少した。主な要因としては、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人事交流による大阪府からの派遣職員の期間満了や急な退職などにより職員数が６名減員したこと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などによるものである。依然として類似団体内平均値よりも高いことから、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今後も定員管理の適正化に努める。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43724</xdr:rowOff>
    </xdr:from>
    <xdr:to>
      <xdr:col>24</xdr:col>
      <xdr:colOff>25400</xdr:colOff>
      <xdr:row>37</xdr:row>
      <xdr:rowOff>66584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873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66584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2206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54973</xdr:rowOff>
    </xdr:from>
    <xdr:to>
      <xdr:col>20</xdr:col>
      <xdr:colOff>38100</xdr:colOff>
      <xdr:row>35</xdr:row>
      <xdr:rowOff>156573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166750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68217</xdr:rowOff>
    </xdr:from>
    <xdr:to>
      <xdr:col>15</xdr:col>
      <xdr:colOff>98425</xdr:colOff>
      <xdr:row>36</xdr:row>
      <xdr:rowOff>149860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404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48442</xdr:rowOff>
    </xdr:from>
    <xdr:to>
      <xdr:col>15</xdr:col>
      <xdr:colOff>149225</xdr:colOff>
      <xdr:row>35</xdr:row>
      <xdr:rowOff>150042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160219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68217</xdr:rowOff>
    </xdr:from>
    <xdr:to>
      <xdr:col>11</xdr:col>
      <xdr:colOff>9525</xdr:colOff>
      <xdr:row>36</xdr:row>
      <xdr:rowOff>81280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404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58239</xdr:rowOff>
    </xdr:from>
    <xdr:to>
      <xdr:col>11</xdr:col>
      <xdr:colOff>60325</xdr:colOff>
      <xdr:row>35</xdr:row>
      <xdr:rowOff>159839</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5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170016</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163484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164374</xdr:rowOff>
    </xdr:from>
    <xdr:to>
      <xdr:col>24</xdr:col>
      <xdr:colOff>76200</xdr:colOff>
      <xdr:row>37</xdr:row>
      <xdr:rowOff>94524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136451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15784</xdr:rowOff>
    </xdr:from>
    <xdr:to>
      <xdr:col>20</xdr:col>
      <xdr:colOff>38100</xdr:colOff>
      <xdr:row>37</xdr:row>
      <xdr:rowOff>117384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102161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4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17417</xdr:rowOff>
    </xdr:from>
    <xdr:to>
      <xdr:col>11</xdr:col>
      <xdr:colOff>60325</xdr:colOff>
      <xdr:row>36</xdr:row>
      <xdr:rowOff>119017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103794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令和２年度の物件費</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に係る経常収支比率</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18.8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％であり、前年度と比較して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ポイント減少した。平成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年度から令和元年度までは、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毎年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ずつ上昇傾向に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あったが、令和２年度は会計年度任用職員制度の開始により、非常勤職員へ支払っていた賃金が人件費に移行したために減少している。ただし、依然として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おり、今後も経費節減に努めていく必要がある。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18</xdr:row>
      <xdr:rowOff>140716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1582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18</xdr:row>
      <xdr:rowOff>140716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71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85852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40132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75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89916</xdr:rowOff>
    </xdr:from>
    <xdr:to>
      <xdr:col>78</xdr:col>
      <xdr:colOff>120650</xdr:colOff>
      <xdr:row>19</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4843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6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000000"/>
              </a:solidFill>
              <a:effectLst/>
              <a:latin typeface="+mn-lt"/>
              <a:ea typeface="+mn-ea"/>
              <a:cs typeface="+mn-cs"/>
            </a:rPr>
            <a:t>　</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令和２年度の扶助</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費に係る経常収支比率は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平均値を</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人口は減少傾向にあるが、高齢化の進行や子育て支援施策の拡充などにより、今後も社会福祉関係経費の増加が見込まれることから、給付の適正化等に取り組み、また、国の制度改革の動向等に関する情報収集を徹底し、国庫支出金等の特定財源の確保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令和２年度の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、類似団体内平均値よりも</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国民健康保険特別会計（事業勘定）において、新型コロナウイルスの影響による医療の受診控えなどから保険給付費が減となり、繰出金が減少したことによる。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今後、利用料や保険料等の見直しを行い、国庫支出金等の財源確保を徹底するとともに特別会計の経営改善を求め、一般会計の負担額を減らすように努める。</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3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144780</xdr:rowOff>
    </xdr:from>
    <xdr:to>
      <xdr:col>78</xdr:col>
      <xdr:colOff>120650</xdr:colOff>
      <xdr:row>59</xdr:row>
      <xdr:rowOff>74930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58</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10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144780</xdr:rowOff>
    </xdr:from>
    <xdr:to>
      <xdr:col>74</xdr:col>
      <xdr:colOff>31750</xdr:colOff>
      <xdr:row>59</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157480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4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137160</xdr:rowOff>
    </xdr:from>
    <xdr:to>
      <xdr:col>69</xdr:col>
      <xdr:colOff>142875</xdr:colOff>
      <xdr:row>59</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24147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9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47007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165117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令和２年度の補助費等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に係る経常収支比率</a:t>
          </a:r>
          <a:r>
            <a:rPr kumimoji="1" lang="ja-JP" altLang="en-US" sz="1100">
              <a:solidFill>
                <a:srgbClr val="000000"/>
              </a:solidFill>
              <a:latin typeface="ＭＳ Ｐゴシック" panose="020B0600070205080204" pitchFamily="50" charset="-128"/>
              <a:ea typeface="ＭＳ Ｐゴシック" panose="020B0600070205080204" pitchFamily="50" charset="-128"/>
            </a:rPr>
            <a:t>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3.4</a:t>
          </a:r>
          <a:r>
            <a:rPr kumimoji="1" lang="ja-JP" altLang="en-US" sz="1100">
              <a:solidFill>
                <a:srgbClr val="000000"/>
              </a:solidFill>
              <a:latin typeface="ＭＳ Ｐゴシック" panose="020B0600070205080204" pitchFamily="50" charset="-128"/>
              <a:ea typeface="ＭＳ Ｐゴシック" panose="020B0600070205080204" pitchFamily="50" charset="-128"/>
            </a:rPr>
            <a:t>％であり、前年度と比較して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1.2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ポイント減少し、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平均値を大きく下回ってる状態が続いている。引き続き、補助内容や効果の検証を行い、財政の適正な運営に努める。</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831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15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19575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に係る経常収支比率は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16.4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平均値を</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下回って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いる。投資的な事業を抑制し、地方債の新規発行を控えてきたため、平成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平均値を下回ってい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る。ただし、</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本村は平成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年度に過疎地域と公示されてから、交付税算入率が高く、財政上メリットがある過疎対策事業債を積極的に活用しており、近年は起債発行残高が増加傾向にあること</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に伴って公債費も増加傾向にあることから、</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引き続き、新規借入と償還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のバランスを考慮し健全な財政運営に努める。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34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03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公債費以外</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に係る経常収支比率は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73.6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％であり、前年度と比較して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経常収支比率全体では、令和２年度は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90.0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ポイント減少したものの、依然として類似団体内平均値よりも</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ポイント高い水準にある。また、人件費で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ポイント、物件費で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ポイント数値が高く、大きな乖離が生じていることから、各項目欄で前述したとおり、改善に努めていく。</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53796"/>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136144</xdr:rowOff>
    </xdr:from>
    <xdr:to>
      <xdr:col>78</xdr:col>
      <xdr:colOff>69850</xdr:colOff>
      <xdr:row>78</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3779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577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67056</xdr:rowOff>
    </xdr:from>
    <xdr:to>
      <xdr:col>65</xdr:col>
      <xdr:colOff>53975</xdr:colOff>
      <xdr:row>77</xdr:row>
      <xdr:rowOff>168656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153433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85344</xdr:rowOff>
    </xdr:from>
    <xdr:to>
      <xdr:col>74</xdr:col>
      <xdr:colOff>31750</xdr:colOff>
      <xdr:row>78</xdr:row>
      <xdr:rowOff>15494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25671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5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47646</xdr:rowOff>
    </xdr:from>
    <xdr:to>
      <xdr:col>29</xdr:col>
      <xdr:colOff>127000</xdr:colOff>
      <xdr:row>19</xdr:row>
      <xdr:rowOff>50330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352821"/>
          <a:ext cx="647700" cy="2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47646</xdr:rowOff>
    </xdr:from>
    <xdr:to>
      <xdr:col>26</xdr:col>
      <xdr:colOff>50800</xdr:colOff>
      <xdr:row>19</xdr:row>
      <xdr:rowOff>66451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52821"/>
          <a:ext cx="698500" cy="1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9035</xdr:rowOff>
    </xdr:from>
    <xdr:to>
      <xdr:col>26</xdr:col>
      <xdr:colOff>101600</xdr:colOff>
      <xdr:row>19</xdr:row>
      <xdr:rowOff>110635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95412</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40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66451</xdr:rowOff>
    </xdr:from>
    <xdr:to>
      <xdr:col>22</xdr:col>
      <xdr:colOff>114300</xdr:colOff>
      <xdr:row>19</xdr:row>
      <xdr:rowOff>83477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71626"/>
          <a:ext cx="698500" cy="17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15250</xdr:rowOff>
    </xdr:from>
    <xdr:to>
      <xdr:col>22</xdr:col>
      <xdr:colOff>165100</xdr:colOff>
      <xdr:row>19</xdr:row>
      <xdr:rowOff>116850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127027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0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83477</xdr:rowOff>
    </xdr:from>
    <xdr:to>
      <xdr:col>18</xdr:col>
      <xdr:colOff>177800</xdr:colOff>
      <xdr:row>19</xdr:row>
      <xdr:rowOff>96081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88652"/>
          <a:ext cx="698500" cy="1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18166</xdr:rowOff>
    </xdr:from>
    <xdr:to>
      <xdr:col>19</xdr:col>
      <xdr:colOff>38100</xdr:colOff>
      <xdr:row>19</xdr:row>
      <xdr:rowOff>119766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2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129943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09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23311</xdr:rowOff>
    </xdr:from>
    <xdr:to>
      <xdr:col>15</xdr:col>
      <xdr:colOff>101600</xdr:colOff>
      <xdr:row>19</xdr:row>
      <xdr:rowOff>124911</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8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135088</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09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170980</xdr:rowOff>
    </xdr:from>
    <xdr:to>
      <xdr:col>29</xdr:col>
      <xdr:colOff>177800</xdr:colOff>
      <xdr:row>19</xdr:row>
      <xdr:rowOff>101130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0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79557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1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168296</xdr:rowOff>
    </xdr:from>
    <xdr:to>
      <xdr:col>26</xdr:col>
      <xdr:colOff>101600</xdr:colOff>
      <xdr:row>19</xdr:row>
      <xdr:rowOff>98446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0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108623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070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15651</xdr:rowOff>
    </xdr:from>
    <xdr:to>
      <xdr:col>22</xdr:col>
      <xdr:colOff>165100</xdr:colOff>
      <xdr:row>19</xdr:row>
      <xdr:rowOff>117251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2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102028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40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32677</xdr:rowOff>
    </xdr:from>
    <xdr:to>
      <xdr:col>19</xdr:col>
      <xdr:colOff>38100</xdr:colOff>
      <xdr:row>19</xdr:row>
      <xdr:rowOff>134277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3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119054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4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45281</xdr:rowOff>
    </xdr:from>
    <xdr:to>
      <xdr:col>15</xdr:col>
      <xdr:colOff>101600</xdr:colOff>
      <xdr:row>19</xdr:row>
      <xdr:rowOff>146881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5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131658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3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88978</xdr:rowOff>
    </xdr:from>
    <xdr:to>
      <xdr:col>29</xdr:col>
      <xdr:colOff>127000</xdr:colOff>
      <xdr:row>37</xdr:row>
      <xdr:rowOff>98059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13678"/>
          <a:ext cx="647700" cy="9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98059</xdr:rowOff>
    </xdr:from>
    <xdr:to>
      <xdr:col>26</xdr:col>
      <xdr:colOff>50800</xdr:colOff>
      <xdr:row>37</xdr:row>
      <xdr:rowOff>103425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22759"/>
          <a:ext cx="698500" cy="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10872</xdr:rowOff>
    </xdr:from>
    <xdr:to>
      <xdr:col>26</xdr:col>
      <xdr:colOff>101600</xdr:colOff>
      <xdr:row>37</xdr:row>
      <xdr:rowOff>112472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3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294099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0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86498</xdr:rowOff>
    </xdr:from>
    <xdr:to>
      <xdr:col>22</xdr:col>
      <xdr:colOff>114300</xdr:colOff>
      <xdr:row>37</xdr:row>
      <xdr:rowOff>103425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11198"/>
          <a:ext cx="698500" cy="1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15935</xdr:rowOff>
    </xdr:from>
    <xdr:to>
      <xdr:col>22</xdr:col>
      <xdr:colOff>165100</xdr:colOff>
      <xdr:row>37</xdr:row>
      <xdr:rowOff>117535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299162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63969</xdr:rowOff>
    </xdr:from>
    <xdr:to>
      <xdr:col>18</xdr:col>
      <xdr:colOff>177800</xdr:colOff>
      <xdr:row>37</xdr:row>
      <xdr:rowOff>86498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8669"/>
          <a:ext cx="698500" cy="22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15707</xdr:rowOff>
    </xdr:from>
    <xdr:to>
      <xdr:col>19</xdr:col>
      <xdr:colOff>38100</xdr:colOff>
      <xdr:row>37</xdr:row>
      <xdr:rowOff>117307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0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298934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24605</xdr:rowOff>
    </xdr:from>
    <xdr:to>
      <xdr:col>15</xdr:col>
      <xdr:colOff>101600</xdr:colOff>
      <xdr:row>37</xdr:row>
      <xdr:rowOff>126205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9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110982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38178</xdr:rowOff>
    </xdr:from>
    <xdr:to>
      <xdr:col>29</xdr:col>
      <xdr:colOff>177800</xdr:colOff>
      <xdr:row>37</xdr:row>
      <xdr:rowOff>139778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6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10255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47259</xdr:rowOff>
    </xdr:from>
    <xdr:to>
      <xdr:col>26</xdr:col>
      <xdr:colOff>101600</xdr:colOff>
      <xdr:row>37</xdr:row>
      <xdr:rowOff>148859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7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133636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5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52625</xdr:rowOff>
    </xdr:from>
    <xdr:to>
      <xdr:col>22</xdr:col>
      <xdr:colOff>165100</xdr:colOff>
      <xdr:row>37</xdr:row>
      <xdr:rowOff>154225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7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139002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35698</xdr:rowOff>
    </xdr:from>
    <xdr:to>
      <xdr:col>19</xdr:col>
      <xdr:colOff>38100</xdr:colOff>
      <xdr:row>37</xdr:row>
      <xdr:rowOff>137298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122075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4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13169</xdr:rowOff>
    </xdr:from>
    <xdr:to>
      <xdr:col>15</xdr:col>
      <xdr:colOff>101600</xdr:colOff>
      <xdr:row>37</xdr:row>
      <xdr:rowOff>114769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296396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0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
5,060
37.30
3,776,910
3,743,509
22,309
2,068,762
3,517,898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1,078,121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94935</xdr:rowOff>
    </xdr:from>
    <xdr:to>
      <xdr:col>24</xdr:col>
      <xdr:colOff>63500</xdr:colOff>
      <xdr:row>38</xdr:row>
      <xdr:rowOff>100572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610035"/>
          <a:ext cx="8382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100572</xdr:rowOff>
    </xdr:from>
    <xdr:to>
      <xdr:col>19</xdr:col>
      <xdr:colOff>177800</xdr:colOff>
      <xdr:row>38</xdr:row>
      <xdr:rowOff>121839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615672"/>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88385</xdr:rowOff>
    </xdr:from>
    <xdr:to>
      <xdr:col>20</xdr:col>
      <xdr:colOff>38100</xdr:colOff>
      <xdr:row>39</xdr:row>
      <xdr:rowOff>18535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6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9662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69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121839</xdr:rowOff>
    </xdr:from>
    <xdr:to>
      <xdr:col>15</xdr:col>
      <xdr:colOff>50800</xdr:colOff>
      <xdr:row>38</xdr:row>
      <xdr:rowOff>138148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636939"/>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93424</xdr:rowOff>
    </xdr:from>
    <xdr:to>
      <xdr:col>15</xdr:col>
      <xdr:colOff>101600</xdr:colOff>
      <xdr:row>39</xdr:row>
      <xdr:rowOff>23574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6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14701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7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137141</xdr:rowOff>
    </xdr:from>
    <xdr:to>
      <xdr:col>10</xdr:col>
      <xdr:colOff>114300</xdr:colOff>
      <xdr:row>38</xdr:row>
      <xdr:rowOff>138148</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665224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92628</xdr:rowOff>
    </xdr:from>
    <xdr:to>
      <xdr:col>10</xdr:col>
      <xdr:colOff>165100</xdr:colOff>
      <xdr:row>39</xdr:row>
      <xdr:rowOff>22778</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60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13905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70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94792</xdr:rowOff>
    </xdr:from>
    <xdr:to>
      <xdr:col>6</xdr:col>
      <xdr:colOff>38100</xdr:colOff>
      <xdr:row>39</xdr:row>
      <xdr:rowOff>24942</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60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16069</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70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44135</xdr:rowOff>
    </xdr:from>
    <xdr:to>
      <xdr:col>24</xdr:col>
      <xdr:colOff>114300</xdr:colOff>
      <xdr:row>38</xdr:row>
      <xdr:rowOff>145735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130512</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7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49772</xdr:rowOff>
    </xdr:from>
    <xdr:to>
      <xdr:col>20</xdr:col>
      <xdr:colOff>38100</xdr:colOff>
      <xdr:row>38</xdr:row>
      <xdr:rowOff>151372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167899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34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71039</xdr:rowOff>
    </xdr:from>
    <xdr:to>
      <xdr:col>15</xdr:col>
      <xdr:colOff>101600</xdr:colOff>
      <xdr:row>39</xdr:row>
      <xdr:rowOff>1189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17716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3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87348</xdr:rowOff>
    </xdr:from>
    <xdr:to>
      <xdr:col>10</xdr:col>
      <xdr:colOff>165100</xdr:colOff>
      <xdr:row>39</xdr:row>
      <xdr:rowOff>17498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6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34026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37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86341</xdr:rowOff>
    </xdr:from>
    <xdr:to>
      <xdr:col>6</xdr:col>
      <xdr:colOff>38100</xdr:colOff>
      <xdr:row>39</xdr:row>
      <xdr:rowOff>16491</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6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33018</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3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1,588,412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135075</xdr:rowOff>
    </xdr:from>
    <xdr:to>
      <xdr:col>24</xdr:col>
      <xdr:colOff>63500</xdr:colOff>
      <xdr:row>58</xdr:row>
      <xdr:rowOff>139226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79175"/>
          <a:ext cx="8382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137495</xdr:rowOff>
    </xdr:from>
    <xdr:to>
      <xdr:col>19</xdr:col>
      <xdr:colOff>177800</xdr:colOff>
      <xdr:row>58</xdr:row>
      <xdr:rowOff>139226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8159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81308</xdr:rowOff>
    </xdr:from>
    <xdr:to>
      <xdr:col>20</xdr:col>
      <xdr:colOff>38100</xdr:colOff>
      <xdr:row>59</xdr:row>
      <xdr:rowOff>11458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1002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27985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80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137495</xdr:rowOff>
    </xdr:from>
    <xdr:to>
      <xdr:col>15</xdr:col>
      <xdr:colOff>50800</xdr:colOff>
      <xdr:row>58</xdr:row>
      <xdr:rowOff>139701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81595"/>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87154</xdr:rowOff>
    </xdr:from>
    <xdr:to>
      <xdr:col>15</xdr:col>
      <xdr:colOff>101600</xdr:colOff>
      <xdr:row>59</xdr:row>
      <xdr:rowOff>17304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100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8431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101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122232</xdr:rowOff>
    </xdr:from>
    <xdr:to>
      <xdr:col>10</xdr:col>
      <xdr:colOff>114300</xdr:colOff>
      <xdr:row>58</xdr:row>
      <xdr:rowOff>139701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66332"/>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86189</xdr:rowOff>
    </xdr:from>
    <xdr:to>
      <xdr:col>10</xdr:col>
      <xdr:colOff>165100</xdr:colOff>
      <xdr:row>59</xdr:row>
      <xdr:rowOff>16339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32866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80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92211</xdr:rowOff>
    </xdr:from>
    <xdr:to>
      <xdr:col>6</xdr:col>
      <xdr:colOff>38100</xdr:colOff>
      <xdr:row>59</xdr:row>
      <xdr:rowOff>22361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13488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1012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84275</xdr:rowOff>
    </xdr:from>
    <xdr:to>
      <xdr:col>24</xdr:col>
      <xdr:colOff>114300</xdr:colOff>
      <xdr:row>59</xdr:row>
      <xdr:rowOff>14425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170652</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4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88426</xdr:rowOff>
    </xdr:from>
    <xdr:to>
      <xdr:col>20</xdr:col>
      <xdr:colOff>38100</xdr:colOff>
      <xdr:row>59</xdr:row>
      <xdr:rowOff>18576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9703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1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86695</xdr:rowOff>
    </xdr:from>
    <xdr:to>
      <xdr:col>15</xdr:col>
      <xdr:colOff>101600</xdr:colOff>
      <xdr:row>59</xdr:row>
      <xdr:rowOff>16845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33372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80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88901</xdr:rowOff>
    </xdr:from>
    <xdr:to>
      <xdr:col>10</xdr:col>
      <xdr:colOff>165100</xdr:colOff>
      <xdr:row>59</xdr:row>
      <xdr:rowOff>19051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10178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12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71432</xdr:rowOff>
    </xdr:from>
    <xdr:to>
      <xdr:col>6</xdr:col>
      <xdr:colOff>38100</xdr:colOff>
      <xdr:row>59</xdr:row>
      <xdr:rowOff>1582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18109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7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35618</xdr:rowOff>
    </xdr:from>
    <xdr:to>
      <xdr:col>24</xdr:col>
      <xdr:colOff>63500</xdr:colOff>
      <xdr:row>79</xdr:row>
      <xdr:rowOff>41638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80168"/>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38545</xdr:rowOff>
    </xdr:from>
    <xdr:to>
      <xdr:col>19</xdr:col>
      <xdr:colOff>177800</xdr:colOff>
      <xdr:row>79</xdr:row>
      <xdr:rowOff>41638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83095"/>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131355</xdr:rowOff>
    </xdr:from>
    <xdr:to>
      <xdr:col>20</xdr:col>
      <xdr:colOff>38100</xdr:colOff>
      <xdr:row>79</xdr:row>
      <xdr:rowOff>61505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5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78032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38545</xdr:rowOff>
    </xdr:from>
    <xdr:to>
      <xdr:col>15</xdr:col>
      <xdr:colOff>50800</xdr:colOff>
      <xdr:row>79</xdr:row>
      <xdr:rowOff>40022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83095"/>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127789</xdr:rowOff>
    </xdr:from>
    <xdr:to>
      <xdr:col>15</xdr:col>
      <xdr:colOff>101600</xdr:colOff>
      <xdr:row>79</xdr:row>
      <xdr:rowOff>57939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50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74466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7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40022</xdr:rowOff>
    </xdr:from>
    <xdr:to>
      <xdr:col>10</xdr:col>
      <xdr:colOff>114300</xdr:colOff>
      <xdr:row>79</xdr:row>
      <xdr:rowOff>42145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8457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129062</xdr:rowOff>
    </xdr:from>
    <xdr:to>
      <xdr:col>10</xdr:col>
      <xdr:colOff>165100</xdr:colOff>
      <xdr:row>79</xdr:row>
      <xdr:rowOff>59212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50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75739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129530</xdr:rowOff>
    </xdr:from>
    <xdr:to>
      <xdr:col>6</xdr:col>
      <xdr:colOff>38100</xdr:colOff>
      <xdr:row>79</xdr:row>
      <xdr:rowOff>59680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76207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156268</xdr:rowOff>
    </xdr:from>
    <xdr:to>
      <xdr:col>24</xdr:col>
      <xdr:colOff>114300</xdr:colOff>
      <xdr:row>79</xdr:row>
      <xdr:rowOff>86418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71195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162288</xdr:rowOff>
    </xdr:from>
    <xdr:to>
      <xdr:col>20</xdr:col>
      <xdr:colOff>38100</xdr:colOff>
      <xdr:row>79</xdr:row>
      <xdr:rowOff>92438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83565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2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159195</xdr:rowOff>
    </xdr:from>
    <xdr:to>
      <xdr:col>15</xdr:col>
      <xdr:colOff>101600</xdr:colOff>
      <xdr:row>79</xdr:row>
      <xdr:rowOff>89345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80472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160672</xdr:rowOff>
    </xdr:from>
    <xdr:to>
      <xdr:col>10</xdr:col>
      <xdr:colOff>165100</xdr:colOff>
      <xdr:row>79</xdr:row>
      <xdr:rowOff>90822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81949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162795</xdr:rowOff>
    </xdr:from>
    <xdr:to>
      <xdr:col>6</xdr:col>
      <xdr:colOff>38100</xdr:colOff>
      <xdr:row>79</xdr:row>
      <xdr:rowOff>92945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84072</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62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165477</xdr:rowOff>
    </xdr:from>
    <xdr:to>
      <xdr:col>24</xdr:col>
      <xdr:colOff>63500</xdr:colOff>
      <xdr:row>95</xdr:row>
      <xdr:rowOff>131460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281777"/>
          <a:ext cx="838200" cy="1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131460</xdr:rowOff>
    </xdr:from>
    <xdr:to>
      <xdr:col>19</xdr:col>
      <xdr:colOff>177800</xdr:colOff>
      <xdr:row>96</xdr:row>
      <xdr:rowOff>712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419210"/>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140390</xdr:rowOff>
    </xdr:from>
    <xdr:to>
      <xdr:col>20</xdr:col>
      <xdr:colOff>38100</xdr:colOff>
      <xdr:row>95</xdr:row>
      <xdr:rowOff>70540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87067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165488</xdr:rowOff>
    </xdr:from>
    <xdr:to>
      <xdr:col>15</xdr:col>
      <xdr:colOff>50800</xdr:colOff>
      <xdr:row>96</xdr:row>
      <xdr:rowOff>712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453238"/>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151319</xdr:rowOff>
    </xdr:from>
    <xdr:to>
      <xdr:col>15</xdr:col>
      <xdr:colOff>101600</xdr:colOff>
      <xdr:row>95</xdr:row>
      <xdr:rowOff>81469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6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97996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165488</xdr:rowOff>
    </xdr:from>
    <xdr:to>
      <xdr:col>10</xdr:col>
      <xdr:colOff>114300</xdr:colOff>
      <xdr:row>96</xdr:row>
      <xdr:rowOff>24932</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453238"/>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166841</xdr:rowOff>
    </xdr:from>
    <xdr:to>
      <xdr:col>10</xdr:col>
      <xdr:colOff>165100</xdr:colOff>
      <xdr:row>95</xdr:row>
      <xdr:rowOff>96991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113518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4133</xdr:rowOff>
    </xdr:from>
    <xdr:to>
      <xdr:col>6</xdr:col>
      <xdr:colOff>38100</xdr:colOff>
      <xdr:row>95</xdr:row>
      <xdr:rowOff>105733</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122260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114677</xdr:rowOff>
    </xdr:from>
    <xdr:to>
      <xdr:col>24</xdr:col>
      <xdr:colOff>114300</xdr:colOff>
      <xdr:row>95</xdr:row>
      <xdr:rowOff>44827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2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93104</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80660</xdr:rowOff>
    </xdr:from>
    <xdr:to>
      <xdr:col>20</xdr:col>
      <xdr:colOff>38100</xdr:colOff>
      <xdr:row>96</xdr:row>
      <xdr:rowOff>10810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121362</xdr:rowOff>
    </xdr:from>
    <xdr:to>
      <xdr:col>15</xdr:col>
      <xdr:colOff>101600</xdr:colOff>
      <xdr:row>96</xdr:row>
      <xdr:rowOff>51512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42639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0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114688</xdr:rowOff>
    </xdr:from>
    <xdr:to>
      <xdr:col>10</xdr:col>
      <xdr:colOff>165100</xdr:colOff>
      <xdr:row>96</xdr:row>
      <xdr:rowOff>44838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35965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145582</xdr:rowOff>
    </xdr:from>
    <xdr:to>
      <xdr:col>6</xdr:col>
      <xdr:colOff>38100</xdr:colOff>
      <xdr:row>96</xdr:row>
      <xdr:rowOff>75732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66859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50996</xdr:rowOff>
    </xdr:from>
    <xdr:to>
      <xdr:col>55</xdr:col>
      <xdr:colOff>0</xdr:colOff>
      <xdr:row>38</xdr:row>
      <xdr:rowOff>95241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94646"/>
          <a:ext cx="838200" cy="2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95241</xdr:rowOff>
    </xdr:from>
    <xdr:to>
      <xdr:col>50</xdr:col>
      <xdr:colOff>114300</xdr:colOff>
      <xdr:row>38</xdr:row>
      <xdr:rowOff>107685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10341"/>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118681</xdr:rowOff>
    </xdr:from>
    <xdr:to>
      <xdr:col>50</xdr:col>
      <xdr:colOff>165100</xdr:colOff>
      <xdr:row>38</xdr:row>
      <xdr:rowOff>48831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65358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23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107685</xdr:rowOff>
    </xdr:from>
    <xdr:to>
      <xdr:col>45</xdr:col>
      <xdr:colOff>177800</xdr:colOff>
      <xdr:row>38</xdr:row>
      <xdr:rowOff>108616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22785"/>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120007</xdr:rowOff>
    </xdr:from>
    <xdr:to>
      <xdr:col>46</xdr:col>
      <xdr:colOff>38100</xdr:colOff>
      <xdr:row>38</xdr:row>
      <xdr:rowOff>50157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66684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2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108616</xdr:rowOff>
    </xdr:from>
    <xdr:to>
      <xdr:col>41</xdr:col>
      <xdr:colOff>50800</xdr:colOff>
      <xdr:row>38</xdr:row>
      <xdr:rowOff>111226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23716"/>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115079</xdr:rowOff>
    </xdr:from>
    <xdr:to>
      <xdr:col>41</xdr:col>
      <xdr:colOff>101600</xdr:colOff>
      <xdr:row>38</xdr:row>
      <xdr:rowOff>45228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8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61756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23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126800</xdr:rowOff>
    </xdr:from>
    <xdr:to>
      <xdr:col>36</xdr:col>
      <xdr:colOff>165100</xdr:colOff>
      <xdr:row>38</xdr:row>
      <xdr:rowOff>56950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73477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24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196</xdr:rowOff>
    </xdr:from>
    <xdr:to>
      <xdr:col>55</xdr:col>
      <xdr:colOff>50800</xdr:colOff>
      <xdr:row>37</xdr:row>
      <xdr:rowOff>101796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86573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5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44441</xdr:rowOff>
    </xdr:from>
    <xdr:to>
      <xdr:col>50</xdr:col>
      <xdr:colOff>165100</xdr:colOff>
      <xdr:row>38</xdr:row>
      <xdr:rowOff>146041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137168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56885</xdr:rowOff>
    </xdr:from>
    <xdr:to>
      <xdr:col>46</xdr:col>
      <xdr:colOff>38100</xdr:colOff>
      <xdr:row>38</xdr:row>
      <xdr:rowOff>158485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149612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6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57816</xdr:rowOff>
    </xdr:from>
    <xdr:to>
      <xdr:col>41</xdr:col>
      <xdr:colOff>101600</xdr:colOff>
      <xdr:row>38</xdr:row>
      <xdr:rowOff>159416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150543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60426</xdr:rowOff>
    </xdr:from>
    <xdr:to>
      <xdr:col>36</xdr:col>
      <xdr:colOff>165100</xdr:colOff>
      <xdr:row>38</xdr:row>
      <xdr:rowOff>162026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153153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142467</xdr:rowOff>
    </xdr:from>
    <xdr:to>
      <xdr:col>55</xdr:col>
      <xdr:colOff>0</xdr:colOff>
      <xdr:row>58</xdr:row>
      <xdr:rowOff>6732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15117"/>
          <a:ext cx="838200" cy="3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142467</xdr:rowOff>
    </xdr:from>
    <xdr:to>
      <xdr:col>50</xdr:col>
      <xdr:colOff>114300</xdr:colOff>
      <xdr:row>57</xdr:row>
      <xdr:rowOff>151919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15117"/>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63103</xdr:rowOff>
    </xdr:from>
    <xdr:to>
      <xdr:col>50</xdr:col>
      <xdr:colOff>165100</xdr:colOff>
      <xdr:row>57</xdr:row>
      <xdr:rowOff>164703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3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9780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1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151919</xdr:rowOff>
    </xdr:from>
    <xdr:to>
      <xdr:col>45</xdr:col>
      <xdr:colOff>177800</xdr:colOff>
      <xdr:row>58</xdr:row>
      <xdr:rowOff>9395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24569"/>
          <a:ext cx="889000" cy="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76642</xdr:rowOff>
    </xdr:from>
    <xdr:to>
      <xdr:col>46</xdr:col>
      <xdr:colOff>38100</xdr:colOff>
      <xdr:row>58</xdr:row>
      <xdr:rowOff>6792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4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23319</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2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9395</xdr:rowOff>
    </xdr:from>
    <xdr:to>
      <xdr:col>41</xdr:col>
      <xdr:colOff>50800</xdr:colOff>
      <xdr:row>58</xdr:row>
      <xdr:rowOff>11342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53495"/>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79663</xdr:rowOff>
    </xdr:from>
    <xdr:to>
      <xdr:col>41</xdr:col>
      <xdr:colOff>101600</xdr:colOff>
      <xdr:row>58</xdr:row>
      <xdr:rowOff>9813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5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26340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2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77537</xdr:rowOff>
    </xdr:from>
    <xdr:to>
      <xdr:col>36</xdr:col>
      <xdr:colOff>165100</xdr:colOff>
      <xdr:row>58</xdr:row>
      <xdr:rowOff>7687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24214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2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127382</xdr:rowOff>
    </xdr:from>
    <xdr:to>
      <xdr:col>55</xdr:col>
      <xdr:colOff>50800</xdr:colOff>
      <xdr:row>58</xdr:row>
      <xdr:rowOff>57532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42309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91667</xdr:rowOff>
    </xdr:from>
    <xdr:to>
      <xdr:col>50</xdr:col>
      <xdr:colOff>165100</xdr:colOff>
      <xdr:row>58</xdr:row>
      <xdr:rowOff>21817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101119</xdr:rowOff>
    </xdr:from>
    <xdr:to>
      <xdr:col>46</xdr:col>
      <xdr:colOff>38100</xdr:colOff>
      <xdr:row>58</xdr:row>
      <xdr:rowOff>31269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22396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130045</xdr:rowOff>
    </xdr:from>
    <xdr:to>
      <xdr:col>41</xdr:col>
      <xdr:colOff>101600</xdr:colOff>
      <xdr:row>58</xdr:row>
      <xdr:rowOff>60195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51322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131992</xdr:rowOff>
    </xdr:from>
    <xdr:to>
      <xdr:col>36</xdr:col>
      <xdr:colOff>165100</xdr:colOff>
      <xdr:row>58</xdr:row>
      <xdr:rowOff>62142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53269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1,824,737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27721</xdr:rowOff>
    </xdr:from>
    <xdr:to>
      <xdr:col>55</xdr:col>
      <xdr:colOff>0</xdr:colOff>
      <xdr:row>79</xdr:row>
      <xdr:rowOff>39067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72271"/>
          <a:ext cx="8382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27721</xdr:rowOff>
    </xdr:from>
    <xdr:to>
      <xdr:col>50</xdr:col>
      <xdr:colOff>114300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72271"/>
          <a:ext cx="889000" cy="1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126395</xdr:rowOff>
    </xdr:from>
    <xdr:to>
      <xdr:col>50</xdr:col>
      <xdr:colOff>165100</xdr:colOff>
      <xdr:row>79</xdr:row>
      <xdr:rowOff>56545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73072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133979</xdr:rowOff>
    </xdr:from>
    <xdr:to>
      <xdr:col>46</xdr:col>
      <xdr:colOff>38100</xdr:colOff>
      <xdr:row>79</xdr:row>
      <xdr:rowOff>64129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50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80656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133038</xdr:rowOff>
    </xdr:from>
    <xdr:to>
      <xdr:col>41</xdr:col>
      <xdr:colOff>101600</xdr:colOff>
      <xdr:row>79</xdr:row>
      <xdr:rowOff>63188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79715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132311</xdr:rowOff>
    </xdr:from>
    <xdr:to>
      <xdr:col>36</xdr:col>
      <xdr:colOff>165100</xdr:colOff>
      <xdr:row>79</xdr:row>
      <xdr:rowOff>62461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50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78988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159717</xdr:rowOff>
    </xdr:from>
    <xdr:to>
      <xdr:col>55</xdr:col>
      <xdr:colOff>50800</xdr:colOff>
      <xdr:row>79</xdr:row>
      <xdr:rowOff>89867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74644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148371</xdr:rowOff>
    </xdr:from>
    <xdr:to>
      <xdr:col>50</xdr:col>
      <xdr:colOff>165100</xdr:colOff>
      <xdr:row>79</xdr:row>
      <xdr:rowOff>78521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69648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1,619,924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94797</xdr:rowOff>
    </xdr:from>
    <xdr:to>
      <xdr:col>55</xdr:col>
      <xdr:colOff>0</xdr:colOff>
      <xdr:row>98</xdr:row>
      <xdr:rowOff>117025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96897"/>
          <a:ext cx="8382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71248</xdr:rowOff>
    </xdr:from>
    <xdr:to>
      <xdr:col>50</xdr:col>
      <xdr:colOff>114300</xdr:colOff>
      <xdr:row>98</xdr:row>
      <xdr:rowOff>94797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73348"/>
          <a:ext cx="889000" cy="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17363</xdr:rowOff>
    </xdr:from>
    <xdr:to>
      <xdr:col>50</xdr:col>
      <xdr:colOff>165100</xdr:colOff>
      <xdr:row>98</xdr:row>
      <xdr:rowOff>118963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135490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71248</xdr:rowOff>
    </xdr:from>
    <xdr:to>
      <xdr:col>45</xdr:col>
      <xdr:colOff>177800</xdr:colOff>
      <xdr:row>98</xdr:row>
      <xdr:rowOff>115312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73348"/>
          <a:ext cx="889000" cy="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28339</xdr:rowOff>
    </xdr:from>
    <xdr:to>
      <xdr:col>46</xdr:col>
      <xdr:colOff>38100</xdr:colOff>
      <xdr:row>98</xdr:row>
      <xdr:rowOff>129939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3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121066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9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115312</xdr:rowOff>
    </xdr:from>
    <xdr:to>
      <xdr:col>41</xdr:col>
      <xdr:colOff>50800</xdr:colOff>
      <xdr:row>98</xdr:row>
      <xdr:rowOff>120028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17412"/>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35080</xdr:rowOff>
    </xdr:from>
    <xdr:to>
      <xdr:col>41</xdr:col>
      <xdr:colOff>101600</xdr:colOff>
      <xdr:row>98</xdr:row>
      <xdr:rowOff>136680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153207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33423</xdr:rowOff>
    </xdr:from>
    <xdr:to>
      <xdr:col>36</xdr:col>
      <xdr:colOff>165100</xdr:colOff>
      <xdr:row>98</xdr:row>
      <xdr:rowOff>135023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151550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1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66225</xdr:rowOff>
    </xdr:from>
    <xdr:to>
      <xdr:col>55</xdr:col>
      <xdr:colOff>50800</xdr:colOff>
      <xdr:row>98</xdr:row>
      <xdr:rowOff>167825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152602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43997</xdr:rowOff>
    </xdr:from>
    <xdr:to>
      <xdr:col>50</xdr:col>
      <xdr:colOff>165100</xdr:colOff>
      <xdr:row>98</xdr:row>
      <xdr:rowOff>145597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136724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20448</xdr:rowOff>
    </xdr:from>
    <xdr:to>
      <xdr:col>46</xdr:col>
      <xdr:colOff>38100</xdr:colOff>
      <xdr:row>98</xdr:row>
      <xdr:rowOff>122048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138575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64512</xdr:rowOff>
    </xdr:from>
    <xdr:to>
      <xdr:col>41</xdr:col>
      <xdr:colOff>101600</xdr:colOff>
      <xdr:row>98</xdr:row>
      <xdr:rowOff>166112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157239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69228</xdr:rowOff>
    </xdr:from>
    <xdr:to>
      <xdr:col>36</xdr:col>
      <xdr:colOff>165100</xdr:colOff>
      <xdr:row>98</xdr:row>
      <xdr:rowOff>170828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161955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47845</xdr:rowOff>
    </xdr:from>
    <xdr:to>
      <xdr:col>85</xdr:col>
      <xdr:colOff>127000</xdr:colOff>
      <xdr:row>39</xdr:row>
      <xdr:rowOff>94408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34395"/>
          <a:ext cx="8382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2093</xdr:rowOff>
    </xdr:from>
    <xdr:to>
      <xdr:col>81</xdr:col>
      <xdr:colOff>50800</xdr:colOff>
      <xdr:row>39</xdr:row>
      <xdr:rowOff>94408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88643"/>
          <a:ext cx="889000" cy="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6731</xdr:rowOff>
    </xdr:from>
    <xdr:to>
      <xdr:col>81</xdr:col>
      <xdr:colOff>101600</xdr:colOff>
      <xdr:row>39</xdr:row>
      <xdr:rowOff>108331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124858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2093</xdr:rowOff>
    </xdr:from>
    <xdr:to>
      <xdr:col>76</xdr:col>
      <xdr:colOff>114300</xdr:colOff>
      <xdr:row>39</xdr:row>
      <xdr:rowOff>68566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88643"/>
          <a:ext cx="889000" cy="6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6855</xdr:rowOff>
    </xdr:from>
    <xdr:to>
      <xdr:col>76</xdr:col>
      <xdr:colOff>165100</xdr:colOff>
      <xdr:row>39</xdr:row>
      <xdr:rowOff>108455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9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99582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68566</xdr:rowOff>
    </xdr:from>
    <xdr:to>
      <xdr:col>71</xdr:col>
      <xdr:colOff>177800</xdr:colOff>
      <xdr:row>39</xdr:row>
      <xdr:rowOff>95793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55116"/>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12577</xdr:rowOff>
    </xdr:from>
    <xdr:to>
      <xdr:col>72</xdr:col>
      <xdr:colOff>38100</xdr:colOff>
      <xdr:row>39</xdr:row>
      <xdr:rowOff>114177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130704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5993</xdr:rowOff>
    </xdr:from>
    <xdr:to>
      <xdr:col>67</xdr:col>
      <xdr:colOff>101600</xdr:colOff>
      <xdr:row>39</xdr:row>
      <xdr:rowOff>107593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124120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168495</xdr:rowOff>
    </xdr:from>
    <xdr:to>
      <xdr:col>85</xdr:col>
      <xdr:colOff>177800</xdr:colOff>
      <xdr:row>39</xdr:row>
      <xdr:rowOff>98645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43608</xdr:rowOff>
    </xdr:from>
    <xdr:to>
      <xdr:col>81</xdr:col>
      <xdr:colOff>101600</xdr:colOff>
      <xdr:row>39</xdr:row>
      <xdr:rowOff>145208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136335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2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122743</xdr:rowOff>
    </xdr:from>
    <xdr:to>
      <xdr:col>76</xdr:col>
      <xdr:colOff>165100</xdr:colOff>
      <xdr:row>39</xdr:row>
      <xdr:rowOff>52893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69420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17766</xdr:rowOff>
    </xdr:from>
    <xdr:to>
      <xdr:col>72</xdr:col>
      <xdr:colOff>38100</xdr:colOff>
      <xdr:row>39</xdr:row>
      <xdr:rowOff>119366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110493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9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44993</xdr:rowOff>
    </xdr:from>
    <xdr:to>
      <xdr:col>67</xdr:col>
      <xdr:colOff>101600</xdr:colOff>
      <xdr:row>39</xdr:row>
      <xdr:rowOff>146593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137720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2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90559</xdr:rowOff>
    </xdr:from>
    <xdr:to>
      <xdr:col>85</xdr:col>
      <xdr:colOff>127000</xdr:colOff>
      <xdr:row>78</xdr:row>
      <xdr:rowOff>96157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463659"/>
          <a:ext cx="8382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96157</xdr:rowOff>
    </xdr:from>
    <xdr:to>
      <xdr:col>81</xdr:col>
      <xdr:colOff>50800</xdr:colOff>
      <xdr:row>78</xdr:row>
      <xdr:rowOff>106598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469257"/>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28673</xdr:rowOff>
    </xdr:from>
    <xdr:to>
      <xdr:col>81</xdr:col>
      <xdr:colOff>101600</xdr:colOff>
      <xdr:row>78</xdr:row>
      <xdr:rowOff>130273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40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146800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106190</xdr:rowOff>
    </xdr:from>
    <xdr:to>
      <xdr:col>76</xdr:col>
      <xdr:colOff>114300</xdr:colOff>
      <xdr:row>78</xdr:row>
      <xdr:rowOff>106598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47929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22214</xdr:rowOff>
    </xdr:from>
    <xdr:to>
      <xdr:col>76</xdr:col>
      <xdr:colOff>165100</xdr:colOff>
      <xdr:row>78</xdr:row>
      <xdr:rowOff>123814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106190</xdr:rowOff>
    </xdr:from>
    <xdr:to>
      <xdr:col>71</xdr:col>
      <xdr:colOff>177800</xdr:colOff>
      <xdr:row>78</xdr:row>
      <xdr:rowOff>108235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479290"/>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21884</xdr:rowOff>
    </xdr:from>
    <xdr:to>
      <xdr:col>72</xdr:col>
      <xdr:colOff>38100</xdr:colOff>
      <xdr:row>78</xdr:row>
      <xdr:rowOff>123484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3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140011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28060</xdr:rowOff>
    </xdr:from>
    <xdr:to>
      <xdr:col>67</xdr:col>
      <xdr:colOff>101600</xdr:colOff>
      <xdr:row>78</xdr:row>
      <xdr:rowOff>129660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4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146187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39759</xdr:rowOff>
    </xdr:from>
    <xdr:to>
      <xdr:col>85</xdr:col>
      <xdr:colOff>177800</xdr:colOff>
      <xdr:row>78</xdr:row>
      <xdr:rowOff>141359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4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126136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45357</xdr:rowOff>
    </xdr:from>
    <xdr:to>
      <xdr:col>81</xdr:col>
      <xdr:colOff>101600</xdr:colOff>
      <xdr:row>78</xdr:row>
      <xdr:rowOff>146957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138084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5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55798</xdr:rowOff>
    </xdr:from>
    <xdr:to>
      <xdr:col>76</xdr:col>
      <xdr:colOff>165100</xdr:colOff>
      <xdr:row>78</xdr:row>
      <xdr:rowOff>157398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148525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5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55390</xdr:rowOff>
    </xdr:from>
    <xdr:to>
      <xdr:col>72</xdr:col>
      <xdr:colOff>38100</xdr:colOff>
      <xdr:row>78</xdr:row>
      <xdr:rowOff>156990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4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148117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5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57435</xdr:rowOff>
    </xdr:from>
    <xdr:to>
      <xdr:col>67</xdr:col>
      <xdr:colOff>101600</xdr:colOff>
      <xdr:row>78</xdr:row>
      <xdr:rowOff>159035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150162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5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35796</xdr:rowOff>
    </xdr:from>
    <xdr:to>
      <xdr:col>85</xdr:col>
      <xdr:colOff>127000</xdr:colOff>
      <xdr:row>99</xdr:row>
      <xdr:rowOff>39598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7009346"/>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155932</xdr:rowOff>
    </xdr:from>
    <xdr:to>
      <xdr:col>81</xdr:col>
      <xdr:colOff>50800</xdr:colOff>
      <xdr:row>99</xdr:row>
      <xdr:rowOff>35796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58032"/>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127648</xdr:rowOff>
    </xdr:from>
    <xdr:to>
      <xdr:col>81</xdr:col>
      <xdr:colOff>101600</xdr:colOff>
      <xdr:row>99</xdr:row>
      <xdr:rowOff>57798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122487</xdr:rowOff>
    </xdr:from>
    <xdr:to>
      <xdr:col>76</xdr:col>
      <xdr:colOff>114300</xdr:colOff>
      <xdr:row>98</xdr:row>
      <xdr:rowOff>155932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24587"/>
          <a:ext cx="889000" cy="3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127797</xdr:rowOff>
    </xdr:from>
    <xdr:to>
      <xdr:col>76</xdr:col>
      <xdr:colOff>165100</xdr:colOff>
      <xdr:row>99</xdr:row>
      <xdr:rowOff>57947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2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49074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122487</xdr:rowOff>
    </xdr:from>
    <xdr:to>
      <xdr:col>71</xdr:col>
      <xdr:colOff>177800</xdr:colOff>
      <xdr:row>99</xdr:row>
      <xdr:rowOff>3617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24587"/>
          <a:ext cx="889000" cy="5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123616</xdr:rowOff>
    </xdr:from>
    <xdr:to>
      <xdr:col>72</xdr:col>
      <xdr:colOff>38100</xdr:colOff>
      <xdr:row>99</xdr:row>
      <xdr:rowOff>53766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44893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127340</xdr:rowOff>
    </xdr:from>
    <xdr:to>
      <xdr:col>67</xdr:col>
      <xdr:colOff>101600</xdr:colOff>
      <xdr:row>99</xdr:row>
      <xdr:rowOff>57490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48617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70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160248</xdr:rowOff>
    </xdr:from>
    <xdr:to>
      <xdr:col>85</xdr:col>
      <xdr:colOff>177800</xdr:colOff>
      <xdr:row>99</xdr:row>
      <xdr:rowOff>90398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6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156446</xdr:rowOff>
    </xdr:from>
    <xdr:to>
      <xdr:col>81</xdr:col>
      <xdr:colOff>101600</xdr:colOff>
      <xdr:row>99</xdr:row>
      <xdr:rowOff>86596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77723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105132</xdr:rowOff>
    </xdr:from>
    <xdr:to>
      <xdr:col>76</xdr:col>
      <xdr:colOff>165100</xdr:colOff>
      <xdr:row>99</xdr:row>
      <xdr:rowOff>35282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51809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71687</xdr:rowOff>
    </xdr:from>
    <xdr:to>
      <xdr:col>72</xdr:col>
      <xdr:colOff>38100</xdr:colOff>
      <xdr:row>99</xdr:row>
      <xdr:rowOff>1837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18364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6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124267</xdr:rowOff>
    </xdr:from>
    <xdr:to>
      <xdr:col>67</xdr:col>
      <xdr:colOff>101600</xdr:colOff>
      <xdr:row>99</xdr:row>
      <xdr:rowOff>54417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70944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0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123279</xdr:rowOff>
    </xdr:from>
    <xdr:to>
      <xdr:col>112</xdr:col>
      <xdr:colOff>38100</xdr:colOff>
      <xdr:row>59</xdr:row>
      <xdr:rowOff>53429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135979</xdr:rowOff>
    </xdr:from>
    <xdr:to>
      <xdr:col>107</xdr:col>
      <xdr:colOff>101600</xdr:colOff>
      <xdr:row>59</xdr:row>
      <xdr:rowOff>66129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135725</xdr:rowOff>
    </xdr:from>
    <xdr:to>
      <xdr:col>102</xdr:col>
      <xdr:colOff>165100</xdr:colOff>
      <xdr:row>59</xdr:row>
      <xdr:rowOff>65875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82402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132359</xdr:rowOff>
    </xdr:from>
    <xdr:to>
      <xdr:col>98</xdr:col>
      <xdr:colOff>38100</xdr:colOff>
      <xdr:row>59</xdr:row>
      <xdr:rowOff>62509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149481</xdr:rowOff>
    </xdr:from>
    <xdr:to>
      <xdr:col>116</xdr:col>
      <xdr:colOff>63500</xdr:colOff>
      <xdr:row>77</xdr:row>
      <xdr:rowOff>162449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51131"/>
          <a:ext cx="8382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162449</xdr:rowOff>
    </xdr:from>
    <xdr:to>
      <xdr:col>111</xdr:col>
      <xdr:colOff>177800</xdr:colOff>
      <xdr:row>78</xdr:row>
      <xdr:rowOff>12810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64099"/>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140348</xdr:rowOff>
    </xdr:from>
    <xdr:to>
      <xdr:col>112</xdr:col>
      <xdr:colOff>38100</xdr:colOff>
      <xdr:row>78</xdr:row>
      <xdr:rowOff>70498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3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61625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4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154369</xdr:rowOff>
    </xdr:from>
    <xdr:to>
      <xdr:col>107</xdr:col>
      <xdr:colOff>50800</xdr:colOff>
      <xdr:row>78</xdr:row>
      <xdr:rowOff>12810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356019"/>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148757</xdr:rowOff>
    </xdr:from>
    <xdr:to>
      <xdr:col>107</xdr:col>
      <xdr:colOff>101600</xdr:colOff>
      <xdr:row>78</xdr:row>
      <xdr:rowOff>78907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35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70034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4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154369</xdr:rowOff>
    </xdr:from>
    <xdr:to>
      <xdr:col>102</xdr:col>
      <xdr:colOff>114300</xdr:colOff>
      <xdr:row>78</xdr:row>
      <xdr:rowOff>43861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56019"/>
          <a:ext cx="889000" cy="6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151000</xdr:rowOff>
    </xdr:from>
    <xdr:to>
      <xdr:col>102</xdr:col>
      <xdr:colOff>165100</xdr:colOff>
      <xdr:row>78</xdr:row>
      <xdr:rowOff>81150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35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72277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4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147141</xdr:rowOff>
    </xdr:from>
    <xdr:to>
      <xdr:col>98</xdr:col>
      <xdr:colOff>38100</xdr:colOff>
      <xdr:row>78</xdr:row>
      <xdr:rowOff>77291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3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93818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1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98681</xdr:rowOff>
    </xdr:from>
    <xdr:to>
      <xdr:col>116</xdr:col>
      <xdr:colOff>114300</xdr:colOff>
      <xdr:row>78</xdr:row>
      <xdr:rowOff>28831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77108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111649</xdr:rowOff>
    </xdr:from>
    <xdr:to>
      <xdr:col>112</xdr:col>
      <xdr:colOff>38100</xdr:colOff>
      <xdr:row>78</xdr:row>
      <xdr:rowOff>41799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58326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133460</xdr:rowOff>
    </xdr:from>
    <xdr:to>
      <xdr:col>107</xdr:col>
      <xdr:colOff>101600</xdr:colOff>
      <xdr:row>78</xdr:row>
      <xdr:rowOff>63610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80137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103569</xdr:rowOff>
    </xdr:from>
    <xdr:to>
      <xdr:col>102</xdr:col>
      <xdr:colOff>165100</xdr:colOff>
      <xdr:row>78</xdr:row>
      <xdr:rowOff>33719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50246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164511</xdr:rowOff>
    </xdr:from>
    <xdr:to>
      <xdr:col>98</xdr:col>
      <xdr:colOff>38100</xdr:colOff>
      <xdr:row>78</xdr:row>
      <xdr:rowOff>94661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85788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は、令和２年度において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151,332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円となり、過去</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ヵ年で最も高い数値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人事交流による大阪府からの派遣職員の期間満了や急な退職などにより職員数が６名減員</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しているものの、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会計年度任用職員制度の開始により、非常勤職員へ支払っていた賃金が人件費に移行し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たことによるものである。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（うち更新設備）は、令和２年度で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24,798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なり、前年度に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比べ</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24,309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年度や令和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元年度は、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ＥＳＣＯ事業（公共施設の省エネ化）や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認定こども園整備事業</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などの大規模な公共事業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を行った</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のに対し、令和２年度は、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例年実施している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村道維持補修工事や浄化槽設置整備事業などに留まったことが要因である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令和３年度以降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は、新庁舎建設も控えていることから数値の増加が見込まれるため、建設費等の平準化に努める。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年々増加傾向にあるが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年度より交付税措置が高く財政運営上メリットのある過疎対策事業債の借り入れを積極的に行っていることが要因である。令和２年度は前年度に比べて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2,939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円増加しているが、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借り入れした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過疎対策事業債の据置期間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（３年）</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が終了し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元金償還が開始されたこと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・繰出金は下水道事業特別会計への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法定外</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繰出</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が慢性的に発生し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ており、増加傾向にある。令和２年度は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89,505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円となり、前年度に比べて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3,971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円減少したが、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国民健康保険特別会計（事業勘定）において新型コロナウイルスの影響により医療の受診控えなどから保険給付費が減と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なったことが主な要因である。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積立金は、平成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年度までは、令和元年度・令和２年度と比べて金額が大きくなっているが、ふるさと応援基金の積立て規模が大きかったことや、新庁舎建設に向けて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財政調整基金から公共施設等整備基金に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億円積み替えを行っ</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ていたことが要因である。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令和２年度は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6,368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円となり前年度より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4,989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円減少し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てるが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前年度決算剰余金の減少などが主な要因である。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
5,060
37.30
3,776,910
3,743,509
22,309
2,068,762
3,517,898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105,012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69928</xdr:rowOff>
    </xdr:from>
    <xdr:to>
      <xdr:col>24</xdr:col>
      <xdr:colOff>63500</xdr:colOff>
      <xdr:row>38</xdr:row>
      <xdr:rowOff>72296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5028"/>
          <a:ext cx="8382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72296</xdr:rowOff>
    </xdr:from>
    <xdr:to>
      <xdr:col>19</xdr:col>
      <xdr:colOff>177800</xdr:colOff>
      <xdr:row>38</xdr:row>
      <xdr:rowOff>74484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8739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62252</xdr:rowOff>
    </xdr:from>
    <xdr:to>
      <xdr:col>20</xdr:col>
      <xdr:colOff>38100</xdr:colOff>
      <xdr:row>38</xdr:row>
      <xdr:rowOff>163852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57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154979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6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74484</xdr:rowOff>
    </xdr:from>
    <xdr:to>
      <xdr:col>15</xdr:col>
      <xdr:colOff>50800</xdr:colOff>
      <xdr:row>38</xdr:row>
      <xdr:rowOff>75529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8958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62040</xdr:rowOff>
    </xdr:from>
    <xdr:to>
      <xdr:col>15</xdr:col>
      <xdr:colOff>101600</xdr:colOff>
      <xdr:row>38</xdr:row>
      <xdr:rowOff>163640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5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154767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6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74385</xdr:rowOff>
    </xdr:from>
    <xdr:to>
      <xdr:col>10</xdr:col>
      <xdr:colOff>114300</xdr:colOff>
      <xdr:row>38</xdr:row>
      <xdr:rowOff>75529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8948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64668</xdr:rowOff>
    </xdr:from>
    <xdr:to>
      <xdr:col>10</xdr:col>
      <xdr:colOff>165100</xdr:colOff>
      <xdr:row>38</xdr:row>
      <xdr:rowOff>166268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157395</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67771</xdr:rowOff>
    </xdr:from>
    <xdr:to>
      <xdr:col>6</xdr:col>
      <xdr:colOff>38100</xdr:colOff>
      <xdr:row>38</xdr:row>
      <xdr:rowOff>169371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8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160498</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19128</xdr:rowOff>
    </xdr:from>
    <xdr:to>
      <xdr:col>24</xdr:col>
      <xdr:colOff>114300</xdr:colOff>
      <xdr:row>38</xdr:row>
      <xdr:rowOff>120728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105505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21496</xdr:rowOff>
    </xdr:from>
    <xdr:to>
      <xdr:col>20</xdr:col>
      <xdr:colOff>38100</xdr:colOff>
      <xdr:row>38</xdr:row>
      <xdr:rowOff>123096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139623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1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23684</xdr:rowOff>
    </xdr:from>
    <xdr:to>
      <xdr:col>15</xdr:col>
      <xdr:colOff>101600</xdr:colOff>
      <xdr:row>38</xdr:row>
      <xdr:rowOff>125284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141811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24729</xdr:rowOff>
    </xdr:from>
    <xdr:to>
      <xdr:col>10</xdr:col>
      <xdr:colOff>165100</xdr:colOff>
      <xdr:row>38</xdr:row>
      <xdr:rowOff>126329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142856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1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23585</xdr:rowOff>
    </xdr:from>
    <xdr:to>
      <xdr:col>6</xdr:col>
      <xdr:colOff>38100</xdr:colOff>
      <xdr:row>38</xdr:row>
      <xdr:rowOff>125185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141713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4,060,770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133765</xdr:rowOff>
    </xdr:from>
    <xdr:to>
      <xdr:col>24</xdr:col>
      <xdr:colOff>63500</xdr:colOff>
      <xdr:row>58</xdr:row>
      <xdr:rowOff>168584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77865"/>
          <a:ext cx="838200" cy="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125599</xdr:rowOff>
    </xdr:from>
    <xdr:to>
      <xdr:col>19</xdr:col>
      <xdr:colOff>177800</xdr:colOff>
      <xdr:row>58</xdr:row>
      <xdr:rowOff>168584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69699"/>
          <a:ext cx="8890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101288</xdr:rowOff>
    </xdr:from>
    <xdr:to>
      <xdr:col>20</xdr:col>
      <xdr:colOff>38100</xdr:colOff>
      <xdr:row>59</xdr:row>
      <xdr:rowOff>31438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4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47965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2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125599</xdr:rowOff>
    </xdr:from>
    <xdr:to>
      <xdr:col>15</xdr:col>
      <xdr:colOff>50800</xdr:colOff>
      <xdr:row>58</xdr:row>
      <xdr:rowOff>131496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69699"/>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102469</xdr:rowOff>
    </xdr:from>
    <xdr:to>
      <xdr:col>15</xdr:col>
      <xdr:colOff>101600</xdr:colOff>
      <xdr:row>59</xdr:row>
      <xdr:rowOff>32619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4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23746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1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131496</xdr:rowOff>
    </xdr:from>
    <xdr:to>
      <xdr:col>10</xdr:col>
      <xdr:colOff>114300</xdr:colOff>
      <xdr:row>58</xdr:row>
      <xdr:rowOff>153171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75596"/>
          <a:ext cx="889000" cy="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98327</xdr:rowOff>
    </xdr:from>
    <xdr:to>
      <xdr:col>10</xdr:col>
      <xdr:colOff>165100</xdr:colOff>
      <xdr:row>59</xdr:row>
      <xdr:rowOff>28477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19604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13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99963</xdr:rowOff>
    </xdr:from>
    <xdr:to>
      <xdr:col>6</xdr:col>
      <xdr:colOff>38100</xdr:colOff>
      <xdr:row>59</xdr:row>
      <xdr:rowOff>30113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46640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82965</xdr:rowOff>
    </xdr:from>
    <xdr:to>
      <xdr:col>24</xdr:col>
      <xdr:colOff>114300</xdr:colOff>
      <xdr:row>59</xdr:row>
      <xdr:rowOff>13115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169342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4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117784</xdr:rowOff>
    </xdr:from>
    <xdr:to>
      <xdr:col>20</xdr:col>
      <xdr:colOff>38100</xdr:colOff>
      <xdr:row>59</xdr:row>
      <xdr:rowOff>47934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6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39061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5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74799</xdr:rowOff>
    </xdr:from>
    <xdr:to>
      <xdr:col>15</xdr:col>
      <xdr:colOff>101600</xdr:colOff>
      <xdr:row>59</xdr:row>
      <xdr:rowOff>4949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21476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80696</xdr:rowOff>
    </xdr:from>
    <xdr:to>
      <xdr:col>10</xdr:col>
      <xdr:colOff>165100</xdr:colOff>
      <xdr:row>59</xdr:row>
      <xdr:rowOff>10846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27373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102371</xdr:rowOff>
    </xdr:from>
    <xdr:to>
      <xdr:col>6</xdr:col>
      <xdr:colOff>38100</xdr:colOff>
      <xdr:row>59</xdr:row>
      <xdr:rowOff>32521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23648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3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506,221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112633</xdr:rowOff>
    </xdr:from>
    <xdr:to>
      <xdr:col>24</xdr:col>
      <xdr:colOff>63500</xdr:colOff>
      <xdr:row>78</xdr:row>
      <xdr:rowOff>33869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14283"/>
          <a:ext cx="838200" cy="9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112633</xdr:rowOff>
    </xdr:from>
    <xdr:to>
      <xdr:col>19</xdr:col>
      <xdr:colOff>177800</xdr:colOff>
      <xdr:row>78</xdr:row>
      <xdr:rowOff>45490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4283"/>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68604</xdr:rowOff>
    </xdr:from>
    <xdr:to>
      <xdr:col>20</xdr:col>
      <xdr:colOff>38100</xdr:colOff>
      <xdr:row>77</xdr:row>
      <xdr:rowOff>170204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161331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36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45490</xdr:rowOff>
    </xdr:from>
    <xdr:to>
      <xdr:col>15</xdr:col>
      <xdr:colOff>50800</xdr:colOff>
      <xdr:row>78</xdr:row>
      <xdr:rowOff>48557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18590"/>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84381</xdr:rowOff>
    </xdr:from>
    <xdr:to>
      <xdr:col>15</xdr:col>
      <xdr:colOff>101600</xdr:colOff>
      <xdr:row>78</xdr:row>
      <xdr:rowOff>14531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31058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48557</xdr:rowOff>
    </xdr:from>
    <xdr:to>
      <xdr:col>10</xdr:col>
      <xdr:colOff>114300</xdr:colOff>
      <xdr:row>78</xdr:row>
      <xdr:rowOff>74667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21657"/>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90596</xdr:rowOff>
    </xdr:from>
    <xdr:to>
      <xdr:col>10</xdr:col>
      <xdr:colOff>165100</xdr:colOff>
      <xdr:row>78</xdr:row>
      <xdr:rowOff>20746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37273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96504</xdr:rowOff>
    </xdr:from>
    <xdr:to>
      <xdr:col>6</xdr:col>
      <xdr:colOff>38100</xdr:colOff>
      <xdr:row>78</xdr:row>
      <xdr:rowOff>26654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43181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7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154519</xdr:rowOff>
    </xdr:from>
    <xdr:to>
      <xdr:col>24</xdr:col>
      <xdr:colOff>114300</xdr:colOff>
      <xdr:row>78</xdr:row>
      <xdr:rowOff>84669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69446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7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61833</xdr:rowOff>
    </xdr:from>
    <xdr:to>
      <xdr:col>20</xdr:col>
      <xdr:colOff>38100</xdr:colOff>
      <xdr:row>77</xdr:row>
      <xdr:rowOff>163433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166140</xdr:rowOff>
    </xdr:from>
    <xdr:to>
      <xdr:col>15</xdr:col>
      <xdr:colOff>101600</xdr:colOff>
      <xdr:row>78</xdr:row>
      <xdr:rowOff>96290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87417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169207</xdr:rowOff>
    </xdr:from>
    <xdr:to>
      <xdr:col>10</xdr:col>
      <xdr:colOff>165100</xdr:colOff>
      <xdr:row>78</xdr:row>
      <xdr:rowOff>99357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90484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6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23867</xdr:rowOff>
    </xdr:from>
    <xdr:to>
      <xdr:col>6</xdr:col>
      <xdr:colOff>38100</xdr:colOff>
      <xdr:row>78</xdr:row>
      <xdr:rowOff>125467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116594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852,664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81851</xdr:rowOff>
    </xdr:from>
    <xdr:to>
      <xdr:col>24</xdr:col>
      <xdr:colOff>63500</xdr:colOff>
      <xdr:row>98</xdr:row>
      <xdr:rowOff>91303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83951"/>
          <a:ext cx="8382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91303</xdr:rowOff>
    </xdr:from>
    <xdr:to>
      <xdr:col>19</xdr:col>
      <xdr:colOff>177800</xdr:colOff>
      <xdr:row>98</xdr:row>
      <xdr:rowOff>106886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93403"/>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97585</xdr:rowOff>
    </xdr:from>
    <xdr:to>
      <xdr:col>15</xdr:col>
      <xdr:colOff>50800</xdr:colOff>
      <xdr:row>98</xdr:row>
      <xdr:rowOff>106886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99685"/>
          <a:ext cx="889000" cy="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97585</xdr:rowOff>
    </xdr:from>
    <xdr:to>
      <xdr:col>10</xdr:col>
      <xdr:colOff>114300</xdr:colOff>
      <xdr:row>98</xdr:row>
      <xdr:rowOff>133620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9685"/>
          <a:ext cx="8890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31051</xdr:rowOff>
    </xdr:from>
    <xdr:to>
      <xdr:col>24</xdr:col>
      <xdr:colOff>114300</xdr:colOff>
      <xdr:row>98</xdr:row>
      <xdr:rowOff>132651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117428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40503</xdr:rowOff>
    </xdr:from>
    <xdr:to>
      <xdr:col>20</xdr:col>
      <xdr:colOff>38100</xdr:colOff>
      <xdr:row>98</xdr:row>
      <xdr:rowOff>142103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133230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56086</xdr:rowOff>
    </xdr:from>
    <xdr:to>
      <xdr:col>15</xdr:col>
      <xdr:colOff>101600</xdr:colOff>
      <xdr:row>98</xdr:row>
      <xdr:rowOff>157686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148813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46785</xdr:rowOff>
    </xdr:from>
    <xdr:to>
      <xdr:col>10</xdr:col>
      <xdr:colOff>165100</xdr:colOff>
      <xdr:row>98</xdr:row>
      <xdr:rowOff>148385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139512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82820</xdr:rowOff>
    </xdr:from>
    <xdr:to>
      <xdr:col>6</xdr:col>
      <xdr:colOff>38100</xdr:colOff>
      <xdr:row>99</xdr:row>
      <xdr:rowOff>12970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108,023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149911</xdr:rowOff>
    </xdr:from>
    <xdr:to>
      <xdr:col>50</xdr:col>
      <xdr:colOff>165100</xdr:colOff>
      <xdr:row>39</xdr:row>
      <xdr:rowOff>80061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96588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149543</xdr:rowOff>
    </xdr:from>
    <xdr:to>
      <xdr:col>46</xdr:col>
      <xdr:colOff>38100</xdr:colOff>
      <xdr:row>39</xdr:row>
      <xdr:rowOff>79693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96219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149873</xdr:rowOff>
    </xdr:from>
    <xdr:to>
      <xdr:col>41</xdr:col>
      <xdr:colOff>101600</xdr:colOff>
      <xdr:row>39</xdr:row>
      <xdr:rowOff>80023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96550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4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148742</xdr:rowOff>
    </xdr:from>
    <xdr:to>
      <xdr:col>36</xdr:col>
      <xdr:colOff>165100</xdr:colOff>
      <xdr:row>39</xdr:row>
      <xdr:rowOff>78892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95419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1,115,387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25070</xdr:rowOff>
    </xdr:from>
    <xdr:to>
      <xdr:col>55</xdr:col>
      <xdr:colOff>0</xdr:colOff>
      <xdr:row>59</xdr:row>
      <xdr:rowOff>26110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0620"/>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26110</xdr:rowOff>
    </xdr:from>
    <xdr:to>
      <xdr:col>50</xdr:col>
      <xdr:colOff>114300</xdr:colOff>
      <xdr:row>59</xdr:row>
      <xdr:rowOff>29375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4166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105288</xdr:rowOff>
    </xdr:from>
    <xdr:to>
      <xdr:col>50</xdr:col>
      <xdr:colOff>165100</xdr:colOff>
      <xdr:row>59</xdr:row>
      <xdr:rowOff>35438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4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51965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29375</xdr:rowOff>
    </xdr:from>
    <xdr:to>
      <xdr:col>45</xdr:col>
      <xdr:colOff>177800</xdr:colOff>
      <xdr:row>59</xdr:row>
      <xdr:rowOff>31324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4925"/>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107779</xdr:rowOff>
    </xdr:from>
    <xdr:to>
      <xdr:col>46</xdr:col>
      <xdr:colOff>38100</xdr:colOff>
      <xdr:row>59</xdr:row>
      <xdr:rowOff>37929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54456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31064</xdr:rowOff>
    </xdr:from>
    <xdr:to>
      <xdr:col>41</xdr:col>
      <xdr:colOff>50800</xdr:colOff>
      <xdr:row>59</xdr:row>
      <xdr:rowOff>31324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6614"/>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105473</xdr:rowOff>
    </xdr:from>
    <xdr:to>
      <xdr:col>41</xdr:col>
      <xdr:colOff>101600</xdr:colOff>
      <xdr:row>59</xdr:row>
      <xdr:rowOff>35623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52150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114855</xdr:rowOff>
    </xdr:from>
    <xdr:to>
      <xdr:col>36</xdr:col>
      <xdr:colOff>165100</xdr:colOff>
      <xdr:row>59</xdr:row>
      <xdr:rowOff>45005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5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145720</xdr:rowOff>
    </xdr:from>
    <xdr:to>
      <xdr:col>55</xdr:col>
      <xdr:colOff>50800</xdr:colOff>
      <xdr:row>59</xdr:row>
      <xdr:rowOff>75870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60647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146760</xdr:rowOff>
    </xdr:from>
    <xdr:to>
      <xdr:col>50</xdr:col>
      <xdr:colOff>165100</xdr:colOff>
      <xdr:row>59</xdr:row>
      <xdr:rowOff>76910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68037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150025</xdr:rowOff>
    </xdr:from>
    <xdr:to>
      <xdr:col>46</xdr:col>
      <xdr:colOff>38100</xdr:colOff>
      <xdr:row>59</xdr:row>
      <xdr:rowOff>80175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71302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151974</xdr:rowOff>
    </xdr:from>
    <xdr:to>
      <xdr:col>41</xdr:col>
      <xdr:colOff>101600</xdr:colOff>
      <xdr:row>59</xdr:row>
      <xdr:rowOff>82124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73251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151714</xdr:rowOff>
    </xdr:from>
    <xdr:to>
      <xdr:col>36</xdr:col>
      <xdr:colOff>165100</xdr:colOff>
      <xdr:row>59</xdr:row>
      <xdr:rowOff>81864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72991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1,081,790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13368</xdr:rowOff>
    </xdr:from>
    <xdr:to>
      <xdr:col>55</xdr:col>
      <xdr:colOff>0</xdr:colOff>
      <xdr:row>79</xdr:row>
      <xdr:rowOff>28311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57918"/>
          <a:ext cx="8382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28311</xdr:rowOff>
    </xdr:from>
    <xdr:to>
      <xdr:col>50</xdr:col>
      <xdr:colOff>114300</xdr:colOff>
      <xdr:row>79</xdr:row>
      <xdr:rowOff>35989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72861"/>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119154</xdr:rowOff>
    </xdr:from>
    <xdr:to>
      <xdr:col>50</xdr:col>
      <xdr:colOff>165100</xdr:colOff>
      <xdr:row>79</xdr:row>
      <xdr:rowOff>49304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65831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12182</xdr:rowOff>
    </xdr:from>
    <xdr:to>
      <xdr:col>45</xdr:col>
      <xdr:colOff>177800</xdr:colOff>
      <xdr:row>79</xdr:row>
      <xdr:rowOff>35989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56732"/>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127929</xdr:rowOff>
    </xdr:from>
    <xdr:to>
      <xdr:col>46</xdr:col>
      <xdr:colOff>38100</xdr:colOff>
      <xdr:row>79</xdr:row>
      <xdr:rowOff>58079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5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74606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12182</xdr:rowOff>
    </xdr:from>
    <xdr:to>
      <xdr:col>41</xdr:col>
      <xdr:colOff>50800</xdr:colOff>
      <xdr:row>79</xdr:row>
      <xdr:rowOff>22473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6732"/>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129313</xdr:rowOff>
    </xdr:from>
    <xdr:to>
      <xdr:col>41</xdr:col>
      <xdr:colOff>101600</xdr:colOff>
      <xdr:row>79</xdr:row>
      <xdr:rowOff>59463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5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75990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7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134099</xdr:rowOff>
    </xdr:from>
    <xdr:to>
      <xdr:col>36</xdr:col>
      <xdr:colOff>165100</xdr:colOff>
      <xdr:row>79</xdr:row>
      <xdr:rowOff>64249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5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80776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134018</xdr:rowOff>
    </xdr:from>
    <xdr:to>
      <xdr:col>55</xdr:col>
      <xdr:colOff>50800</xdr:colOff>
      <xdr:row>79</xdr:row>
      <xdr:rowOff>64168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48945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148961</xdr:rowOff>
    </xdr:from>
    <xdr:to>
      <xdr:col>50</xdr:col>
      <xdr:colOff>165100</xdr:colOff>
      <xdr:row>79</xdr:row>
      <xdr:rowOff>79111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70238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156639</xdr:rowOff>
    </xdr:from>
    <xdr:to>
      <xdr:col>46</xdr:col>
      <xdr:colOff>38100</xdr:colOff>
      <xdr:row>79</xdr:row>
      <xdr:rowOff>86789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77916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132832</xdr:rowOff>
    </xdr:from>
    <xdr:to>
      <xdr:col>41</xdr:col>
      <xdr:colOff>101600</xdr:colOff>
      <xdr:row>79</xdr:row>
      <xdr:rowOff>62982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54109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9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143123</xdr:rowOff>
    </xdr:from>
    <xdr:to>
      <xdr:col>36</xdr:col>
      <xdr:colOff>165100</xdr:colOff>
      <xdr:row>79</xdr:row>
      <xdr:rowOff>73273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941,541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165415</xdr:rowOff>
    </xdr:from>
    <xdr:to>
      <xdr:col>55</xdr:col>
      <xdr:colOff>0</xdr:colOff>
      <xdr:row>99</xdr:row>
      <xdr:rowOff>9589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67515"/>
          <a:ext cx="8382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165415</xdr:rowOff>
    </xdr:from>
    <xdr:to>
      <xdr:col>50</xdr:col>
      <xdr:colOff>114300</xdr:colOff>
      <xdr:row>99</xdr:row>
      <xdr:rowOff>11057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67515"/>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70217</xdr:rowOff>
    </xdr:from>
    <xdr:to>
      <xdr:col>50</xdr:col>
      <xdr:colOff>165100</xdr:colOff>
      <xdr:row>99</xdr:row>
      <xdr:rowOff>367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16894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11057</xdr:rowOff>
    </xdr:from>
    <xdr:to>
      <xdr:col>45</xdr:col>
      <xdr:colOff>177800</xdr:colOff>
      <xdr:row>99</xdr:row>
      <xdr:rowOff>31389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84607"/>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88007</xdr:rowOff>
    </xdr:from>
    <xdr:to>
      <xdr:col>46</xdr:col>
      <xdr:colOff>38100</xdr:colOff>
      <xdr:row>99</xdr:row>
      <xdr:rowOff>18157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9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34684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17511</xdr:rowOff>
    </xdr:from>
    <xdr:to>
      <xdr:col>41</xdr:col>
      <xdr:colOff>50800</xdr:colOff>
      <xdr:row>99</xdr:row>
      <xdr:rowOff>31389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91061"/>
          <a:ext cx="889000" cy="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95050</xdr:rowOff>
    </xdr:from>
    <xdr:to>
      <xdr:col>41</xdr:col>
      <xdr:colOff>101600</xdr:colOff>
      <xdr:row>99</xdr:row>
      <xdr:rowOff>25200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9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41727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92030</xdr:rowOff>
    </xdr:from>
    <xdr:to>
      <xdr:col>36</xdr:col>
      <xdr:colOff>165100</xdr:colOff>
      <xdr:row>99</xdr:row>
      <xdr:rowOff>22180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38707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130239</xdr:rowOff>
    </xdr:from>
    <xdr:to>
      <xdr:col>55</xdr:col>
      <xdr:colOff>50800</xdr:colOff>
      <xdr:row>99</xdr:row>
      <xdr:rowOff>60389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45166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114615</xdr:rowOff>
    </xdr:from>
    <xdr:to>
      <xdr:col>50</xdr:col>
      <xdr:colOff>165100</xdr:colOff>
      <xdr:row>99</xdr:row>
      <xdr:rowOff>44765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35892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131707</xdr:rowOff>
    </xdr:from>
    <xdr:to>
      <xdr:col>46</xdr:col>
      <xdr:colOff>38100</xdr:colOff>
      <xdr:row>99</xdr:row>
      <xdr:rowOff>61857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52984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152039</xdr:rowOff>
    </xdr:from>
    <xdr:to>
      <xdr:col>41</xdr:col>
      <xdr:colOff>101600</xdr:colOff>
      <xdr:row>99</xdr:row>
      <xdr:rowOff>82189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73316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138161</xdr:rowOff>
    </xdr:from>
    <xdr:to>
      <xdr:col>36</xdr:col>
      <xdr:colOff>165100</xdr:colOff>
      <xdr:row>99</xdr:row>
      <xdr:rowOff>68311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59438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3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544,297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60970</xdr:rowOff>
    </xdr:from>
    <xdr:to>
      <xdr:col>85</xdr:col>
      <xdr:colOff>127000</xdr:colOff>
      <xdr:row>38</xdr:row>
      <xdr:rowOff>62449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6070"/>
          <a:ext cx="8382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62449</xdr:rowOff>
    </xdr:from>
    <xdr:to>
      <xdr:col>81</xdr:col>
      <xdr:colOff>50800</xdr:colOff>
      <xdr:row>38</xdr:row>
      <xdr:rowOff>74688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77549"/>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5198</xdr:rowOff>
    </xdr:from>
    <xdr:to>
      <xdr:col>81</xdr:col>
      <xdr:colOff>101600</xdr:colOff>
      <xdr:row>38</xdr:row>
      <xdr:rowOff>106798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2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123325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74688</xdr:rowOff>
    </xdr:from>
    <xdr:to>
      <xdr:col>76</xdr:col>
      <xdr:colOff>114300</xdr:colOff>
      <xdr:row>38</xdr:row>
      <xdr:rowOff>79727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9788"/>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9447</xdr:rowOff>
    </xdr:from>
    <xdr:to>
      <xdr:col>76</xdr:col>
      <xdr:colOff>165100</xdr:colOff>
      <xdr:row>38</xdr:row>
      <xdr:rowOff>111047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2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127575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76570</xdr:rowOff>
    </xdr:from>
    <xdr:to>
      <xdr:col>71</xdr:col>
      <xdr:colOff>177800</xdr:colOff>
      <xdr:row>38</xdr:row>
      <xdr:rowOff>79727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1670"/>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13595</xdr:rowOff>
    </xdr:from>
    <xdr:to>
      <xdr:col>72</xdr:col>
      <xdr:colOff>38100</xdr:colOff>
      <xdr:row>38</xdr:row>
      <xdr:rowOff>115195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131722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10013</xdr:rowOff>
    </xdr:from>
    <xdr:to>
      <xdr:col>67</xdr:col>
      <xdr:colOff>101600</xdr:colOff>
      <xdr:row>38</xdr:row>
      <xdr:rowOff>111613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128140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10170</xdr:rowOff>
    </xdr:from>
    <xdr:to>
      <xdr:col>85</xdr:col>
      <xdr:colOff>177800</xdr:colOff>
      <xdr:row>38</xdr:row>
      <xdr:rowOff>111770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96547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11649</xdr:rowOff>
    </xdr:from>
    <xdr:to>
      <xdr:col>81</xdr:col>
      <xdr:colOff>101600</xdr:colOff>
      <xdr:row>38</xdr:row>
      <xdr:rowOff>113249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104376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23888</xdr:rowOff>
    </xdr:from>
    <xdr:to>
      <xdr:col>76</xdr:col>
      <xdr:colOff>165100</xdr:colOff>
      <xdr:row>38</xdr:row>
      <xdr:rowOff>125488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116615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28927</xdr:rowOff>
    </xdr:from>
    <xdr:to>
      <xdr:col>72</xdr:col>
      <xdr:colOff>38100</xdr:colOff>
      <xdr:row>38</xdr:row>
      <xdr:rowOff>130527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121654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25770</xdr:rowOff>
    </xdr:from>
    <xdr:to>
      <xdr:col>67</xdr:col>
      <xdr:colOff>101600</xdr:colOff>
      <xdr:row>38</xdr:row>
      <xdr:rowOff>127370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118497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1,169,617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108035</xdr:rowOff>
    </xdr:from>
    <xdr:to>
      <xdr:col>85</xdr:col>
      <xdr:colOff>127000</xdr:colOff>
      <xdr:row>58</xdr:row>
      <xdr:rowOff>113309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52135"/>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108035</xdr:rowOff>
    </xdr:from>
    <xdr:to>
      <xdr:col>81</xdr:col>
      <xdr:colOff>50800</xdr:colOff>
      <xdr:row>58</xdr:row>
      <xdr:rowOff>147817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52135"/>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58282</xdr:rowOff>
    </xdr:from>
    <xdr:to>
      <xdr:col>81</xdr:col>
      <xdr:colOff>101600</xdr:colOff>
      <xdr:row>58</xdr:row>
      <xdr:rowOff>159882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100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151009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100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147817</xdr:rowOff>
    </xdr:from>
    <xdr:to>
      <xdr:col>76</xdr:col>
      <xdr:colOff>114300</xdr:colOff>
      <xdr:row>58</xdr:row>
      <xdr:rowOff>150818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91917"/>
          <a:ext cx="8890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75157</xdr:rowOff>
    </xdr:from>
    <xdr:to>
      <xdr:col>76</xdr:col>
      <xdr:colOff>165100</xdr:colOff>
      <xdr:row>59</xdr:row>
      <xdr:rowOff>5307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1001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21834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148882</xdr:rowOff>
    </xdr:from>
    <xdr:to>
      <xdr:col>71</xdr:col>
      <xdr:colOff>177800</xdr:colOff>
      <xdr:row>58</xdr:row>
      <xdr:rowOff>150818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92982"/>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76595</xdr:rowOff>
    </xdr:from>
    <xdr:to>
      <xdr:col>72</xdr:col>
      <xdr:colOff>38100</xdr:colOff>
      <xdr:row>59</xdr:row>
      <xdr:rowOff>6745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23272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79842</xdr:rowOff>
    </xdr:from>
    <xdr:to>
      <xdr:col>67</xdr:col>
      <xdr:colOff>101600</xdr:colOff>
      <xdr:row>59</xdr:row>
      <xdr:rowOff>9992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2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26519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62509</xdr:rowOff>
    </xdr:from>
    <xdr:to>
      <xdr:col>85</xdr:col>
      <xdr:colOff>177800</xdr:colOff>
      <xdr:row>58</xdr:row>
      <xdr:rowOff>164109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148886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57235</xdr:rowOff>
    </xdr:from>
    <xdr:to>
      <xdr:col>81</xdr:col>
      <xdr:colOff>101600</xdr:colOff>
      <xdr:row>58</xdr:row>
      <xdr:rowOff>158835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97017</xdr:rowOff>
    </xdr:from>
    <xdr:to>
      <xdr:col>76</xdr:col>
      <xdr:colOff>165100</xdr:colOff>
      <xdr:row>59</xdr:row>
      <xdr:rowOff>27167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18294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100018</xdr:rowOff>
    </xdr:from>
    <xdr:to>
      <xdr:col>72</xdr:col>
      <xdr:colOff>38100</xdr:colOff>
      <xdr:row>59</xdr:row>
      <xdr:rowOff>30168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21295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98082</xdr:rowOff>
    </xdr:from>
    <xdr:to>
      <xdr:col>67</xdr:col>
      <xdr:colOff>101600</xdr:colOff>
      <xdr:row>59</xdr:row>
      <xdr:rowOff>28232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19359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495,340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47845</xdr:rowOff>
    </xdr:from>
    <xdr:to>
      <xdr:col>85</xdr:col>
      <xdr:colOff>127000</xdr:colOff>
      <xdr:row>79</xdr:row>
      <xdr:rowOff>94408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92395"/>
          <a:ext cx="8382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2093</xdr:rowOff>
    </xdr:from>
    <xdr:to>
      <xdr:col>81</xdr:col>
      <xdr:colOff>50800</xdr:colOff>
      <xdr:row>79</xdr:row>
      <xdr:rowOff>94408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46643"/>
          <a:ext cx="889000" cy="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6731</xdr:rowOff>
    </xdr:from>
    <xdr:to>
      <xdr:col>81</xdr:col>
      <xdr:colOff>101600</xdr:colOff>
      <xdr:row>79</xdr:row>
      <xdr:rowOff>108331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124858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2093</xdr:rowOff>
    </xdr:from>
    <xdr:to>
      <xdr:col>76</xdr:col>
      <xdr:colOff>114300</xdr:colOff>
      <xdr:row>79</xdr:row>
      <xdr:rowOff>68566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46643"/>
          <a:ext cx="889000" cy="6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6829</xdr:rowOff>
    </xdr:from>
    <xdr:to>
      <xdr:col>76</xdr:col>
      <xdr:colOff>165100</xdr:colOff>
      <xdr:row>79</xdr:row>
      <xdr:rowOff>108429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99556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68566</xdr:rowOff>
    </xdr:from>
    <xdr:to>
      <xdr:col>71</xdr:col>
      <xdr:colOff>177800</xdr:colOff>
      <xdr:row>79</xdr:row>
      <xdr:rowOff>95793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13116"/>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12578</xdr:rowOff>
    </xdr:from>
    <xdr:to>
      <xdr:col>72</xdr:col>
      <xdr:colOff>38100</xdr:colOff>
      <xdr:row>79</xdr:row>
      <xdr:rowOff>114178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5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130705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5993</xdr:rowOff>
    </xdr:from>
    <xdr:to>
      <xdr:col>67</xdr:col>
      <xdr:colOff>101600</xdr:colOff>
      <xdr:row>79</xdr:row>
      <xdr:rowOff>107593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124120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168495</xdr:rowOff>
    </xdr:from>
    <xdr:to>
      <xdr:col>85</xdr:col>
      <xdr:colOff>177800</xdr:colOff>
      <xdr:row>79</xdr:row>
      <xdr:rowOff>98645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43608</xdr:rowOff>
    </xdr:from>
    <xdr:to>
      <xdr:col>81</xdr:col>
      <xdr:colOff>101600</xdr:colOff>
      <xdr:row>79</xdr:row>
      <xdr:rowOff>145208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136335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122743</xdr:rowOff>
    </xdr:from>
    <xdr:to>
      <xdr:col>76</xdr:col>
      <xdr:colOff>165100</xdr:colOff>
      <xdr:row>79</xdr:row>
      <xdr:rowOff>52893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69420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17766</xdr:rowOff>
    </xdr:from>
    <xdr:to>
      <xdr:col>72</xdr:col>
      <xdr:colOff>38100</xdr:colOff>
      <xdr:row>79</xdr:row>
      <xdr:rowOff>119366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110493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5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44993</xdr:rowOff>
    </xdr:from>
    <xdr:to>
      <xdr:col>67</xdr:col>
      <xdr:colOff>101600</xdr:colOff>
      <xdr:row>79</xdr:row>
      <xdr:rowOff>146593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137720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2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780,130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90559</xdr:rowOff>
    </xdr:from>
    <xdr:to>
      <xdr:col>85</xdr:col>
      <xdr:colOff>127000</xdr:colOff>
      <xdr:row>98</xdr:row>
      <xdr:rowOff>96157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92659"/>
          <a:ext cx="8382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96157</xdr:rowOff>
    </xdr:from>
    <xdr:to>
      <xdr:col>81</xdr:col>
      <xdr:colOff>50800</xdr:colOff>
      <xdr:row>98</xdr:row>
      <xdr:rowOff>106598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98257"/>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28673</xdr:rowOff>
    </xdr:from>
    <xdr:to>
      <xdr:col>81</xdr:col>
      <xdr:colOff>101600</xdr:colOff>
      <xdr:row>98</xdr:row>
      <xdr:rowOff>130273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83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146800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106190</xdr:rowOff>
    </xdr:from>
    <xdr:to>
      <xdr:col>76</xdr:col>
      <xdr:colOff>114300</xdr:colOff>
      <xdr:row>98</xdr:row>
      <xdr:rowOff>106598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90829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22214</xdr:rowOff>
    </xdr:from>
    <xdr:to>
      <xdr:col>76</xdr:col>
      <xdr:colOff>165100</xdr:colOff>
      <xdr:row>98</xdr:row>
      <xdr:rowOff>123814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82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106190</xdr:rowOff>
    </xdr:from>
    <xdr:to>
      <xdr:col>71</xdr:col>
      <xdr:colOff>177800</xdr:colOff>
      <xdr:row>98</xdr:row>
      <xdr:rowOff>108235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908290"/>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21884</xdr:rowOff>
    </xdr:from>
    <xdr:to>
      <xdr:col>72</xdr:col>
      <xdr:colOff>38100</xdr:colOff>
      <xdr:row>98</xdr:row>
      <xdr:rowOff>123484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82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140011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28060</xdr:rowOff>
    </xdr:from>
    <xdr:to>
      <xdr:col>67</xdr:col>
      <xdr:colOff>101600</xdr:colOff>
      <xdr:row>98</xdr:row>
      <xdr:rowOff>129660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83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146187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0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39759</xdr:rowOff>
    </xdr:from>
    <xdr:to>
      <xdr:col>85</xdr:col>
      <xdr:colOff>177800</xdr:colOff>
      <xdr:row>98</xdr:row>
      <xdr:rowOff>141359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126136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45357</xdr:rowOff>
    </xdr:from>
    <xdr:to>
      <xdr:col>81</xdr:col>
      <xdr:colOff>101600</xdr:colOff>
      <xdr:row>98</xdr:row>
      <xdr:rowOff>146957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138084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4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55798</xdr:rowOff>
    </xdr:from>
    <xdr:to>
      <xdr:col>76</xdr:col>
      <xdr:colOff>165100</xdr:colOff>
      <xdr:row>98</xdr:row>
      <xdr:rowOff>157398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148525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55390</xdr:rowOff>
    </xdr:from>
    <xdr:to>
      <xdr:col>72</xdr:col>
      <xdr:colOff>38100</xdr:colOff>
      <xdr:row>98</xdr:row>
      <xdr:rowOff>156990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148117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5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57435</xdr:rowOff>
    </xdr:from>
    <xdr:to>
      <xdr:col>67</xdr:col>
      <xdr:colOff>101600</xdr:colOff>
      <xdr:row>98</xdr:row>
      <xdr:rowOff>159035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150162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36877</xdr:rowOff>
    </xdr:from>
    <xdr:to>
      <xdr:col>112</xdr:col>
      <xdr:colOff>38100</xdr:colOff>
      <xdr:row>39</xdr:row>
      <xdr:rowOff>138477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2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155004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9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36453</xdr:rowOff>
    </xdr:from>
    <xdr:to>
      <xdr:col>107</xdr:col>
      <xdr:colOff>101600</xdr:colOff>
      <xdr:row>39</xdr:row>
      <xdr:rowOff>138053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2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154580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8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28158</xdr:rowOff>
    </xdr:from>
    <xdr:to>
      <xdr:col>102</xdr:col>
      <xdr:colOff>165100</xdr:colOff>
      <xdr:row>39</xdr:row>
      <xdr:rowOff>129758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146285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22475</xdr:rowOff>
    </xdr:from>
    <xdr:to>
      <xdr:col>98</xdr:col>
      <xdr:colOff>38100</xdr:colOff>
      <xdr:row>39</xdr:row>
      <xdr:rowOff>124075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140602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4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各目的別歳出は、</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一部費目において前年度よりも増加しているものの、全体的には</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類似団体内平均値に比べて低い水準で推移</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しており、村税をはじめとする自主財源や財政力指数が低下する厳しい状況の中で、効率的な財政運営を行うことができた。</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・民生費は、</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公私連携幼保連携認定こども園への補助により</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令和元年度に一時的に増加している。</a:t>
          </a:r>
          <a:endPar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・商工費は、休業要請支援金事業や消費喚起特別商品券事業などの新型コロナ対策事業を実施したことにより、令和２年度に一時的に増加している。</a:t>
          </a:r>
          <a:endPar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・消防費は、特別定額給付金</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などの新型コロナ対策事業の実施したことにより、令和２年度に一時的に増加している。</a:t>
          </a:r>
          <a:endPar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・教育費は、小中学校ＩＣＴ整備事業を実施していることから、令和元年度以降増加傾向にある。</a:t>
          </a:r>
          <a:endPar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・災害復旧費は、平成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年度の大型台風により被災した村道の復旧事業を実施したために</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年度から令和２年度にかけて</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増加していたが、同事業は令和２年度に終了したことから、令和３年度以降は減少する見込みである。</a:t>
          </a:r>
          <a:endPar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050" b="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b="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050" b="0">
              <a:solidFill>
                <a:srgbClr val="000000"/>
              </a:solidFill>
              <a:effectLst/>
              <a:latin typeface="ＭＳ Ｐゴシック" panose="020B0600070205080204" pitchFamily="50" charset="-128"/>
              <a:ea typeface="ＭＳ Ｐゴシック" panose="020B0600070205080204" pitchFamily="50" charset="-128"/>
              <a:cs typeface="+mn-cs"/>
            </a:rPr>
            <a:t>年度に過疎地域と公示されてから交付税算入率が高く、財政上メリットがある過疎対策事業債を積極的に活用しており、近年は起債発行残高が増加傾向にあること</a:t>
          </a:r>
          <a:r>
            <a:rPr kumimoji="1" lang="ja-JP" altLang="en-US" sz="1050" b="0">
              <a:solidFill>
                <a:srgbClr val="000000"/>
              </a:solidFill>
              <a:effectLst/>
              <a:latin typeface="ＭＳ Ｐゴシック" panose="020B0600070205080204" pitchFamily="50" charset="-128"/>
              <a:ea typeface="ＭＳ Ｐゴシック" panose="020B0600070205080204" pitchFamily="50" charset="-128"/>
              <a:cs typeface="+mn-cs"/>
            </a:rPr>
            <a:t>に伴って年々増加傾向にある。</a:t>
          </a:r>
          <a:endPar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・令和３年度以降は、</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新庁舎建設や老朽化した施設等の更新を控えており、</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一部費目において今後</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水準は増加する見込み</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財政調整基金残高及び実質単年度収支については、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年度にかけて大きく減少している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rgbClr val="000000"/>
              </a:solidFill>
              <a:latin typeface="ＭＳ ゴシック" pitchFamily="49" charset="-128"/>
              <a:ea typeface="ＭＳ ゴシック" pitchFamily="49" charset="-128"/>
            </a:rPr>
            <a:t>新庁舎建設に向けて平成</a:t>
          </a:r>
          <a:r>
            <a:rPr kumimoji="1" lang="en-US" altLang="ja-JP" sz="1100">
              <a:solidFill>
                <a:srgbClr val="000000"/>
              </a:solidFill>
              <a:latin typeface="ＭＳ ゴシック" pitchFamily="49" charset="-128"/>
              <a:ea typeface="ＭＳ ゴシック" pitchFamily="49" charset="-128"/>
            </a:rPr>
            <a:t>29</a:t>
          </a:r>
          <a:r>
            <a:rPr kumimoji="1" lang="ja-JP" altLang="en-US" sz="1100">
              <a:solidFill>
                <a:srgbClr val="000000"/>
              </a:solidFill>
              <a:latin typeface="ＭＳ ゴシック" pitchFamily="49" charset="-128"/>
              <a:ea typeface="ＭＳ ゴシック" pitchFamily="49" charset="-128"/>
            </a:rPr>
            <a:t>年度及び平成</a:t>
          </a:r>
          <a:r>
            <a:rPr kumimoji="1" lang="en-US" altLang="ja-JP" sz="1100">
              <a:solidFill>
                <a:srgbClr val="000000"/>
              </a:solidFill>
              <a:latin typeface="ＭＳ ゴシック" pitchFamily="49" charset="-128"/>
              <a:ea typeface="ＭＳ ゴシック" pitchFamily="49" charset="-128"/>
            </a:rPr>
            <a:t>30</a:t>
          </a:r>
          <a:r>
            <a:rPr kumimoji="1" lang="ja-JP" altLang="en-US" sz="1100">
              <a:solidFill>
                <a:srgbClr val="000000"/>
              </a:solidFill>
              <a:latin typeface="ＭＳ ゴシック" pitchFamily="49" charset="-128"/>
              <a:ea typeface="ＭＳ ゴシック" pitchFamily="49" charset="-128"/>
            </a:rPr>
            <a:t>年度に８億円</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rgbClr val="000000"/>
              </a:solidFill>
              <a:latin typeface="ＭＳ Ｐゴシック" panose="020B0600070205080204" pitchFamily="50" charset="-128"/>
              <a:ea typeface="ＭＳ Ｐゴシック" panose="020B0600070205080204" pitchFamily="50" charset="-128"/>
            </a:rPr>
            <a:t>公共施設等整備基金に積み替えたことや、令和元年度に収支不足分を</a:t>
          </a:r>
          <a:r>
            <a:rPr kumimoji="1" lang="ja-JP" altLang="en-US" sz="1100">
              <a:solidFill>
                <a:srgbClr val="000000"/>
              </a:solidFill>
              <a:latin typeface="ＭＳ ゴシック" pitchFamily="49" charset="-128"/>
              <a:ea typeface="ＭＳ ゴシック" pitchFamily="49" charset="-128"/>
            </a:rPr>
            <a:t>補うため１億５千万円を財政調整基金から取り崩したことが主な要因である。</a:t>
          </a:r>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　実質収支額（標準財政規模比）は、前年度と比較して</a:t>
          </a:r>
          <a:r>
            <a:rPr kumimoji="1" lang="en-US" altLang="ja-JP" sz="1100">
              <a:solidFill>
                <a:srgbClr val="000000"/>
              </a:solidFill>
              <a:latin typeface="ＭＳ ゴシック" pitchFamily="49" charset="-128"/>
              <a:ea typeface="ＭＳ ゴシック" pitchFamily="49" charset="-128"/>
            </a:rPr>
            <a:t>0.6</a:t>
          </a:r>
          <a:r>
            <a:rPr kumimoji="1" lang="ja-JP" altLang="en-US" sz="1100">
              <a:solidFill>
                <a:srgbClr val="000000"/>
              </a:solidFill>
              <a:latin typeface="ＭＳ ゴシック" pitchFamily="49" charset="-128"/>
              <a:ea typeface="ＭＳ ゴシック" pitchFamily="49" charset="-128"/>
            </a:rPr>
            <a:t>ポイント増加しているが、歳入面において地方交付税の算定項目に地域社会再生事業費が新設されたことや、包括算定経費の増額等により普通交付税収入額が大幅に増加したことが主な増加要因である。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年度において、各会計とも赤字額は発生していない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。一般会計は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％であり、前年度に比べて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0.05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ポイント増加しているが、実質収支額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が大幅に増加したことが主な増加要因であ</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今後も、収支均衡を図り、健全な財政運営に努めていく。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12" t="s">
        <v>81</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13" t="s">
        <v>83</v>
      </c>
      <c r="C3" s="614"/>
      <c r="D3" s="614"/>
      <c r="E3" s="615"/>
      <c r="F3" s="615"/>
      <c r="G3" s="615"/>
      <c r="H3" s="615"/>
      <c r="I3" s="615"/>
      <c r="J3" s="615"/>
      <c r="K3" s="615"/>
      <c r="L3" s="615" t="s">
        <v>84</v>
      </c>
      <c r="M3" s="615"/>
      <c r="N3" s="615"/>
      <c r="O3" s="615"/>
      <c r="P3" s="615"/>
      <c r="Q3" s="615"/>
      <c r="R3" s="618"/>
      <c r="S3" s="618"/>
      <c r="T3" s="618"/>
      <c r="U3" s="618"/>
      <c r="V3" s="619"/>
      <c r="W3" s="509" t="s">
        <v>85</v>
      </c>
      <c r="X3" s="510"/>
      <c r="Y3" s="510"/>
      <c r="Z3" s="510"/>
      <c r="AA3" s="510"/>
      <c r="AB3" s="614"/>
      <c r="AC3" s="618" t="s">
        <v>86</v>
      </c>
      <c r="AD3" s="510"/>
      <c r="AE3" s="510"/>
      <c r="AF3" s="510"/>
      <c r="AG3" s="510"/>
      <c r="AH3" s="510"/>
      <c r="AI3" s="510"/>
      <c r="AJ3" s="510"/>
      <c r="AK3" s="510"/>
      <c r="AL3" s="580"/>
      <c r="AM3" s="509" t="s">
        <v>87</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88</v>
      </c>
      <c r="BO3" s="510"/>
      <c r="BP3" s="510"/>
      <c r="BQ3" s="510"/>
      <c r="BR3" s="510"/>
      <c r="BS3" s="510"/>
      <c r="BT3" s="510"/>
      <c r="BU3" s="580"/>
      <c r="BV3" s="509" t="s">
        <v>89</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90</v>
      </c>
      <c r="CU3" s="510"/>
      <c r="CV3" s="510"/>
      <c r="CW3" s="510"/>
      <c r="CX3" s="510"/>
      <c r="CY3" s="510"/>
      <c r="CZ3" s="510"/>
      <c r="DA3" s="580"/>
      <c r="DB3" s="509" t="s">
        <v>91</v>
      </c>
      <c r="DC3" s="510"/>
      <c r="DD3" s="510"/>
      <c r="DE3" s="510"/>
      <c r="DF3" s="510"/>
      <c r="DG3" s="510"/>
      <c r="DH3" s="510"/>
      <c r="DI3" s="580"/>
      <c r="DJ3" s="185"/>
      <c r="DK3" s="185"/>
      <c r="DL3" s="185"/>
      <c r="DM3" s="185"/>
      <c r="DN3" s="185"/>
      <c r="DO3" s="185"/>
    </row>
    <row r="4" spans="1:119" ht="18.75" customHeight="1" x14ac:dyDescent="0.15">
      <c r="A4" s="186"/>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92</v>
      </c>
      <c r="AZ4" s="423"/>
      <c r="BA4" s="423"/>
      <c r="BB4" s="423"/>
      <c r="BC4" s="423"/>
      <c r="BD4" s="423"/>
      <c r="BE4" s="423"/>
      <c r="BF4" s="423"/>
      <c r="BG4" s="423"/>
      <c r="BH4" s="423"/>
      <c r="BI4" s="423"/>
      <c r="BJ4" s="423"/>
      <c r="BK4" s="423"/>
      <c r="BL4" s="423"/>
      <c r="BM4" s="424"/>
      <c r="BN4" s="425">
        <v>3776910</v>
      </c>
      <c r="BO4" s="426"/>
      <c r="BP4" s="426"/>
      <c r="BQ4" s="426"/>
      <c r="BR4" s="426"/>
      <c r="BS4" s="426"/>
      <c r="BT4" s="426"/>
      <c r="BU4" s="427"/>
      <c r="BV4" s="425">
        <v>3374038</v>
      </c>
      <c r="BW4" s="426"/>
      <c r="BX4" s="426"/>
      <c r="BY4" s="426"/>
      <c r="BZ4" s="426"/>
      <c r="CA4" s="426"/>
      <c r="CB4" s="426"/>
      <c r="CC4" s="427"/>
      <c r="CD4" s="606" t="s">
        <v>93</v>
      </c>
      <c r="CE4" s="607"/>
      <c r="CF4" s="607"/>
      <c r="CG4" s="607"/>
      <c r="CH4" s="607"/>
      <c r="CI4" s="607"/>
      <c r="CJ4" s="607"/>
      <c r="CK4" s="607"/>
      <c r="CL4" s="607"/>
      <c r="CM4" s="607"/>
      <c r="CN4" s="607"/>
      <c r="CO4" s="607"/>
      <c r="CP4" s="607"/>
      <c r="CQ4" s="607"/>
      <c r="CR4" s="607"/>
      <c r="CS4" s="608"/>
      <c r="CT4" s="609">
        <v>1.1000000000000001</v>
      </c>
      <c r="CU4" s="610"/>
      <c r="CV4" s="610"/>
      <c r="CW4" s="610"/>
      <c r="CX4" s="610"/>
      <c r="CY4" s="610"/>
      <c r="CZ4" s="610"/>
      <c r="DA4" s="611"/>
      <c r="DB4" s="609">
        <v>1</v>
      </c>
      <c r="DC4" s="610"/>
      <c r="DD4" s="610"/>
      <c r="DE4" s="610"/>
      <c r="DF4" s="610"/>
      <c r="DG4" s="610"/>
      <c r="DH4" s="610"/>
      <c r="DI4" s="611"/>
      <c r="DJ4" s="185"/>
      <c r="DK4" s="185"/>
      <c r="DL4" s="185"/>
      <c r="DM4" s="185"/>
      <c r="DN4" s="185"/>
      <c r="DO4" s="185"/>
    </row>
    <row r="5" spans="1:119" ht="18.75" customHeight="1" x14ac:dyDescent="0.15">
      <c r="A5" s="186"/>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94</v>
      </c>
      <c r="AN5" s="404"/>
      <c r="AO5" s="404"/>
      <c r="AP5" s="404"/>
      <c r="AQ5" s="404"/>
      <c r="AR5" s="404"/>
      <c r="AS5" s="404"/>
      <c r="AT5" s="405"/>
      <c r="AU5" s="487" t="s">
        <v>95</v>
      </c>
      <c r="AV5" s="488"/>
      <c r="AW5" s="488"/>
      <c r="AX5" s="488"/>
      <c r="AY5" s="410" t="s">
        <v>96</v>
      </c>
      <c r="AZ5" s="411"/>
      <c r="BA5" s="411"/>
      <c r="BB5" s="411"/>
      <c r="BC5" s="411"/>
      <c r="BD5" s="411"/>
      <c r="BE5" s="411"/>
      <c r="BF5" s="411"/>
      <c r="BG5" s="411"/>
      <c r="BH5" s="411"/>
      <c r="BI5" s="411"/>
      <c r="BJ5" s="411"/>
      <c r="BK5" s="411"/>
      <c r="BL5" s="411"/>
      <c r="BM5" s="412"/>
      <c r="BN5" s="430">
        <v>3743509</v>
      </c>
      <c r="BO5" s="431"/>
      <c r="BP5" s="431"/>
      <c r="BQ5" s="431"/>
      <c r="BR5" s="431"/>
      <c r="BS5" s="431"/>
      <c r="BT5" s="431"/>
      <c r="BU5" s="432"/>
      <c r="BV5" s="430">
        <v>3347195</v>
      </c>
      <c r="BW5" s="431"/>
      <c r="BX5" s="431"/>
      <c r="BY5" s="431"/>
      <c r="BZ5" s="431"/>
      <c r="CA5" s="431"/>
      <c r="CB5" s="431"/>
      <c r="CC5" s="432"/>
      <c r="CD5" s="439" t="s">
        <v>97</v>
      </c>
      <c r="CE5" s="440"/>
      <c r="CF5" s="440"/>
      <c r="CG5" s="440"/>
      <c r="CH5" s="440"/>
      <c r="CI5" s="440"/>
      <c r="CJ5" s="440"/>
      <c r="CK5" s="440"/>
      <c r="CL5" s="440"/>
      <c r="CM5" s="440"/>
      <c r="CN5" s="440"/>
      <c r="CO5" s="440"/>
      <c r="CP5" s="440"/>
      <c r="CQ5" s="440"/>
      <c r="CR5" s="440"/>
      <c r="CS5" s="441"/>
      <c r="CT5" s="400">
        <v>90</v>
      </c>
      <c r="CU5" s="401"/>
      <c r="CV5" s="401"/>
      <c r="CW5" s="401"/>
      <c r="CX5" s="401"/>
      <c r="CY5" s="401"/>
      <c r="CZ5" s="401"/>
      <c r="DA5" s="402"/>
      <c r="DB5" s="400">
        <v>94.1</v>
      </c>
      <c r="DC5" s="401"/>
      <c r="DD5" s="401"/>
      <c r="DE5" s="401"/>
      <c r="DF5" s="401"/>
      <c r="DG5" s="401"/>
      <c r="DH5" s="401"/>
      <c r="DI5" s="402"/>
      <c r="DJ5" s="185"/>
      <c r="DK5" s="185"/>
      <c r="DL5" s="185"/>
      <c r="DM5" s="185"/>
      <c r="DN5" s="185"/>
      <c r="DO5" s="185"/>
    </row>
    <row r="6" spans="1:119" ht="18.75" customHeight="1" x14ac:dyDescent="0.15">
      <c r="A6" s="186"/>
      <c r="B6" s="586" t="s">
        <v>98</v>
      </c>
      <c r="C6" s="444"/>
      <c r="D6" s="444"/>
      <c r="E6" s="587"/>
      <c r="F6" s="587"/>
      <c r="G6" s="587"/>
      <c r="H6" s="587"/>
      <c r="I6" s="587"/>
      <c r="J6" s="587"/>
      <c r="K6" s="587"/>
      <c r="L6" s="587" t="s">
        <v>99</v>
      </c>
      <c r="M6" s="587"/>
      <c r="N6" s="587"/>
      <c r="O6" s="587"/>
      <c r="P6" s="587"/>
      <c r="Q6" s="587"/>
      <c r="R6" s="468"/>
      <c r="S6" s="468"/>
      <c r="T6" s="468"/>
      <c r="U6" s="468"/>
      <c r="V6" s="593"/>
      <c r="W6" s="521" t="s">
        <v>100</v>
      </c>
      <c r="X6" s="443"/>
      <c r="Y6" s="443"/>
      <c r="Z6" s="443"/>
      <c r="AA6" s="443"/>
      <c r="AB6" s="444"/>
      <c r="AC6" s="598" t="s">
        <v>101</v>
      </c>
      <c r="AD6" s="599"/>
      <c r="AE6" s="599"/>
      <c r="AF6" s="599"/>
      <c r="AG6" s="599"/>
      <c r="AH6" s="599"/>
      <c r="AI6" s="599"/>
      <c r="AJ6" s="599"/>
      <c r="AK6" s="599"/>
      <c r="AL6" s="600"/>
      <c r="AM6" s="499" t="s">
        <v>102</v>
      </c>
      <c r="AN6" s="404"/>
      <c r="AO6" s="404"/>
      <c r="AP6" s="404"/>
      <c r="AQ6" s="404"/>
      <c r="AR6" s="404"/>
      <c r="AS6" s="404"/>
      <c r="AT6" s="405"/>
      <c r="AU6" s="487" t="s">
        <v>103</v>
      </c>
      <c r="AV6" s="488"/>
      <c r="AW6" s="488"/>
      <c r="AX6" s="488"/>
      <c r="AY6" s="410" t="s">
        <v>104</v>
      </c>
      <c r="AZ6" s="411"/>
      <c r="BA6" s="411"/>
      <c r="BB6" s="411"/>
      <c r="BC6" s="411"/>
      <c r="BD6" s="411"/>
      <c r="BE6" s="411"/>
      <c r="BF6" s="411"/>
      <c r="BG6" s="411"/>
      <c r="BH6" s="411"/>
      <c r="BI6" s="411"/>
      <c r="BJ6" s="411"/>
      <c r="BK6" s="411"/>
      <c r="BL6" s="411"/>
      <c r="BM6" s="412"/>
      <c r="BN6" s="430">
        <v>33401</v>
      </c>
      <c r="BO6" s="431"/>
      <c r="BP6" s="431"/>
      <c r="BQ6" s="431"/>
      <c r="BR6" s="431"/>
      <c r="BS6" s="431"/>
      <c r="BT6" s="431"/>
      <c r="BU6" s="432"/>
      <c r="BV6" s="430">
        <v>26843</v>
      </c>
      <c r="BW6" s="431"/>
      <c r="BX6" s="431"/>
      <c r="BY6" s="431"/>
      <c r="BZ6" s="431"/>
      <c r="CA6" s="431"/>
      <c r="CB6" s="431"/>
      <c r="CC6" s="432"/>
      <c r="CD6" s="439" t="s">
        <v>105</v>
      </c>
      <c r="CE6" s="440"/>
      <c r="CF6" s="440"/>
      <c r="CG6" s="440"/>
      <c r="CH6" s="440"/>
      <c r="CI6" s="440"/>
      <c r="CJ6" s="440"/>
      <c r="CK6" s="440"/>
      <c r="CL6" s="440"/>
      <c r="CM6" s="440"/>
      <c r="CN6" s="440"/>
      <c r="CO6" s="440"/>
      <c r="CP6" s="440"/>
      <c r="CQ6" s="440"/>
      <c r="CR6" s="440"/>
      <c r="CS6" s="441"/>
      <c r="CT6" s="583">
        <v>93.2</v>
      </c>
      <c r="CU6" s="584"/>
      <c r="CV6" s="584"/>
      <c r="CW6" s="584"/>
      <c r="CX6" s="584"/>
      <c r="CY6" s="584"/>
      <c r="CZ6" s="584"/>
      <c r="DA6" s="585"/>
      <c r="DB6" s="583">
        <v>97.5</v>
      </c>
      <c r="DC6" s="584"/>
      <c r="DD6" s="584"/>
      <c r="DE6" s="584"/>
      <c r="DF6" s="584"/>
      <c r="DG6" s="584"/>
      <c r="DH6" s="584"/>
      <c r="DI6" s="585"/>
      <c r="DJ6" s="185"/>
      <c r="DK6" s="185"/>
      <c r="DL6" s="185"/>
      <c r="DM6" s="185"/>
      <c r="DN6" s="185"/>
      <c r="DO6" s="185"/>
    </row>
    <row r="7" spans="1:119" ht="18.75" customHeight="1" x14ac:dyDescent="0.15">
      <c r="A7" s="186"/>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106</v>
      </c>
      <c r="AN7" s="404"/>
      <c r="AO7" s="404"/>
      <c r="AP7" s="404"/>
      <c r="AQ7" s="404"/>
      <c r="AR7" s="404"/>
      <c r="AS7" s="404"/>
      <c r="AT7" s="405"/>
      <c r="AU7" s="487" t="s">
        <v>107</v>
      </c>
      <c r="AV7" s="488"/>
      <c r="AW7" s="488"/>
      <c r="AX7" s="488"/>
      <c r="AY7" s="410" t="s">
        <v>108</v>
      </c>
      <c r="AZ7" s="411"/>
      <c r="BA7" s="411"/>
      <c r="BB7" s="411"/>
      <c r="BC7" s="411"/>
      <c r="BD7" s="411"/>
      <c r="BE7" s="411"/>
      <c r="BF7" s="411"/>
      <c r="BG7" s="411"/>
      <c r="BH7" s="411"/>
      <c r="BI7" s="411"/>
      <c r="BJ7" s="411"/>
      <c r="BK7" s="411"/>
      <c r="BL7" s="411"/>
      <c r="BM7" s="412"/>
      <c r="BN7" s="430">
        <v>11092</v>
      </c>
      <c r="BO7" s="431"/>
      <c r="BP7" s="431"/>
      <c r="BQ7" s="431"/>
      <c r="BR7" s="431"/>
      <c r="BS7" s="431"/>
      <c r="BT7" s="431"/>
      <c r="BU7" s="432"/>
      <c r="BV7" s="430">
        <v>6887</v>
      </c>
      <c r="BW7" s="431"/>
      <c r="BX7" s="431"/>
      <c r="BY7" s="431"/>
      <c r="BZ7" s="431"/>
      <c r="CA7" s="431"/>
      <c r="CB7" s="431"/>
      <c r="CC7" s="432"/>
      <c r="CD7" s="439" t="s">
        <v>109</v>
      </c>
      <c r="CE7" s="440"/>
      <c r="CF7" s="440"/>
      <c r="CG7" s="440"/>
      <c r="CH7" s="440"/>
      <c r="CI7" s="440"/>
      <c r="CJ7" s="440"/>
      <c r="CK7" s="440"/>
      <c r="CL7" s="440"/>
      <c r="CM7" s="440"/>
      <c r="CN7" s="440"/>
      <c r="CO7" s="440"/>
      <c r="CP7" s="440"/>
      <c r="CQ7" s="440"/>
      <c r="CR7" s="440"/>
      <c r="CS7" s="441"/>
      <c r="CT7" s="430">
        <v>2068762</v>
      </c>
      <c r="CU7" s="431"/>
      <c r="CV7" s="431"/>
      <c r="CW7" s="431"/>
      <c r="CX7" s="431"/>
      <c r="CY7" s="431"/>
      <c r="CZ7" s="431"/>
      <c r="DA7" s="432"/>
      <c r="DB7" s="430">
        <v>1953017</v>
      </c>
      <c r="DC7" s="431"/>
      <c r="DD7" s="431"/>
      <c r="DE7" s="431"/>
      <c r="DF7" s="431"/>
      <c r="DG7" s="431"/>
      <c r="DH7" s="431"/>
      <c r="DI7" s="432"/>
      <c r="DJ7" s="185"/>
      <c r="DK7" s="185"/>
      <c r="DL7" s="185"/>
      <c r="DM7" s="185"/>
      <c r="DN7" s="185"/>
      <c r="DO7" s="185"/>
    </row>
    <row r="8" spans="1:119" ht="18.75" customHeight="1" thickBot="1" x14ac:dyDescent="0.2">
      <c r="A8" s="186"/>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110</v>
      </c>
      <c r="AN8" s="404"/>
      <c r="AO8" s="404"/>
      <c r="AP8" s="404"/>
      <c r="AQ8" s="404"/>
      <c r="AR8" s="404"/>
      <c r="AS8" s="404"/>
      <c r="AT8" s="405"/>
      <c r="AU8" s="487" t="s">
        <v>111</v>
      </c>
      <c r="AV8" s="488"/>
      <c r="AW8" s="488"/>
      <c r="AX8" s="488"/>
      <c r="AY8" s="410" t="s">
        <v>112</v>
      </c>
      <c r="AZ8" s="411"/>
      <c r="BA8" s="411"/>
      <c r="BB8" s="411"/>
      <c r="BC8" s="411"/>
      <c r="BD8" s="411"/>
      <c r="BE8" s="411"/>
      <c r="BF8" s="411"/>
      <c r="BG8" s="411"/>
      <c r="BH8" s="411"/>
      <c r="BI8" s="411"/>
      <c r="BJ8" s="411"/>
      <c r="BK8" s="411"/>
      <c r="BL8" s="411"/>
      <c r="BM8" s="412"/>
      <c r="BN8" s="430">
        <v>22309</v>
      </c>
      <c r="BO8" s="431"/>
      <c r="BP8" s="431"/>
      <c r="BQ8" s="431"/>
      <c r="BR8" s="431"/>
      <c r="BS8" s="431"/>
      <c r="BT8" s="431"/>
      <c r="BU8" s="432"/>
      <c r="BV8" s="430">
        <v>19956</v>
      </c>
      <c r="BW8" s="431"/>
      <c r="BX8" s="431"/>
      <c r="BY8" s="431"/>
      <c r="BZ8" s="431"/>
      <c r="CA8" s="431"/>
      <c r="CB8" s="431"/>
      <c r="CC8" s="432"/>
      <c r="CD8" s="439" t="s">
        <v>113</v>
      </c>
      <c r="CE8" s="440"/>
      <c r="CF8" s="440"/>
      <c r="CG8" s="440"/>
      <c r="CH8" s="440"/>
      <c r="CI8" s="440"/>
      <c r="CJ8" s="440"/>
      <c r="CK8" s="440"/>
      <c r="CL8" s="440"/>
      <c r="CM8" s="440"/>
      <c r="CN8" s="440"/>
      <c r="CO8" s="440"/>
      <c r="CP8" s="440"/>
      <c r="CQ8" s="440"/>
      <c r="CR8" s="440"/>
      <c r="CS8" s="441"/>
      <c r="CT8" s="543">
        <v>0.28999999999999998</v>
      </c>
      <c r="CU8" s="544"/>
      <c r="CV8" s="544"/>
      <c r="CW8" s="544"/>
      <c r="CX8" s="544"/>
      <c r="CY8" s="544"/>
      <c r="CZ8" s="544"/>
      <c r="DA8" s="545"/>
      <c r="DB8" s="543">
        <v>0.3</v>
      </c>
      <c r="DC8" s="544"/>
      <c r="DD8" s="544"/>
      <c r="DE8" s="544"/>
      <c r="DF8" s="544"/>
      <c r="DG8" s="544"/>
      <c r="DH8" s="544"/>
      <c r="DI8" s="545"/>
      <c r="DJ8" s="185"/>
      <c r="DK8" s="185"/>
      <c r="DL8" s="185"/>
      <c r="DM8" s="185"/>
      <c r="DN8" s="185"/>
      <c r="DO8" s="185"/>
    </row>
    <row r="9" spans="1:119" ht="18.75" customHeight="1" thickBot="1" x14ac:dyDescent="0.2">
      <c r="A9" s="186"/>
      <c r="B9" s="572" t="s">
        <v>114</v>
      </c>
      <c r="C9" s="573"/>
      <c r="D9" s="573"/>
      <c r="E9" s="573"/>
      <c r="F9" s="573"/>
      <c r="G9" s="573"/>
      <c r="H9" s="573"/>
      <c r="I9" s="573"/>
      <c r="J9" s="573"/>
      <c r="K9" s="493"/>
      <c r="L9" s="574" t="s">
        <v>115</v>
      </c>
      <c r="M9" s="575"/>
      <c r="N9" s="575"/>
      <c r="O9" s="575"/>
      <c r="P9" s="575"/>
      <c r="Q9" s="576"/>
      <c r="R9" s="577">
        <v>4909</v>
      </c>
      <c r="S9" s="578"/>
      <c r="T9" s="578"/>
      <c r="U9" s="578"/>
      <c r="V9" s="579"/>
      <c r="W9" s="509" t="s">
        <v>116</v>
      </c>
      <c r="X9" s="510"/>
      <c r="Y9" s="510"/>
      <c r="Z9" s="510"/>
      <c r="AA9" s="510"/>
      <c r="AB9" s="510"/>
      <c r="AC9" s="510"/>
      <c r="AD9" s="510"/>
      <c r="AE9" s="510"/>
      <c r="AF9" s="510"/>
      <c r="AG9" s="510"/>
      <c r="AH9" s="510"/>
      <c r="AI9" s="510"/>
      <c r="AJ9" s="510"/>
      <c r="AK9" s="510"/>
      <c r="AL9" s="580"/>
      <c r="AM9" s="499" t="s">
        <v>117</v>
      </c>
      <c r="AN9" s="404"/>
      <c r="AO9" s="404"/>
      <c r="AP9" s="404"/>
      <c r="AQ9" s="404"/>
      <c r="AR9" s="404"/>
      <c r="AS9" s="404"/>
      <c r="AT9" s="405"/>
      <c r="AU9" s="487" t="s">
        <v>118</v>
      </c>
      <c r="AV9" s="488"/>
      <c r="AW9" s="488"/>
      <c r="AX9" s="488"/>
      <c r="AY9" s="410" t="s">
        <v>119</v>
      </c>
      <c r="AZ9" s="411"/>
      <c r="BA9" s="411"/>
      <c r="BB9" s="411"/>
      <c r="BC9" s="411"/>
      <c r="BD9" s="411"/>
      <c r="BE9" s="411"/>
      <c r="BF9" s="411"/>
      <c r="BG9" s="411"/>
      <c r="BH9" s="411"/>
      <c r="BI9" s="411"/>
      <c r="BJ9" s="411"/>
      <c r="BK9" s="411"/>
      <c r="BL9" s="411"/>
      <c r="BM9" s="412"/>
      <c r="BN9" s="430">
        <v>2354</v>
      </c>
      <c r="BO9" s="431"/>
      <c r="BP9" s="431"/>
      <c r="BQ9" s="431"/>
      <c r="BR9" s="431"/>
      <c r="BS9" s="431"/>
      <c r="BT9" s="431"/>
      <c r="BU9" s="432"/>
      <c r="BV9" s="430">
        <v>-66368</v>
      </c>
      <c r="BW9" s="431"/>
      <c r="BX9" s="431"/>
      <c r="BY9" s="431"/>
      <c r="BZ9" s="431"/>
      <c r="CA9" s="431"/>
      <c r="CB9" s="431"/>
      <c r="CC9" s="432"/>
      <c r="CD9" s="439" t="s">
        <v>120</v>
      </c>
      <c r="CE9" s="440"/>
      <c r="CF9" s="440"/>
      <c r="CG9" s="440"/>
      <c r="CH9" s="440"/>
      <c r="CI9" s="440"/>
      <c r="CJ9" s="440"/>
      <c r="CK9" s="440"/>
      <c r="CL9" s="440"/>
      <c r="CM9" s="440"/>
      <c r="CN9" s="440"/>
      <c r="CO9" s="440"/>
      <c r="CP9" s="440"/>
      <c r="CQ9" s="440"/>
      <c r="CR9" s="440"/>
      <c r="CS9" s="441"/>
      <c r="CT9" s="400">
        <v>14.5</v>
      </c>
      <c r="CU9" s="401"/>
      <c r="CV9" s="401"/>
      <c r="CW9" s="401"/>
      <c r="CX9" s="401"/>
      <c r="CY9" s="401"/>
      <c r="CZ9" s="401"/>
      <c r="DA9" s="402"/>
      <c r="DB9" s="400">
        <v>13.4</v>
      </c>
      <c r="DC9" s="401"/>
      <c r="DD9" s="401"/>
      <c r="DE9" s="401"/>
      <c r="DF9" s="401"/>
      <c r="DG9" s="401"/>
      <c r="DH9" s="401"/>
      <c r="DI9" s="402"/>
      <c r="DJ9" s="185"/>
      <c r="DK9" s="185"/>
      <c r="DL9" s="185"/>
      <c r="DM9" s="185"/>
      <c r="DN9" s="185"/>
      <c r="DO9" s="185"/>
    </row>
    <row r="10" spans="1:119" ht="18.75" customHeight="1" thickBot="1" x14ac:dyDescent="0.2">
      <c r="A10" s="186"/>
      <c r="B10" s="572"/>
      <c r="C10" s="573"/>
      <c r="D10" s="573"/>
      <c r="E10" s="573"/>
      <c r="F10" s="573"/>
      <c r="G10" s="573"/>
      <c r="H10" s="573"/>
      <c r="I10" s="573"/>
      <c r="J10" s="573"/>
      <c r="K10" s="493"/>
      <c r="L10" s="403" t="s">
        <v>121</v>
      </c>
      <c r="M10" s="404"/>
      <c r="N10" s="404"/>
      <c r="O10" s="404"/>
      <c r="P10" s="404"/>
      <c r="Q10" s="405"/>
      <c r="R10" s="406">
        <v>5378</v>
      </c>
      <c r="S10" s="407"/>
      <c r="T10" s="407"/>
      <c r="U10" s="407"/>
      <c r="V10" s="409"/>
      <c r="W10" s="581"/>
      <c r="X10" s="392"/>
      <c r="Y10" s="392"/>
      <c r="Z10" s="392"/>
      <c r="AA10" s="392"/>
      <c r="AB10" s="392"/>
      <c r="AC10" s="392"/>
      <c r="AD10" s="392"/>
      <c r="AE10" s="392"/>
      <c r="AF10" s="392"/>
      <c r="AG10" s="392"/>
      <c r="AH10" s="392"/>
      <c r="AI10" s="392"/>
      <c r="AJ10" s="392"/>
      <c r="AK10" s="392"/>
      <c r="AL10" s="582"/>
      <c r="AM10" s="499" t="s">
        <v>122</v>
      </c>
      <c r="AN10" s="404"/>
      <c r="AO10" s="404"/>
      <c r="AP10" s="404"/>
      <c r="AQ10" s="404"/>
      <c r="AR10" s="404"/>
      <c r="AS10" s="404"/>
      <c r="AT10" s="405"/>
      <c r="AU10" s="487" t="s">
        <v>123</v>
      </c>
      <c r="AV10" s="488"/>
      <c r="AW10" s="488"/>
      <c r="AX10" s="488"/>
      <c r="AY10" s="410" t="s">
        <v>124</v>
      </c>
      <c r="AZ10" s="411"/>
      <c r="BA10" s="411"/>
      <c r="BB10" s="411"/>
      <c r="BC10" s="411"/>
      <c r="BD10" s="411"/>
      <c r="BE10" s="411"/>
      <c r="BF10" s="411"/>
      <c r="BG10" s="411"/>
      <c r="BH10" s="411"/>
      <c r="BI10" s="411"/>
      <c r="BJ10" s="411"/>
      <c r="BK10" s="411"/>
      <c r="BL10" s="411"/>
      <c r="BM10" s="412"/>
      <c r="BN10" s="430">
        <v>11607</v>
      </c>
      <c r="BO10" s="431"/>
      <c r="BP10" s="431"/>
      <c r="BQ10" s="431"/>
      <c r="BR10" s="431"/>
      <c r="BS10" s="431"/>
      <c r="BT10" s="431"/>
      <c r="BU10" s="432"/>
      <c r="BV10" s="430">
        <v>15894</v>
      </c>
      <c r="BW10" s="431"/>
      <c r="BX10" s="431"/>
      <c r="BY10" s="431"/>
      <c r="BZ10" s="431"/>
      <c r="CA10" s="431"/>
      <c r="CB10" s="431"/>
      <c r="CC10" s="432"/>
      <c r="CD10" s="190" t="s">
        <v>125</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72"/>
      <c r="C11" s="573"/>
      <c r="D11" s="573"/>
      <c r="E11" s="573"/>
      <c r="F11" s="573"/>
      <c r="G11" s="573"/>
      <c r="H11" s="573"/>
      <c r="I11" s="573"/>
      <c r="J11" s="573"/>
      <c r="K11" s="493"/>
      <c r="L11" s="476" t="s">
        <v>126</v>
      </c>
      <c r="M11" s="477"/>
      <c r="N11" s="477"/>
      <c r="O11" s="477"/>
      <c r="P11" s="477"/>
      <c r="Q11" s="478"/>
      <c r="R11" s="569" t="s">
        <v>127</v>
      </c>
      <c r="S11" s="570"/>
      <c r="T11" s="570"/>
      <c r="U11" s="570"/>
      <c r="V11" s="571"/>
      <c r="W11" s="581"/>
      <c r="X11" s="392"/>
      <c r="Y11" s="392"/>
      <c r="Z11" s="392"/>
      <c r="AA11" s="392"/>
      <c r="AB11" s="392"/>
      <c r="AC11" s="392"/>
      <c r="AD11" s="392"/>
      <c r="AE11" s="392"/>
      <c r="AF11" s="392"/>
      <c r="AG11" s="392"/>
      <c r="AH11" s="392"/>
      <c r="AI11" s="392"/>
      <c r="AJ11" s="392"/>
      <c r="AK11" s="392"/>
      <c r="AL11" s="582"/>
      <c r="AM11" s="499" t="s">
        <v>128</v>
      </c>
      <c r="AN11" s="404"/>
      <c r="AO11" s="404"/>
      <c r="AP11" s="404"/>
      <c r="AQ11" s="404"/>
      <c r="AR11" s="404"/>
      <c r="AS11" s="404"/>
      <c r="AT11" s="405"/>
      <c r="AU11" s="487" t="s">
        <v>118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132</v>
      </c>
      <c r="DC11" s="544"/>
      <c r="DD11" s="544"/>
      <c r="DE11" s="544"/>
      <c r="DF11" s="544"/>
      <c r="DG11" s="544"/>
      <c r="DH11" s="544"/>
      <c r="DI11" s="545"/>
      <c r="DJ11" s="185"/>
      <c r="DK11" s="185"/>
      <c r="DL11" s="185"/>
      <c r="DM11" s="185"/>
      <c r="DN11" s="185"/>
      <c r="DO11" s="185"/>
    </row>
    <row r="12" spans="1:119" ht="18.75" customHeight="1" x14ac:dyDescent="0.15">
      <c r="A12" s="186"/>
      <c r="B12" s="546" t="s">
        <v>133</v>
      </c>
      <c r="C12" s="547"/>
      <c r="D12" s="547"/>
      <c r="E12" s="547"/>
      <c r="F12" s="547"/>
      <c r="G12" s="547"/>
      <c r="H12" s="547"/>
      <c r="I12" s="547"/>
      <c r="J12" s="547"/>
      <c r="K12" s="548"/>
      <c r="L12" s="555" t="s">
        <v>134</v>
      </c>
      <c r="M12" s="556"/>
      <c r="N12" s="556"/>
      <c r="O12" s="556"/>
      <c r="P12" s="556"/>
      <c r="Q12" s="557"/>
      <c r="R12" s="558">
        <v>5079</v>
      </c>
      <c r="S12" s="559"/>
      <c r="T12" s="559"/>
      <c r="U12" s="559"/>
      <c r="V12" s="560"/>
      <c r="W12" s="561" t="s">
        <v>1</v>
      </c>
      <c r="X12" s="488"/>
      <c r="Y12" s="488"/>
      <c r="Z12" s="488"/>
      <c r="AA12" s="488"/>
      <c r="AB12" s="562"/>
      <c r="AC12" s="563" t="s">
        <v>135</v>
      </c>
      <c r="AD12" s="564"/>
      <c r="AE12" s="564"/>
      <c r="AF12" s="564"/>
      <c r="AG12" s="565"/>
      <c r="AH12" s="563" t="s">
        <v>136</v>
      </c>
      <c r="AI12" s="564"/>
      <c r="AJ12" s="564"/>
      <c r="AK12" s="564"/>
      <c r="AL12" s="566"/>
      <c r="AM12" s="499" t="s">
        <v>137</v>
      </c>
      <c r="AN12" s="404"/>
      <c r="AO12" s="404"/>
      <c r="AP12" s="404"/>
      <c r="AQ12" s="404"/>
      <c r="AR12" s="404"/>
      <c r="AS12" s="404"/>
      <c r="AT12" s="405"/>
      <c r="AU12" s="487" t="s">
        <v>138</v>
      </c>
      <c r="AV12" s="488"/>
      <c r="AW12" s="488"/>
      <c r="AX12" s="488"/>
      <c r="AY12" s="410" t="s">
        <v>139</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150000</v>
      </c>
      <c r="BW12" s="431"/>
      <c r="BX12" s="431"/>
      <c r="BY12" s="431"/>
      <c r="BZ12" s="431"/>
      <c r="CA12" s="431"/>
      <c r="CB12" s="431"/>
      <c r="CC12" s="432"/>
      <c r="CD12" s="439" t="s">
        <v>140</v>
      </c>
      <c r="CE12" s="440"/>
      <c r="CF12" s="440"/>
      <c r="CG12" s="440"/>
      <c r="CH12" s="440"/>
      <c r="CI12" s="440"/>
      <c r="CJ12" s="440"/>
      <c r="CK12" s="440"/>
      <c r="CL12" s="440"/>
      <c r="CM12" s="440"/>
      <c r="CN12" s="440"/>
      <c r="CO12" s="440"/>
      <c r="CP12" s="440"/>
      <c r="CQ12" s="440"/>
      <c r="CR12" s="440"/>
      <c r="CS12" s="441"/>
      <c r="CT12" s="543" t="s">
        <v>141</v>
      </c>
      <c r="CU12" s="544"/>
      <c r="CV12" s="544"/>
      <c r="CW12" s="544"/>
      <c r="CX12" s="544"/>
      <c r="CY12" s="544"/>
      <c r="CZ12" s="544"/>
      <c r="DA12" s="545"/>
      <c r="DB12" s="543" t="s">
        <v>141</v>
      </c>
      <c r="DC12" s="544"/>
      <c r="DD12" s="544"/>
      <c r="DE12" s="544"/>
      <c r="DF12" s="544"/>
      <c r="DG12" s="544"/>
      <c r="DH12" s="544"/>
      <c r="DI12" s="545"/>
      <c r="DJ12" s="185"/>
      <c r="DK12" s="185"/>
      <c r="DL12" s="185"/>
      <c r="DM12" s="185"/>
      <c r="DN12" s="185"/>
      <c r="DO12" s="185"/>
    </row>
    <row r="13" spans="1:119" ht="18.75" customHeight="1" x14ac:dyDescent="0.15">
      <c r="A13" s="186"/>
      <c r="B13" s="549"/>
      <c r="C13" s="550"/>
      <c r="D13" s="550"/>
      <c r="E13" s="550"/>
      <c r="F13" s="550"/>
      <c r="G13" s="550"/>
      <c r="H13" s="550"/>
      <c r="I13" s="550"/>
      <c r="J13" s="550"/>
      <c r="K13" s="551"/>
      <c r="L13" s="196"/>
      <c r="M13" s="530" t="s">
        <v>142</v>
      </c>
      <c r="N13" s="531"/>
      <c r="O13" s="531"/>
      <c r="P13" s="531"/>
      <c r="Q13" s="532"/>
      <c r="R13" s="533">
        <v>5060</v>
      </c>
      <c r="S13" s="534"/>
      <c r="T13" s="534"/>
      <c r="U13" s="534"/>
      <c r="V13" s="535"/>
      <c r="W13" s="521" t="s">
        <v>143</v>
      </c>
      <c r="X13" s="443"/>
      <c r="Y13" s="443"/>
      <c r="Z13" s="443"/>
      <c r="AA13" s="443"/>
      <c r="AB13" s="444"/>
      <c r="AC13" s="406">
        <v>152</v>
      </c>
      <c r="AD13" s="407"/>
      <c r="AE13" s="407"/>
      <c r="AF13" s="407"/>
      <c r="AG13" s="408"/>
      <c r="AH13" s="406">
        <v>180</v>
      </c>
      <c r="AI13" s="407"/>
      <c r="AJ13" s="407"/>
      <c r="AK13" s="407"/>
      <c r="AL13" s="409"/>
      <c r="AM13" s="499" t="s">
        <v>144</v>
      </c>
      <c r="AN13" s="404"/>
      <c r="AO13" s="404"/>
      <c r="AP13" s="404"/>
      <c r="AQ13" s="404"/>
      <c r="AR13" s="404"/>
      <c r="AS13" s="404"/>
      <c r="AT13" s="405"/>
      <c r="AU13" s="487" t="s">
        <v>145</v>
      </c>
      <c r="AV13" s="488"/>
      <c r="AW13" s="488"/>
      <c r="AX13" s="488"/>
      <c r="AY13" s="410" t="s">
        <v>146</v>
      </c>
      <c r="AZ13" s="411"/>
      <c r="BA13" s="411"/>
      <c r="BB13" s="411"/>
      <c r="BC13" s="411"/>
      <c r="BD13" s="411"/>
      <c r="BE13" s="411"/>
      <c r="BF13" s="411"/>
      <c r="BG13" s="411"/>
      <c r="BH13" s="411"/>
      <c r="BI13" s="411"/>
      <c r="BJ13" s="411"/>
      <c r="BK13" s="411"/>
      <c r="BL13" s="411"/>
      <c r="BM13" s="412"/>
      <c r="BN13" s="430">
        <v>13961</v>
      </c>
      <c r="BO13" s="431"/>
      <c r="BP13" s="431"/>
      <c r="BQ13" s="431"/>
      <c r="BR13" s="431"/>
      <c r="BS13" s="431"/>
      <c r="BT13" s="431"/>
      <c r="BU13" s="432"/>
      <c r="BV13" s="430">
        <v>-200474</v>
      </c>
      <c r="BW13" s="431"/>
      <c r="BX13" s="431"/>
      <c r="BY13" s="431"/>
      <c r="BZ13" s="431"/>
      <c r="CA13" s="431"/>
      <c r="CB13" s="431"/>
      <c r="CC13" s="432"/>
      <c r="CD13" s="439" t="s">
        <v>147</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7.8</v>
      </c>
      <c r="DC13" s="401"/>
      <c r="DD13" s="401"/>
      <c r="DE13" s="401"/>
      <c r="DF13" s="401"/>
      <c r="DG13" s="401"/>
      <c r="DH13" s="401"/>
      <c r="DI13" s="402"/>
      <c r="DJ13" s="185"/>
      <c r="DK13" s="185"/>
      <c r="DL13" s="185"/>
      <c r="DM13" s="185"/>
      <c r="DN13" s="185"/>
      <c r="DO13" s="185"/>
    </row>
    <row r="14" spans="1:119" ht="18.75" customHeight="1" thickBot="1" x14ac:dyDescent="0.2">
      <c r="A14" s="186"/>
      <c r="B14" s="549"/>
      <c r="C14" s="550"/>
      <c r="D14" s="550"/>
      <c r="E14" s="550"/>
      <c r="F14" s="550"/>
      <c r="G14" s="550"/>
      <c r="H14" s="550"/>
      <c r="I14" s="550"/>
      <c r="J14" s="550"/>
      <c r="K14" s="551"/>
      <c r="L14" s="523" t="s">
        <v>148</v>
      </c>
      <c r="M14" s="567"/>
      <c r="N14" s="567"/>
      <c r="O14" s="567"/>
      <c r="P14" s="567"/>
      <c r="Q14" s="568"/>
      <c r="R14" s="533">
        <v>5164</v>
      </c>
      <c r="S14" s="534"/>
      <c r="T14" s="534"/>
      <c r="U14" s="534"/>
      <c r="V14" s="535"/>
      <c r="W14" s="536"/>
      <c r="X14" s="446"/>
      <c r="Y14" s="446"/>
      <c r="Z14" s="446"/>
      <c r="AA14" s="446"/>
      <c r="AB14" s="447"/>
      <c r="AC14" s="526">
        <v>6.8</v>
      </c>
      <c r="AD14" s="527"/>
      <c r="AE14" s="527"/>
      <c r="AF14" s="527"/>
      <c r="AG14" s="528"/>
      <c r="AH14" s="526">
        <v>7.2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149</v>
      </c>
      <c r="CE14" s="437"/>
      <c r="CF14" s="437"/>
      <c r="CG14" s="437"/>
      <c r="CH14" s="437"/>
      <c r="CI14" s="437"/>
      <c r="CJ14" s="437"/>
      <c r="CK14" s="437"/>
      <c r="CL14" s="437"/>
      <c r="CM14" s="437"/>
      <c r="CN14" s="437"/>
      <c r="CO14" s="437"/>
      <c r="CP14" s="437"/>
      <c r="CQ14" s="437"/>
      <c r="CR14" s="437"/>
      <c r="CS14" s="438"/>
      <c r="CT14" s="537" t="s">
        <v>150</v>
      </c>
      <c r="CU14" s="538"/>
      <c r="CV14" s="538"/>
      <c r="CW14" s="538"/>
      <c r="CX14" s="538"/>
      <c r="CY14" s="538"/>
      <c r="CZ14" s="538"/>
      <c r="DA14" s="539"/>
      <c r="DB14" s="537" t="s">
        <v>150</v>
      </c>
      <c r="DC14" s="538"/>
      <c r="DD14" s="538"/>
      <c r="DE14" s="538"/>
      <c r="DF14" s="538"/>
      <c r="DG14" s="538"/>
      <c r="DH14" s="538"/>
      <c r="DI14" s="539"/>
      <c r="DJ14" s="185"/>
      <c r="DK14" s="185"/>
      <c r="DL14" s="185"/>
      <c r="DM14" s="185"/>
      <c r="DN14" s="185"/>
      <c r="DO14" s="185"/>
    </row>
    <row r="15" spans="1:119" ht="18.75" customHeight="1" x14ac:dyDescent="0.15">
      <c r="A15" s="186"/>
      <c r="B15" s="549"/>
      <c r="C15" s="550"/>
      <c r="D15" s="550"/>
      <c r="E15" s="550"/>
      <c r="F15" s="550"/>
      <c r="G15" s="550"/>
      <c r="H15" s="550"/>
      <c r="I15" s="550"/>
      <c r="J15" s="550"/>
      <c r="K15" s="551"/>
      <c r="L15" s="196"/>
      <c r="M15" s="530" t="s">
        <v>151</v>
      </c>
      <c r="N15" s="531"/>
      <c r="O15" s="531"/>
      <c r="P15" s="531"/>
      <c r="Q15" s="532"/>
      <c r="R15" s="533">
        <v>5144</v>
      </c>
      <c r="S15" s="534"/>
      <c r="T15" s="534"/>
      <c r="U15" s="534"/>
      <c r="V15" s="535"/>
      <c r="W15" s="521" t="s">
        <v>152</v>
      </c>
      <c r="X15" s="443"/>
      <c r="Y15" s="443"/>
      <c r="Z15" s="443"/>
      <c r="AA15" s="443"/>
      <c r="AB15" s="444"/>
      <c r="AC15" s="406">
        <v>580</v>
      </c>
      <c r="AD15" s="407"/>
      <c r="AE15" s="407"/>
      <c r="AF15" s="407"/>
      <c r="AG15" s="408"/>
      <c r="AH15" s="406">
        <v>682</v>
      </c>
      <c r="AI15" s="407"/>
      <c r="AJ15" s="407"/>
      <c r="AK15" s="407"/>
      <c r="AL15" s="409"/>
      <c r="AM15" s="499"/>
      <c r="AN15" s="404"/>
      <c r="AO15" s="404"/>
      <c r="AP15" s="404"/>
      <c r="AQ15" s="404"/>
      <c r="AR15" s="404"/>
      <c r="AS15" s="404"/>
      <c r="AT15" s="405"/>
      <c r="AU15" s="487"/>
      <c r="AV15" s="488"/>
      <c r="AW15" s="488"/>
      <c r="AX15" s="488"/>
      <c r="AY15" s="422" t="s">
        <v>153</v>
      </c>
      <c r="AZ15" s="423"/>
      <c r="BA15" s="423"/>
      <c r="BB15" s="423"/>
      <c r="BC15" s="423"/>
      <c r="BD15" s="423"/>
      <c r="BE15" s="423"/>
      <c r="BF15" s="423"/>
      <c r="BG15" s="423"/>
      <c r="BH15" s="423"/>
      <c r="BI15" s="423"/>
      <c r="BJ15" s="423"/>
      <c r="BK15" s="423"/>
      <c r="BL15" s="423"/>
      <c r="BM15" s="424"/>
      <c r="BN15" s="425">
        <v>531806</v>
      </c>
      <c r="BO15" s="426"/>
      <c r="BP15" s="426"/>
      <c r="BQ15" s="426"/>
      <c r="BR15" s="426"/>
      <c r="BS15" s="426"/>
      <c r="BT15" s="426"/>
      <c r="BU15" s="427"/>
      <c r="BV15" s="425">
        <v>514455</v>
      </c>
      <c r="BW15" s="426"/>
      <c r="BX15" s="426"/>
      <c r="BY15" s="426"/>
      <c r="BZ15" s="426"/>
      <c r="CA15" s="426"/>
      <c r="CB15" s="426"/>
      <c r="CC15" s="427"/>
      <c r="CD15" s="540" t="s">
        <v>154</v>
      </c>
      <c r="CE15" s="541"/>
      <c r="CF15" s="541"/>
      <c r="CG15" s="541"/>
      <c r="CH15" s="541"/>
      <c r="CI15" s="541"/>
      <c r="CJ15" s="541"/>
      <c r="CK15" s="541"/>
      <c r="CL15" s="541"/>
      <c r="CM15" s="541"/>
      <c r="CN15" s="541"/>
      <c r="CO15" s="541"/>
      <c r="CP15" s="541"/>
      <c r="CQ15" s="541"/>
      <c r="CR15" s="541"/>
      <c r="CS15" s="54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9"/>
      <c r="C16" s="550"/>
      <c r="D16" s="550"/>
      <c r="E16" s="550"/>
      <c r="F16" s="550"/>
      <c r="G16" s="550"/>
      <c r="H16" s="550"/>
      <c r="I16" s="550"/>
      <c r="J16" s="550"/>
      <c r="K16" s="551"/>
      <c r="L16" s="523" t="s">
        <v>155</v>
      </c>
      <c r="M16" s="524"/>
      <c r="N16" s="524"/>
      <c r="O16" s="524"/>
      <c r="P16" s="524"/>
      <c r="Q16" s="525"/>
      <c r="R16" s="518" t="s">
        <v>156</v>
      </c>
      <c r="S16" s="519"/>
      <c r="T16" s="519"/>
      <c r="U16" s="519"/>
      <c r="V16" s="520"/>
      <c r="W16" s="536"/>
      <c r="X16" s="446"/>
      <c r="Y16" s="446"/>
      <c r="Z16" s="446"/>
      <c r="AA16" s="446"/>
      <c r="AB16" s="447"/>
      <c r="AC16" s="526">
        <v>26.1</v>
      </c>
      <c r="AD16" s="527"/>
      <c r="AE16" s="527"/>
      <c r="AF16" s="527"/>
      <c r="AG16" s="528"/>
      <c r="AH16" s="526">
        <v>27.1</v>
      </c>
      <c r="AI16" s="527"/>
      <c r="AJ16" s="527"/>
      <c r="AK16" s="527"/>
      <c r="AL16" s="529"/>
      <c r="AM16" s="499"/>
      <c r="AN16" s="404"/>
      <c r="AO16" s="404"/>
      <c r="AP16" s="404"/>
      <c r="AQ16" s="404"/>
      <c r="AR16" s="404"/>
      <c r="AS16" s="404"/>
      <c r="AT16" s="405"/>
      <c r="AU16" s="487"/>
      <c r="AV16" s="488"/>
      <c r="AW16" s="488"/>
      <c r="AX16" s="488"/>
      <c r="AY16" s="410" t="s">
        <v>157</v>
      </c>
      <c r="AZ16" s="411"/>
      <c r="BA16" s="411"/>
      <c r="BB16" s="411"/>
      <c r="BC16" s="411"/>
      <c r="BD16" s="411"/>
      <c r="BE16" s="411"/>
      <c r="BF16" s="411"/>
      <c r="BG16" s="411"/>
      <c r="BH16" s="411"/>
      <c r="BI16" s="411"/>
      <c r="BJ16" s="411"/>
      <c r="BK16" s="411"/>
      <c r="BL16" s="411"/>
      <c r="BM16" s="412"/>
      <c r="BN16" s="430">
        <v>1869855</v>
      </c>
      <c r="BO16" s="431"/>
      <c r="BP16" s="431"/>
      <c r="BQ16" s="431"/>
      <c r="BR16" s="431"/>
      <c r="BS16" s="431"/>
      <c r="BT16" s="431"/>
      <c r="BU16" s="432"/>
      <c r="BV16" s="430">
        <v>1754521</v>
      </c>
      <c r="BW16" s="431"/>
      <c r="BX16" s="431"/>
      <c r="BY16" s="431"/>
      <c r="BZ16" s="431"/>
      <c r="CA16" s="431"/>
      <c r="CB16" s="431"/>
      <c r="CC16" s="432"/>
      <c r="CD16" s="200"/>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5"/>
      <c r="DK16" s="185"/>
      <c r="DL16" s="185"/>
      <c r="DM16" s="185"/>
      <c r="DN16" s="185"/>
      <c r="DO16" s="185"/>
    </row>
    <row r="17" spans="1:119" ht="18.75" customHeight="1" thickBot="1" x14ac:dyDescent="0.2">
      <c r="A17" s="186"/>
      <c r="B17" s="552"/>
      <c r="C17" s="553"/>
      <c r="D17" s="553"/>
      <c r="E17" s="553"/>
      <c r="F17" s="553"/>
      <c r="G17" s="553"/>
      <c r="H17" s="553"/>
      <c r="I17" s="553"/>
      <c r="J17" s="553"/>
      <c r="K17" s="554"/>
      <c r="L17" s="201"/>
      <c r="M17" s="515" t="s">
        <v>158</v>
      </c>
      <c r="N17" s="516"/>
      <c r="O17" s="516"/>
      <c r="P17" s="516"/>
      <c r="Q17" s="517"/>
      <c r="R17" s="518" t="s">
        <v>156</v>
      </c>
      <c r="S17" s="519"/>
      <c r="T17" s="519"/>
      <c r="U17" s="519"/>
      <c r="V17" s="520"/>
      <c r="W17" s="521" t="s">
        <v>159</v>
      </c>
      <c r="X17" s="443"/>
      <c r="Y17" s="443"/>
      <c r="Z17" s="443"/>
      <c r="AA17" s="443"/>
      <c r="AB17" s="444"/>
      <c r="AC17" s="406">
        <v>1494</v>
      </c>
      <c r="AD17" s="407"/>
      <c r="AE17" s="407"/>
      <c r="AF17" s="407"/>
      <c r="AG17" s="408"/>
      <c r="AH17" s="406">
        <v>1654</v>
      </c>
      <c r="AI17" s="407"/>
      <c r="AJ17" s="407"/>
      <c r="AK17" s="407"/>
      <c r="AL17" s="409"/>
      <c r="AM17" s="499"/>
      <c r="AN17" s="404"/>
      <c r="AO17" s="404"/>
      <c r="AP17" s="404"/>
      <c r="AQ17" s="404"/>
      <c r="AR17" s="404"/>
      <c r="AS17" s="404"/>
      <c r="AT17" s="405"/>
      <c r="AU17" s="487"/>
      <c r="AV17" s="488"/>
      <c r="AW17" s="488"/>
      <c r="AX17" s="488"/>
      <c r="AY17" s="410" t="s">
        <v>160</v>
      </c>
      <c r="AZ17" s="411"/>
      <c r="BA17" s="411"/>
      <c r="BB17" s="411"/>
      <c r="BC17" s="411"/>
      <c r="BD17" s="411"/>
      <c r="BE17" s="411"/>
      <c r="BF17" s="411"/>
      <c r="BG17" s="411"/>
      <c r="BH17" s="411"/>
      <c r="BI17" s="411"/>
      <c r="BJ17" s="411"/>
      <c r="BK17" s="411"/>
      <c r="BL17" s="411"/>
      <c r="BM17" s="412"/>
      <c r="BN17" s="430">
        <v>662889</v>
      </c>
      <c r="BO17" s="431"/>
      <c r="BP17" s="431"/>
      <c r="BQ17" s="431"/>
      <c r="BR17" s="431"/>
      <c r="BS17" s="431"/>
      <c r="BT17" s="431"/>
      <c r="BU17" s="432"/>
      <c r="BV17" s="430">
        <v>646168</v>
      </c>
      <c r="BW17" s="431"/>
      <c r="BX17" s="431"/>
      <c r="BY17" s="431"/>
      <c r="BZ17" s="431"/>
      <c r="CA17" s="431"/>
      <c r="CB17" s="431"/>
      <c r="CC17" s="432"/>
      <c r="CD17" s="200"/>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5"/>
      <c r="DK17" s="185"/>
      <c r="DL17" s="185"/>
      <c r="DM17" s="185"/>
      <c r="DN17" s="185"/>
      <c r="DO17" s="185"/>
    </row>
    <row r="18" spans="1:119" ht="18.75" customHeight="1" thickBot="1" x14ac:dyDescent="0.2">
      <c r="A18" s="186"/>
      <c r="B18" s="492" t="s">
        <v>161</v>
      </c>
      <c r="C18" s="493"/>
      <c r="D18" s="493"/>
      <c r="E18" s="494"/>
      <c r="F18" s="494"/>
      <c r="G18" s="494"/>
      <c r="H18" s="494"/>
      <c r="I18" s="494"/>
      <c r="J18" s="494"/>
      <c r="K18" s="494"/>
      <c r="L18" s="495">
        <v>37.299999999999997</v>
      </c>
      <c r="M18" s="495"/>
      <c r="N18" s="495"/>
      <c r="O18" s="495"/>
      <c r="P18" s="495"/>
      <c r="Q18" s="495"/>
      <c r="R18" s="496"/>
      <c r="S18" s="496"/>
      <c r="T18" s="496"/>
      <c r="U18" s="496"/>
      <c r="V18" s="497"/>
      <c r="W18" s="511"/>
      <c r="X18" s="512"/>
      <c r="Y18" s="512"/>
      <c r="Z18" s="512"/>
      <c r="AA18" s="512"/>
      <c r="AB18" s="522"/>
      <c r="AC18" s="394">
        <v>67.099999999999994</v>
      </c>
      <c r="AD18" s="395"/>
      <c r="AE18" s="395"/>
      <c r="AF18" s="395"/>
      <c r="AG18" s="498"/>
      <c r="AH18" s="394">
        <v>65.7</v>
      </c>
      <c r="AI18" s="395"/>
      <c r="AJ18" s="395"/>
      <c r="AK18" s="395"/>
      <c r="AL18" s="396"/>
      <c r="AM18" s="499"/>
      <c r="AN18" s="404"/>
      <c r="AO18" s="404"/>
      <c r="AP18" s="404"/>
      <c r="AQ18" s="404"/>
      <c r="AR18" s="404"/>
      <c r="AS18" s="404"/>
      <c r="AT18" s="405"/>
      <c r="AU18" s="487"/>
      <c r="AV18" s="488"/>
      <c r="AW18" s="488"/>
      <c r="AX18" s="488"/>
      <c r="AY18" s="410" t="s">
        <v>162</v>
      </c>
      <c r="AZ18" s="411"/>
      <c r="BA18" s="411"/>
      <c r="BB18" s="411"/>
      <c r="BC18" s="411"/>
      <c r="BD18" s="411"/>
      <c r="BE18" s="411"/>
      <c r="BF18" s="411"/>
      <c r="BG18" s="411"/>
      <c r="BH18" s="411"/>
      <c r="BI18" s="411"/>
      <c r="BJ18" s="411"/>
      <c r="BK18" s="411"/>
      <c r="BL18" s="411"/>
      <c r="BM18" s="412"/>
      <c r="BN18" s="430">
        <v>1835873</v>
      </c>
      <c r="BO18" s="431"/>
      <c r="BP18" s="431"/>
      <c r="BQ18" s="431"/>
      <c r="BR18" s="431"/>
      <c r="BS18" s="431"/>
      <c r="BT18" s="431"/>
      <c r="BU18" s="432"/>
      <c r="BV18" s="430">
        <v>1843827</v>
      </c>
      <c r="BW18" s="431"/>
      <c r="BX18" s="431"/>
      <c r="BY18" s="431"/>
      <c r="BZ18" s="431"/>
      <c r="CA18" s="431"/>
      <c r="CB18" s="431"/>
      <c r="CC18" s="432"/>
      <c r="CD18" s="200"/>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5"/>
      <c r="DK18" s="185"/>
      <c r="DL18" s="185"/>
      <c r="DM18" s="185"/>
      <c r="DN18" s="185"/>
      <c r="DO18" s="185"/>
    </row>
    <row r="19" spans="1:119" ht="18.75" customHeight="1" thickBot="1" x14ac:dyDescent="0.2">
      <c r="A19" s="186"/>
      <c r="B19" s="492" t="s">
        <v>163</v>
      </c>
      <c r="C19" s="493"/>
      <c r="D19" s="493"/>
      <c r="E19" s="494"/>
      <c r="F19" s="494"/>
      <c r="G19" s="494"/>
      <c r="H19" s="494"/>
      <c r="I19" s="494"/>
      <c r="J19" s="494"/>
      <c r="K19" s="494"/>
      <c r="L19" s="500">
        <v>132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164</v>
      </c>
      <c r="AZ19" s="411"/>
      <c r="BA19" s="411"/>
      <c r="BB19" s="411"/>
      <c r="BC19" s="411"/>
      <c r="BD19" s="411"/>
      <c r="BE19" s="411"/>
      <c r="BF19" s="411"/>
      <c r="BG19" s="411"/>
      <c r="BH19" s="411"/>
      <c r="BI19" s="411"/>
      <c r="BJ19" s="411"/>
      <c r="BK19" s="411"/>
      <c r="BL19" s="411"/>
      <c r="BM19" s="412"/>
      <c r="BN19" s="430">
        <v>2297694</v>
      </c>
      <c r="BO19" s="431"/>
      <c r="BP19" s="431"/>
      <c r="BQ19" s="431"/>
      <c r="BR19" s="431"/>
      <c r="BS19" s="431"/>
      <c r="BT19" s="431"/>
      <c r="BU19" s="432"/>
      <c r="BV19" s="430">
        <v>2420582</v>
      </c>
      <c r="BW19" s="431"/>
      <c r="BX19" s="431"/>
      <c r="BY19" s="431"/>
      <c r="BZ19" s="431"/>
      <c r="CA19" s="431"/>
      <c r="CB19" s="431"/>
      <c r="CC19" s="432"/>
      <c r="CD19" s="200"/>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5"/>
      <c r="DK19" s="185"/>
      <c r="DL19" s="185"/>
      <c r="DM19" s="185"/>
      <c r="DN19" s="185"/>
      <c r="DO19" s="185"/>
    </row>
    <row r="20" spans="1:119" ht="18.75" customHeight="1" thickBot="1" x14ac:dyDescent="0.2">
      <c r="A20" s="186"/>
      <c r="B20" s="492" t="s">
        <v>165</v>
      </c>
      <c r="C20" s="493"/>
      <c r="D20" s="493"/>
      <c r="E20" s="494"/>
      <c r="F20" s="494"/>
      <c r="G20" s="494"/>
      <c r="H20" s="494"/>
      <c r="I20" s="494"/>
      <c r="J20" s="494"/>
      <c r="K20" s="494"/>
      <c r="L20" s="500">
        <v>1944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0"/>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5"/>
      <c r="DK20" s="185"/>
      <c r="DL20" s="185"/>
      <c r="DM20" s="185"/>
      <c r="DN20" s="185"/>
      <c r="DO20" s="185"/>
    </row>
    <row r="21" spans="1:119" ht="18.75" customHeight="1" x14ac:dyDescent="0.15">
      <c r="A21" s="186"/>
      <c r="B21" s="489" t="s">
        <v>166</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0"/>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5"/>
      <c r="DK21" s="185"/>
      <c r="DL21" s="185"/>
      <c r="DM21" s="185"/>
      <c r="DN21" s="185"/>
      <c r="DO21" s="185"/>
    </row>
    <row r="22" spans="1:119" ht="18.75" customHeight="1" thickBot="1" x14ac:dyDescent="0.2">
      <c r="A22" s="186"/>
      <c r="B22" s="459" t="s">
        <v>167</v>
      </c>
      <c r="C22" s="460"/>
      <c r="D22" s="461"/>
      <c r="E22" s="468" t="s">
        <v>1</v>
      </c>
      <c r="F22" s="443"/>
      <c r="G22" s="443"/>
      <c r="H22" s="443"/>
      <c r="I22" s="443"/>
      <c r="J22" s="443"/>
      <c r="K22" s="444"/>
      <c r="L22" s="468" t="s">
        <v>168</v>
      </c>
      <c r="M22" s="443"/>
      <c r="N22" s="443"/>
      <c r="O22" s="443"/>
      <c r="P22" s="444"/>
      <c r="Q22" s="453" t="s">
        <v>169</v>
      </c>
      <c r="R22" s="454"/>
      <c r="S22" s="454"/>
      <c r="T22" s="454"/>
      <c r="U22" s="454"/>
      <c r="V22" s="469"/>
      <c r="W22" s="471" t="s">
        <v>170</v>
      </c>
      <c r="X22" s="460"/>
      <c r="Y22" s="461"/>
      <c r="Z22" s="468" t="s">
        <v>1</v>
      </c>
      <c r="AA22" s="443"/>
      <c r="AB22" s="443"/>
      <c r="AC22" s="443"/>
      <c r="AD22" s="443"/>
      <c r="AE22" s="443"/>
      <c r="AF22" s="443"/>
      <c r="AG22" s="444"/>
      <c r="AH22" s="442" t="s">
        <v>171</v>
      </c>
      <c r="AI22" s="443"/>
      <c r="AJ22" s="443"/>
      <c r="AK22" s="443"/>
      <c r="AL22" s="444"/>
      <c r="AM22" s="442" t="s">
        <v>172</v>
      </c>
      <c r="AN22" s="448"/>
      <c r="AO22" s="448"/>
      <c r="AP22" s="448"/>
      <c r="AQ22" s="448"/>
      <c r="AR22" s="449"/>
      <c r="AS22" s="453" t="s">
        <v>169</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0"/>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5"/>
      <c r="DK22" s="185"/>
      <c r="DL22" s="185"/>
      <c r="DM22" s="185"/>
      <c r="DN22" s="185"/>
      <c r="DO22" s="185"/>
    </row>
    <row r="23" spans="1:119" ht="18.75" customHeight="1" x14ac:dyDescent="0.15">
      <c r="A23" s="186"/>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173</v>
      </c>
      <c r="AZ23" s="423"/>
      <c r="BA23" s="423"/>
      <c r="BB23" s="423"/>
      <c r="BC23" s="423"/>
      <c r="BD23" s="423"/>
      <c r="BE23" s="423"/>
      <c r="BF23" s="423"/>
      <c r="BG23" s="423"/>
      <c r="BH23" s="423"/>
      <c r="BI23" s="423"/>
      <c r="BJ23" s="423"/>
      <c r="BK23" s="423"/>
      <c r="BL23" s="423"/>
      <c r="BM23" s="424"/>
      <c r="BN23" s="430">
        <v>3517898</v>
      </c>
      <c r="BO23" s="431"/>
      <c r="BP23" s="431"/>
      <c r="BQ23" s="431"/>
      <c r="BR23" s="431"/>
      <c r="BS23" s="431"/>
      <c r="BT23" s="431"/>
      <c r="BU23" s="432"/>
      <c r="BV23" s="430">
        <v>3597824</v>
      </c>
      <c r="BW23" s="431"/>
      <c r="BX23" s="431"/>
      <c r="BY23" s="431"/>
      <c r="BZ23" s="431"/>
      <c r="CA23" s="431"/>
      <c r="CB23" s="431"/>
      <c r="CC23" s="432"/>
      <c r="CD23" s="200"/>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5"/>
      <c r="DK23" s="185"/>
      <c r="DL23" s="185"/>
      <c r="DM23" s="185"/>
      <c r="DN23" s="185"/>
      <c r="DO23" s="185"/>
    </row>
    <row r="24" spans="1:119" ht="18.75" customHeight="1" thickBot="1" x14ac:dyDescent="0.2">
      <c r="A24" s="186"/>
      <c r="B24" s="462"/>
      <c r="C24" s="463"/>
      <c r="D24" s="464"/>
      <c r="E24" s="403" t="s">
        <v>174</v>
      </c>
      <c r="F24" s="404"/>
      <c r="G24" s="404"/>
      <c r="H24" s="404"/>
      <c r="I24" s="404"/>
      <c r="J24" s="404"/>
      <c r="K24" s="405"/>
      <c r="L24" s="406">
        <v>1</v>
      </c>
      <c r="M24" s="407"/>
      <c r="N24" s="407"/>
      <c r="O24" s="407"/>
      <c r="P24" s="408"/>
      <c r="Q24" s="406">
        <v>7500</v>
      </c>
      <c r="R24" s="407"/>
      <c r="S24" s="407"/>
      <c r="T24" s="407"/>
      <c r="U24" s="407"/>
      <c r="V24" s="408"/>
      <c r="W24" s="472"/>
      <c r="X24" s="463"/>
      <c r="Y24" s="464"/>
      <c r="Z24" s="403" t="s">
        <v>175</v>
      </c>
      <c r="AA24" s="404"/>
      <c r="AB24" s="404"/>
      <c r="AC24" s="404"/>
      <c r="AD24" s="404"/>
      <c r="AE24" s="404"/>
      <c r="AF24" s="404"/>
      <c r="AG24" s="405"/>
      <c r="AH24" s="406">
        <v>72</v>
      </c>
      <c r="AI24" s="407"/>
      <c r="AJ24" s="407"/>
      <c r="AK24" s="407"/>
      <c r="AL24" s="408"/>
      <c r="AM24" s="406">
        <v>217584</v>
      </c>
      <c r="AN24" s="407"/>
      <c r="AO24" s="407"/>
      <c r="AP24" s="407"/>
      <c r="AQ24" s="407"/>
      <c r="AR24" s="408"/>
      <c r="AS24" s="406">
        <v>3022</v>
      </c>
      <c r="AT24" s="407"/>
      <c r="AU24" s="407"/>
      <c r="AV24" s="407"/>
      <c r="AW24" s="407"/>
      <c r="AX24" s="409"/>
      <c r="AY24" s="397" t="s">
        <v>176</v>
      </c>
      <c r="AZ24" s="398"/>
      <c r="BA24" s="398"/>
      <c r="BB24" s="398"/>
      <c r="BC24" s="398"/>
      <c r="BD24" s="398"/>
      <c r="BE24" s="398"/>
      <c r="BF24" s="398"/>
      <c r="BG24" s="398"/>
      <c r="BH24" s="398"/>
      <c r="BI24" s="398"/>
      <c r="BJ24" s="398"/>
      <c r="BK24" s="398"/>
      <c r="BL24" s="398"/>
      <c r="BM24" s="399"/>
      <c r="BN24" s="430">
        <v>3110708</v>
      </c>
      <c r="BO24" s="431"/>
      <c r="BP24" s="431"/>
      <c r="BQ24" s="431"/>
      <c r="BR24" s="431"/>
      <c r="BS24" s="431"/>
      <c r="BT24" s="431"/>
      <c r="BU24" s="432"/>
      <c r="BV24" s="430">
        <v>3100973</v>
      </c>
      <c r="BW24" s="431"/>
      <c r="BX24" s="431"/>
      <c r="BY24" s="431"/>
      <c r="BZ24" s="431"/>
      <c r="CA24" s="431"/>
      <c r="CB24" s="431"/>
      <c r="CC24" s="432"/>
      <c r="CD24" s="200"/>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5"/>
      <c r="DK24" s="185"/>
      <c r="DL24" s="185"/>
      <c r="DM24" s="185"/>
      <c r="DN24" s="185"/>
      <c r="DO24" s="185"/>
    </row>
    <row r="25" spans="1:119" s="185" customFormat="1" ht="18.75" customHeight="1" x14ac:dyDescent="0.15">
      <c r="A25" s="186"/>
      <c r="B25" s="462"/>
      <c r="C25" s="463"/>
      <c r="D25" s="464"/>
      <c r="E25" s="403" t="s">
        <v>177</v>
      </c>
      <c r="F25" s="404"/>
      <c r="G25" s="404"/>
      <c r="H25" s="404"/>
      <c r="I25" s="404"/>
      <c r="J25" s="404"/>
      <c r="K25" s="405"/>
      <c r="L25" s="406">
        <v>1</v>
      </c>
      <c r="M25" s="407"/>
      <c r="N25" s="407"/>
      <c r="O25" s="407"/>
      <c r="P25" s="408"/>
      <c r="Q25" s="406">
        <v>6500</v>
      </c>
      <c r="R25" s="407"/>
      <c r="S25" s="407"/>
      <c r="T25" s="407"/>
      <c r="U25" s="407"/>
      <c r="V25" s="408"/>
      <c r="W25" s="472"/>
      <c r="X25" s="463"/>
      <c r="Y25" s="464"/>
      <c r="Z25" s="403" t="s">
        <v>178</v>
      </c>
      <c r="AA25" s="404"/>
      <c r="AB25" s="404"/>
      <c r="AC25" s="404"/>
      <c r="AD25" s="404"/>
      <c r="AE25" s="404"/>
      <c r="AF25" s="404"/>
      <c r="AG25" s="405"/>
      <c r="AH25" s="406" t="s">
        <v>150</v>
      </c>
      <c r="AI25" s="407"/>
      <c r="AJ25" s="407"/>
      <c r="AK25" s="407"/>
      <c r="AL25" s="408"/>
      <c r="AM25" s="406" t="s">
        <v>150</v>
      </c>
      <c r="AN25" s="407"/>
      <c r="AO25" s="407"/>
      <c r="AP25" s="407"/>
      <c r="AQ25" s="407"/>
      <c r="AR25" s="408"/>
      <c r="AS25" s="406" t="s">
        <v>150</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t="s">
        <v>150</v>
      </c>
      <c r="BO25" s="426"/>
      <c r="BP25" s="426"/>
      <c r="BQ25" s="426"/>
      <c r="BR25" s="426"/>
      <c r="BS25" s="426"/>
      <c r="BT25" s="426"/>
      <c r="BU25" s="427"/>
      <c r="BV25" s="425">
        <v>788809</v>
      </c>
      <c r="BW25" s="426"/>
      <c r="BX25" s="426"/>
      <c r="BY25" s="426"/>
      <c r="BZ25" s="426"/>
      <c r="CA25" s="426"/>
      <c r="CB25" s="426"/>
      <c r="CC25" s="427"/>
      <c r="CD25" s="200"/>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5" customFormat="1" ht="18.75" customHeight="1" x14ac:dyDescent="0.15">
      <c r="A26" s="186"/>
      <c r="B26" s="462"/>
      <c r="C26" s="463"/>
      <c r="D26" s="464"/>
      <c r="E26" s="403" t="s">
        <v>180</v>
      </c>
      <c r="F26" s="404"/>
      <c r="G26" s="404"/>
      <c r="H26" s="404"/>
      <c r="I26" s="404"/>
      <c r="J26" s="404"/>
      <c r="K26" s="405"/>
      <c r="L26" s="406">
        <v>1</v>
      </c>
      <c r="M26" s="407"/>
      <c r="N26" s="407"/>
      <c r="O26" s="407"/>
      <c r="P26" s="408"/>
      <c r="Q26" s="406">
        <v>5400</v>
      </c>
      <c r="R26" s="407"/>
      <c r="S26" s="407"/>
      <c r="T26" s="407"/>
      <c r="U26" s="407"/>
      <c r="V26" s="408"/>
      <c r="W26" s="472"/>
      <c r="X26" s="463"/>
      <c r="Y26" s="464"/>
      <c r="Z26" s="403" t="s">
        <v>181</v>
      </c>
      <c r="AA26" s="485"/>
      <c r="AB26" s="485"/>
      <c r="AC26" s="485"/>
      <c r="AD26" s="485"/>
      <c r="AE26" s="485"/>
      <c r="AF26" s="485"/>
      <c r="AG26" s="486"/>
      <c r="AH26" s="406" t="s">
        <v>150</v>
      </c>
      <c r="AI26" s="407"/>
      <c r="AJ26" s="407"/>
      <c r="AK26" s="407"/>
      <c r="AL26" s="408"/>
      <c r="AM26" s="406" t="s">
        <v>141</v>
      </c>
      <c r="AN26" s="407"/>
      <c r="AO26" s="407"/>
      <c r="AP26" s="407"/>
      <c r="AQ26" s="407"/>
      <c r="AR26" s="408"/>
      <c r="AS26" s="406" t="s">
        <v>141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150</v>
      </c>
      <c r="BO26" s="431"/>
      <c r="BP26" s="431"/>
      <c r="BQ26" s="431"/>
      <c r="BR26" s="431"/>
      <c r="BS26" s="431"/>
      <c r="BT26" s="431"/>
      <c r="BU26" s="432"/>
      <c r="BV26" s="430" t="s">
        <v>150</v>
      </c>
      <c r="BW26" s="431"/>
      <c r="BX26" s="431"/>
      <c r="BY26" s="431"/>
      <c r="BZ26" s="431"/>
      <c r="CA26" s="431"/>
      <c r="CB26" s="431"/>
      <c r="CC26" s="432"/>
      <c r="CD26" s="200"/>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6"/>
      <c r="B27" s="462"/>
      <c r="C27" s="463"/>
      <c r="D27" s="464"/>
      <c r="E27" s="403" t="s">
        <v>183</v>
      </c>
      <c r="F27" s="404"/>
      <c r="G27" s="404"/>
      <c r="H27" s="404"/>
      <c r="I27" s="404"/>
      <c r="J27" s="404"/>
      <c r="K27" s="405"/>
      <c r="L27" s="406">
        <v>1</v>
      </c>
      <c r="M27" s="407"/>
      <c r="N27" s="407"/>
      <c r="O27" s="407"/>
      <c r="P27" s="408"/>
      <c r="Q27" s="406">
        <v>3500</v>
      </c>
      <c r="R27" s="407"/>
      <c r="S27" s="407"/>
      <c r="T27" s="407"/>
      <c r="U27" s="407"/>
      <c r="V27" s="408"/>
      <c r="W27" s="472"/>
      <c r="X27" s="463"/>
      <c r="Y27" s="464"/>
      <c r="Z27" s="403" t="s">
        <v>184</v>
      </c>
      <c r="AA27" s="404"/>
      <c r="AB27" s="404"/>
      <c r="AC27" s="404"/>
      <c r="AD27" s="404"/>
      <c r="AE27" s="404"/>
      <c r="AF27" s="404"/>
      <c r="AG27" s="405"/>
      <c r="AH27" s="406">
        <v>2</v>
      </c>
      <c r="AI27" s="407"/>
      <c r="AJ27" s="407"/>
      <c r="AK27" s="407"/>
      <c r="AL27" s="408"/>
      <c r="AM27" s="406" t="s">
        <v>185</v>
      </c>
      <c r="AN27" s="407"/>
      <c r="AO27" s="407"/>
      <c r="AP27" s="407"/>
      <c r="AQ27" s="407"/>
      <c r="AR27" s="408"/>
      <c r="AS27" s="406" t="s">
        <v>185</v>
      </c>
      <c r="AT27" s="407"/>
      <c r="AU27" s="407"/>
      <c r="AV27" s="407"/>
      <c r="AW27" s="407"/>
      <c r="AX27" s="409"/>
      <c r="AY27" s="436" t="s">
        <v>186</v>
      </c>
      <c r="AZ27" s="437"/>
      <c r="BA27" s="437"/>
      <c r="BB27" s="437"/>
      <c r="BC27" s="437"/>
      <c r="BD27" s="437"/>
      <c r="BE27" s="437"/>
      <c r="BF27" s="437"/>
      <c r="BG27" s="437"/>
      <c r="BH27" s="437"/>
      <c r="BI27" s="437"/>
      <c r="BJ27" s="437"/>
      <c r="BK27" s="437"/>
      <c r="BL27" s="437"/>
      <c r="BM27" s="438"/>
      <c r="BN27" s="433" t="s">
        <v>141</v>
      </c>
      <c r="BO27" s="434"/>
      <c r="BP27" s="434"/>
      <c r="BQ27" s="434"/>
      <c r="BR27" s="434"/>
      <c r="BS27" s="434"/>
      <c r="BT27" s="434"/>
      <c r="BU27" s="435"/>
      <c r="BV27" s="433" t="s">
        <v>150</v>
      </c>
      <c r="BW27" s="434"/>
      <c r="BX27" s="434"/>
      <c r="BY27" s="434"/>
      <c r="BZ27" s="434"/>
      <c r="CA27" s="434"/>
      <c r="CB27" s="434"/>
      <c r="CC27" s="435"/>
      <c r="CD27" s="202"/>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5"/>
      <c r="DK27" s="185"/>
      <c r="DL27" s="185"/>
      <c r="DM27" s="185"/>
      <c r="DN27" s="185"/>
      <c r="DO27" s="185"/>
    </row>
    <row r="28" spans="1:119" ht="18.75" customHeight="1" x14ac:dyDescent="0.15">
      <c r="A28" s="186"/>
      <c r="B28" s="462"/>
      <c r="C28" s="463"/>
      <c r="D28" s="464"/>
      <c r="E28" s="403" t="s">
        <v>187</v>
      </c>
      <c r="F28" s="404"/>
      <c r="G28" s="404"/>
      <c r="H28" s="404"/>
      <c r="I28" s="404"/>
      <c r="J28" s="404"/>
      <c r="K28" s="405"/>
      <c r="L28" s="406">
        <v>1</v>
      </c>
      <c r="M28" s="407"/>
      <c r="N28" s="407"/>
      <c r="O28" s="407"/>
      <c r="P28" s="408"/>
      <c r="Q28" s="406">
        <v>3200</v>
      </c>
      <c r="R28" s="407"/>
      <c r="S28" s="407"/>
      <c r="T28" s="407"/>
      <c r="U28" s="407"/>
      <c r="V28" s="408"/>
      <c r="W28" s="472"/>
      <c r="X28" s="463"/>
      <c r="Y28" s="464"/>
      <c r="Z28" s="403" t="s">
        <v>188</v>
      </c>
      <c r="AA28" s="404"/>
      <c r="AB28" s="404"/>
      <c r="AC28" s="404"/>
      <c r="AD28" s="404"/>
      <c r="AE28" s="404"/>
      <c r="AF28" s="404"/>
      <c r="AG28" s="405"/>
      <c r="AH28" s="406" t="s">
        <v>150</v>
      </c>
      <c r="AI28" s="407"/>
      <c r="AJ28" s="407"/>
      <c r="AK28" s="407"/>
      <c r="AL28" s="408"/>
      <c r="AM28" s="406" t="s">
        <v>141</v>
      </c>
      <c r="AN28" s="407"/>
      <c r="AO28" s="407"/>
      <c r="AP28" s="407"/>
      <c r="AQ28" s="407"/>
      <c r="AR28" s="408"/>
      <c r="AS28" s="406" t="s">
        <v>150</v>
      </c>
      <c r="AT28" s="407"/>
      <c r="AU28" s="407"/>
      <c r="AV28" s="407"/>
      <c r="AW28" s="407"/>
      <c r="AX28" s="409"/>
      <c r="AY28" s="413" t="s">
        <v>189</v>
      </c>
      <c r="AZ28" s="414"/>
      <c r="BA28" s="414"/>
      <c r="BB28" s="415"/>
      <c r="BC28" s="422" t="s">
        <v>48</v>
      </c>
      <c r="BD28" s="423"/>
      <c r="BE28" s="423"/>
      <c r="BF28" s="423"/>
      <c r="BG28" s="423"/>
      <c r="BH28" s="423"/>
      <c r="BI28" s="423"/>
      <c r="BJ28" s="423"/>
      <c r="BK28" s="423"/>
      <c r="BL28" s="423"/>
      <c r="BM28" s="424"/>
      <c r="BN28" s="425">
        <v>895510</v>
      </c>
      <c r="BO28" s="426"/>
      <c r="BP28" s="426"/>
      <c r="BQ28" s="426"/>
      <c r="BR28" s="426"/>
      <c r="BS28" s="426"/>
      <c r="BT28" s="426"/>
      <c r="BU28" s="427"/>
      <c r="BV28" s="425">
        <v>883903</v>
      </c>
      <c r="BW28" s="426"/>
      <c r="BX28" s="426"/>
      <c r="BY28" s="426"/>
      <c r="BZ28" s="426"/>
      <c r="CA28" s="426"/>
      <c r="CB28" s="426"/>
      <c r="CC28" s="427"/>
      <c r="CD28" s="200"/>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5"/>
      <c r="DK28" s="185"/>
      <c r="DL28" s="185"/>
      <c r="DM28" s="185"/>
      <c r="DN28" s="185"/>
      <c r="DO28" s="185"/>
    </row>
    <row r="29" spans="1:119" ht="18.75" customHeight="1" x14ac:dyDescent="0.15">
      <c r="A29" s="186"/>
      <c r="B29" s="462"/>
      <c r="C29" s="463"/>
      <c r="D29" s="464"/>
      <c r="E29" s="403" t="s">
        <v>190</v>
      </c>
      <c r="F29" s="404"/>
      <c r="G29" s="404"/>
      <c r="H29" s="404"/>
      <c r="I29" s="404"/>
      <c r="J29" s="404"/>
      <c r="K29" s="405"/>
      <c r="L29" s="406">
        <v>5</v>
      </c>
      <c r="M29" s="407"/>
      <c r="N29" s="407"/>
      <c r="O29" s="407"/>
      <c r="P29" s="408"/>
      <c r="Q29" s="406">
        <v>3000</v>
      </c>
      <c r="R29" s="407"/>
      <c r="S29" s="407"/>
      <c r="T29" s="407"/>
      <c r="U29" s="407"/>
      <c r="V29" s="408"/>
      <c r="W29" s="473"/>
      <c r="X29" s="474"/>
      <c r="Y29" s="475"/>
      <c r="Z29" s="403" t="s">
        <v>191</v>
      </c>
      <c r="AA29" s="404"/>
      <c r="AB29" s="404"/>
      <c r="AC29" s="404"/>
      <c r="AD29" s="404"/>
      <c r="AE29" s="404"/>
      <c r="AF29" s="404"/>
      <c r="AG29" s="405"/>
      <c r="AH29" s="406">
        <v>74</v>
      </c>
      <c r="AI29" s="407"/>
      <c r="AJ29" s="407"/>
      <c r="AK29" s="407"/>
      <c r="AL29" s="408"/>
      <c r="AM29" s="406">
        <v>226444</v>
      </c>
      <c r="AN29" s="407"/>
      <c r="AO29" s="407"/>
      <c r="AP29" s="407"/>
      <c r="AQ29" s="407"/>
      <c r="AR29" s="408"/>
      <c r="AS29" s="406">
        <v>3060</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275591</v>
      </c>
      <c r="BO29" s="431"/>
      <c r="BP29" s="431"/>
      <c r="BQ29" s="431"/>
      <c r="BR29" s="431"/>
      <c r="BS29" s="431"/>
      <c r="BT29" s="431"/>
      <c r="BU29" s="432"/>
      <c r="BV29" s="430">
        <v>275370</v>
      </c>
      <c r="BW29" s="431"/>
      <c r="BX29" s="431"/>
      <c r="BY29" s="431"/>
      <c r="BZ29" s="431"/>
      <c r="CA29" s="431"/>
      <c r="CB29" s="431"/>
      <c r="CC29" s="432"/>
      <c r="CD29" s="202"/>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5"/>
      <c r="DK29" s="185"/>
      <c r="DL29" s="185"/>
      <c r="DM29" s="185"/>
      <c r="DN29" s="185"/>
      <c r="DO29" s="185"/>
    </row>
    <row r="30" spans="1:119" ht="18.75" customHeight="1" thickBot="1" x14ac:dyDescent="0.2">
      <c r="A30" s="186"/>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97.2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889041</v>
      </c>
      <c r="BO30" s="434"/>
      <c r="BP30" s="434"/>
      <c r="BQ30" s="434"/>
      <c r="BR30" s="434"/>
      <c r="BS30" s="434"/>
      <c r="BT30" s="434"/>
      <c r="BU30" s="435"/>
      <c r="BV30" s="433">
        <v>912487</v>
      </c>
      <c r="BW30" s="434"/>
      <c r="BX30" s="434"/>
      <c r="BY30" s="434"/>
      <c r="BZ30" s="434"/>
      <c r="CA30" s="434"/>
      <c r="CB30" s="434"/>
      <c r="CC30" s="43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3" t="s">
        <v>200</v>
      </c>
      <c r="D33" s="393"/>
      <c r="E33" s="392" t="s">
        <v>201</v>
      </c>
      <c r="F33" s="392"/>
      <c r="G33" s="392"/>
      <c r="H33" s="392"/>
      <c r="I33" s="392"/>
      <c r="J33" s="392"/>
      <c r="K33" s="392"/>
      <c r="L33" s="392"/>
      <c r="M33" s="392"/>
      <c r="N33" s="392"/>
      <c r="O33" s="392"/>
      <c r="P33" s="392"/>
      <c r="Q33" s="392"/>
      <c r="R33" s="392"/>
      <c r="S33" s="392"/>
      <c r="T33" s="215"/>
      <c r="U33" s="393" t="s">
        <v>202</v>
      </c>
      <c r="V33" s="393"/>
      <c r="W33" s="392" t="s">
        <v>201</v>
      </c>
      <c r="X33" s="392"/>
      <c r="Y33" s="392"/>
      <c r="Z33" s="392"/>
      <c r="AA33" s="392"/>
      <c r="AB33" s="392"/>
      <c r="AC33" s="392"/>
      <c r="AD33" s="392"/>
      <c r="AE33" s="392"/>
      <c r="AF33" s="392"/>
      <c r="AG33" s="392"/>
      <c r="AH33" s="392"/>
      <c r="AI33" s="392"/>
      <c r="AJ33" s="392"/>
      <c r="AK33" s="392"/>
      <c r="AL33" s="215"/>
      <c r="AM33" s="393" t="s">
        <v>200</v>
      </c>
      <c r="AN33" s="393"/>
      <c r="AO33" s="392" t="s">
        <v>201</v>
      </c>
      <c r="AP33" s="392"/>
      <c r="AQ33" s="392"/>
      <c r="AR33" s="392"/>
      <c r="AS33" s="392"/>
      <c r="AT33" s="392"/>
      <c r="AU33" s="392"/>
      <c r="AV33" s="392"/>
      <c r="AW33" s="392"/>
      <c r="AX33" s="392"/>
      <c r="AY33" s="392"/>
      <c r="AZ33" s="392"/>
      <c r="BA33" s="392"/>
      <c r="BB33" s="392"/>
      <c r="BC33" s="392"/>
      <c r="BD33" s="216"/>
      <c r="BE33" s="392" t="s">
        <v>203</v>
      </c>
      <c r="BF33" s="392"/>
      <c r="BG33" s="392" t="s">
        <v>204</v>
      </c>
      <c r="BH33" s="392"/>
      <c r="BI33" s="392"/>
      <c r="BJ33" s="392"/>
      <c r="BK33" s="392"/>
      <c r="BL33" s="392"/>
      <c r="BM33" s="392"/>
      <c r="BN33" s="392"/>
      <c r="BO33" s="392"/>
      <c r="BP33" s="392"/>
      <c r="BQ33" s="392"/>
      <c r="BR33" s="392"/>
      <c r="BS33" s="392"/>
      <c r="BT33" s="392"/>
      <c r="BU33" s="392"/>
      <c r="BV33" s="216"/>
      <c r="BW33" s="393" t="s">
        <v>203</v>
      </c>
      <c r="BX33" s="393"/>
      <c r="BY33" s="392" t="s">
        <v>205</v>
      </c>
      <c r="BZ33" s="392"/>
      <c r="CA33" s="392"/>
      <c r="CB33" s="392"/>
      <c r="CC33" s="392"/>
      <c r="CD33" s="392"/>
      <c r="CE33" s="392"/>
      <c r="CF33" s="392"/>
      <c r="CG33" s="392"/>
      <c r="CH33" s="392"/>
      <c r="CI33" s="392"/>
      <c r="CJ33" s="392"/>
      <c r="CK33" s="392"/>
      <c r="CL33" s="392"/>
      <c r="CM33" s="392"/>
      <c r="CN33" s="215"/>
      <c r="CO33" s="393" t="s">
        <v>202</v>
      </c>
      <c r="CP33" s="393"/>
      <c r="CQ33" s="392" t="s">
        <v>206</v>
      </c>
      <c r="CR33" s="392"/>
      <c r="CS33" s="392"/>
      <c r="CT33" s="392"/>
      <c r="CU33" s="392"/>
      <c r="CV33" s="392"/>
      <c r="CW33" s="392"/>
      <c r="CX33" s="392"/>
      <c r="CY33" s="392"/>
      <c r="CZ33" s="392"/>
      <c r="DA33" s="392"/>
      <c r="DB33" s="392"/>
      <c r="DC33" s="392"/>
      <c r="DD33" s="392"/>
      <c r="DE33" s="392"/>
      <c r="DF33" s="215"/>
      <c r="DG33" s="391" t="s">
        <v>207</v>
      </c>
      <c r="DH33" s="391"/>
      <c r="DI33" s="217"/>
      <c r="DJ33" s="185"/>
      <c r="DK33" s="185"/>
      <c r="DL33" s="185"/>
      <c r="DM33" s="185"/>
      <c r="DN33" s="185"/>
      <c r="DO33" s="185"/>
    </row>
    <row r="34" spans="1:119" ht="32.25" customHeight="1" x14ac:dyDescent="0.15">
      <c r="A34" s="186"/>
      <c r="B34" s="212"/>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3"/>
      <c r="U34" s="389">
        <f>IF(W34="","",MAX(C34:D43)+1)</f>
        <v>2</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3"/>
      <c r="AM34" s="389" t="str">
        <f>IF(AO34="","",MAX(C34:D43,U34:V43)+1)</f>
        <v/>
      </c>
      <c r="AN34" s="389"/>
      <c r="AO34" s="388"/>
      <c r="AP34" s="388"/>
      <c r="AQ34" s="388"/>
      <c r="AR34" s="388"/>
      <c r="AS34" s="388"/>
      <c r="AT34" s="388"/>
      <c r="AU34" s="388"/>
      <c r="AV34" s="388"/>
      <c r="AW34" s="388"/>
      <c r="AX34" s="388"/>
      <c r="AY34" s="388"/>
      <c r="AZ34" s="388"/>
      <c r="BA34" s="388"/>
      <c r="BB34" s="388"/>
      <c r="BC34" s="388"/>
      <c r="BD34" s="213"/>
      <c r="BE34" s="389">
        <f>IF(BG34="","",MAX(C34:D43,U34:V43,AM34:AN43)+1)</f>
        <v>6</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3"/>
      <c r="BW34" s="389">
        <f>IF(BY34="","",MAX(C34:D43,U34:V43,AM34:AN43,BE34:BF43)+1)</f>
        <v>8</v>
      </c>
      <c r="BX34" s="389"/>
      <c r="BY34" s="388" t="str">
        <f>IF('各会計、関係団体の財政状況及び健全化判断比率'!B68="","",'各会計、関係団体の財政状況及び健全化判断比率'!B68)</f>
        <v>大阪府後期高齢者医療広域連合（一般会計）</v>
      </c>
      <c r="BZ34" s="388"/>
      <c r="CA34" s="388"/>
      <c r="CB34" s="388"/>
      <c r="CC34" s="388"/>
      <c r="CD34" s="388"/>
      <c r="CE34" s="388"/>
      <c r="CF34" s="388"/>
      <c r="CG34" s="388"/>
      <c r="CH34" s="388"/>
      <c r="CI34" s="388"/>
      <c r="CJ34" s="388"/>
      <c r="CK34" s="388"/>
      <c r="CL34" s="388"/>
      <c r="CM34" s="388"/>
      <c r="CN34" s="213"/>
      <c r="CO34" s="389">
        <f>IF(CQ34="","",MAX(C34:D43,U34:V43,AM34:AN43,BE34:BF43,BW34:BX43)+1)</f>
        <v>14</v>
      </c>
      <c r="CP34" s="389"/>
      <c r="CQ34" s="388" t="str">
        <f>IF('各会計、関係団体の財政状況及び健全化判断比率'!BS7="","",'各会計、関係団体の財政状況及び健全化判断比率'!BS7)</f>
        <v>千早赤阪楠公史跡保存会</v>
      </c>
      <c r="CR34" s="388"/>
      <c r="CS34" s="388"/>
      <c r="CT34" s="388"/>
      <c r="CU34" s="388"/>
      <c r="CV34" s="388"/>
      <c r="CW34" s="388"/>
      <c r="CX34" s="388"/>
      <c r="CY34" s="388"/>
      <c r="CZ34" s="388"/>
      <c r="DA34" s="388"/>
      <c r="DB34" s="388"/>
      <c r="DC34" s="388"/>
      <c r="DD34" s="388"/>
      <c r="DE34" s="388"/>
      <c r="DF34" s="210"/>
      <c r="DG34" s="390" t="str">
        <f>IF('各会計、関係団体の財政状況及び健全化判断比率'!BR7="","",'各会計、関係団体の財政状況及び健全化判断比率'!BR7)</f>
        <v/>
      </c>
      <c r="DH34" s="390"/>
      <c r="DI34" s="217"/>
      <c r="DJ34" s="185"/>
      <c r="DK34" s="185"/>
      <c r="DL34" s="185"/>
      <c r="DM34" s="185"/>
      <c r="DN34" s="185"/>
      <c r="DO34" s="185"/>
    </row>
    <row r="35" spans="1:119" ht="32.25" customHeight="1" x14ac:dyDescent="0.15">
      <c r="A35" s="186"/>
      <c r="B35" s="212"/>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3"/>
      <c r="U35" s="389">
        <f>IF(W35="","",U34+1)</f>
        <v>3</v>
      </c>
      <c r="V35" s="389"/>
      <c r="W35" s="388" t="str">
        <f>IF('各会計、関係団体の財政状況及び健全化判断比率'!B29="","",'各会計、関係団体の財政状況及び健全化判断比率'!B29)</f>
        <v>国民健康保険特別会計（施設勘定）</v>
      </c>
      <c r="X35" s="388"/>
      <c r="Y35" s="388"/>
      <c r="Z35" s="388"/>
      <c r="AA35" s="388"/>
      <c r="AB35" s="388"/>
      <c r="AC35" s="388"/>
      <c r="AD35" s="388"/>
      <c r="AE35" s="388"/>
      <c r="AF35" s="388"/>
      <c r="AG35" s="388"/>
      <c r="AH35" s="388"/>
      <c r="AI35" s="388"/>
      <c r="AJ35" s="388"/>
      <c r="AK35" s="388"/>
      <c r="AL35" s="213"/>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3"/>
      <c r="BE35" s="389">
        <f t="shared" ref="BE35:BE43" si="1">IF(BG35="","",BE34+1)</f>
        <v>7</v>
      </c>
      <c r="BF35" s="389"/>
      <c r="BG35" s="388" t="str">
        <f>IF('各会計、関係団体の財政状況及び健全化判断比率'!B33="","",'各会計、関係団体の財政状況及び健全化判断比率'!B33)</f>
        <v>金剛山観光事業特別会計</v>
      </c>
      <c r="BH35" s="388"/>
      <c r="BI35" s="388"/>
      <c r="BJ35" s="388"/>
      <c r="BK35" s="388"/>
      <c r="BL35" s="388"/>
      <c r="BM35" s="388"/>
      <c r="BN35" s="388"/>
      <c r="BO35" s="388"/>
      <c r="BP35" s="388"/>
      <c r="BQ35" s="388"/>
      <c r="BR35" s="388"/>
      <c r="BS35" s="388"/>
      <c r="BT35" s="388"/>
      <c r="BU35" s="388"/>
      <c r="BV35" s="213"/>
      <c r="BW35" s="389">
        <f t="shared" ref="BW35:BW43" si="2">IF(BY35="","",BW34+1)</f>
        <v>9</v>
      </c>
      <c r="BX35" s="389"/>
      <c r="BY35" s="388" t="str">
        <f>IF('各会計、関係団体の財政状況及び健全化判断比率'!B69="","",'各会計、関係団体の財政状況及び健全化判断比率'!B69)</f>
        <v>大阪府後期高齢者医療広域連合（後期高齢者医療特別会計）</v>
      </c>
      <c r="BZ35" s="388"/>
      <c r="CA35" s="388"/>
      <c r="CB35" s="388"/>
      <c r="CC35" s="388"/>
      <c r="CD35" s="388"/>
      <c r="CE35" s="388"/>
      <c r="CF35" s="388"/>
      <c r="CG35" s="388"/>
      <c r="CH35" s="388"/>
      <c r="CI35" s="388"/>
      <c r="CJ35" s="388"/>
      <c r="CK35" s="388"/>
      <c r="CL35" s="388"/>
      <c r="CM35" s="388"/>
      <c r="CN35" s="213"/>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0"/>
      <c r="DG35" s="390" t="str">
        <f>IF('各会計、関係団体の財政状況及び健全化判断比率'!BR8="","",'各会計、関係団体の財政状況及び健全化判断比率'!BR8)</f>
        <v/>
      </c>
      <c r="DH35" s="390"/>
      <c r="DI35" s="217"/>
      <c r="DJ35" s="185"/>
      <c r="DK35" s="185"/>
      <c r="DL35" s="185"/>
      <c r="DM35" s="185"/>
      <c r="DN35" s="185"/>
      <c r="DO35" s="185"/>
    </row>
    <row r="36" spans="1:119" ht="32.25" customHeight="1" x14ac:dyDescent="0.15">
      <c r="A36" s="186"/>
      <c r="B36" s="212"/>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3"/>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3"/>
      <c r="AM36" s="389" t="str">
        <f t="shared" si="0"/>
        <v/>
      </c>
      <c r="AN36" s="389"/>
      <c r="AO36" s="388"/>
      <c r="AP36" s="388"/>
      <c r="AQ36" s="388"/>
      <c r="AR36" s="388"/>
      <c r="AS36" s="388"/>
      <c r="AT36" s="388"/>
      <c r="AU36" s="388"/>
      <c r="AV36" s="388"/>
      <c r="AW36" s="388"/>
      <c r="AX36" s="388"/>
      <c r="AY36" s="388"/>
      <c r="AZ36" s="388"/>
      <c r="BA36" s="388"/>
      <c r="BB36" s="388"/>
      <c r="BC36" s="388"/>
      <c r="BD36" s="213"/>
      <c r="BE36" s="389" t="str">
        <f t="shared" si="1"/>
        <v/>
      </c>
      <c r="BF36" s="389"/>
      <c r="BG36" s="388"/>
      <c r="BH36" s="388"/>
      <c r="BI36" s="388"/>
      <c r="BJ36" s="388"/>
      <c r="BK36" s="388"/>
      <c r="BL36" s="388"/>
      <c r="BM36" s="388"/>
      <c r="BN36" s="388"/>
      <c r="BO36" s="388"/>
      <c r="BP36" s="388"/>
      <c r="BQ36" s="388"/>
      <c r="BR36" s="388"/>
      <c r="BS36" s="388"/>
      <c r="BT36" s="388"/>
      <c r="BU36" s="388"/>
      <c r="BV36" s="213"/>
      <c r="BW36" s="389">
        <f t="shared" si="2"/>
        <v>10</v>
      </c>
      <c r="BX36" s="389"/>
      <c r="BY36" s="388" t="str">
        <f>IF('各会計、関係団体の財政状況及び健全化判断比率'!B70="","",'各会計、関係団体の財政状況及び健全化判断比率'!B70)</f>
        <v>大阪広域水道企業団水道事業会計（水道用水供給事業）</v>
      </c>
      <c r="BZ36" s="388"/>
      <c r="CA36" s="388"/>
      <c r="CB36" s="388"/>
      <c r="CC36" s="388"/>
      <c r="CD36" s="388"/>
      <c r="CE36" s="388"/>
      <c r="CF36" s="388"/>
      <c r="CG36" s="388"/>
      <c r="CH36" s="388"/>
      <c r="CI36" s="388"/>
      <c r="CJ36" s="388"/>
      <c r="CK36" s="388"/>
      <c r="CL36" s="388"/>
      <c r="CM36" s="388"/>
      <c r="CN36" s="213"/>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0"/>
      <c r="DG36" s="390" t="str">
        <f>IF('各会計、関係団体の財政状況及び健全化判断比率'!BR9="","",'各会計、関係団体の財政状況及び健全化判断比率'!BR9)</f>
        <v/>
      </c>
      <c r="DH36" s="390"/>
      <c r="DI36" s="217"/>
      <c r="DJ36" s="185"/>
      <c r="DK36" s="185"/>
      <c r="DL36" s="185"/>
      <c r="DM36" s="185"/>
      <c r="DN36" s="185"/>
      <c r="DO36" s="185"/>
    </row>
    <row r="37" spans="1:119" ht="32.25" customHeight="1" x14ac:dyDescent="0.15">
      <c r="A37" s="186"/>
      <c r="B37" s="212"/>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3"/>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3"/>
      <c r="AM37" s="389" t="str">
        <f t="shared" si="0"/>
        <v/>
      </c>
      <c r="AN37" s="389"/>
      <c r="AO37" s="388"/>
      <c r="AP37" s="388"/>
      <c r="AQ37" s="388"/>
      <c r="AR37" s="388"/>
      <c r="AS37" s="388"/>
      <c r="AT37" s="388"/>
      <c r="AU37" s="388"/>
      <c r="AV37" s="388"/>
      <c r="AW37" s="388"/>
      <c r="AX37" s="388"/>
      <c r="AY37" s="388"/>
      <c r="AZ37" s="388"/>
      <c r="BA37" s="388"/>
      <c r="BB37" s="388"/>
      <c r="BC37" s="388"/>
      <c r="BD37" s="213"/>
      <c r="BE37" s="389" t="str">
        <f t="shared" si="1"/>
        <v/>
      </c>
      <c r="BF37" s="389"/>
      <c r="BG37" s="388"/>
      <c r="BH37" s="388"/>
      <c r="BI37" s="388"/>
      <c r="BJ37" s="388"/>
      <c r="BK37" s="388"/>
      <c r="BL37" s="388"/>
      <c r="BM37" s="388"/>
      <c r="BN37" s="388"/>
      <c r="BO37" s="388"/>
      <c r="BP37" s="388"/>
      <c r="BQ37" s="388"/>
      <c r="BR37" s="388"/>
      <c r="BS37" s="388"/>
      <c r="BT37" s="388"/>
      <c r="BU37" s="388"/>
      <c r="BV37" s="213"/>
      <c r="BW37" s="389">
        <f t="shared" si="2"/>
        <v>11</v>
      </c>
      <c r="BX37" s="389"/>
      <c r="BY37" s="388" t="str">
        <f>IF('各会計、関係団体の財政状況及び健全化判断比率'!B71="","",'各会計、関係団体の財政状況及び健全化判断比率'!B71)</f>
        <v>大阪広域水道企業団水道事業会計（市町村域水道事業）千早赤阪水道事業</v>
      </c>
      <c r="BZ37" s="388"/>
      <c r="CA37" s="388"/>
      <c r="CB37" s="388"/>
      <c r="CC37" s="388"/>
      <c r="CD37" s="388"/>
      <c r="CE37" s="388"/>
      <c r="CF37" s="388"/>
      <c r="CG37" s="388"/>
      <c r="CH37" s="388"/>
      <c r="CI37" s="388"/>
      <c r="CJ37" s="388"/>
      <c r="CK37" s="388"/>
      <c r="CL37" s="388"/>
      <c r="CM37" s="388"/>
      <c r="CN37" s="213"/>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0"/>
      <c r="DG37" s="390" t="str">
        <f>IF('各会計、関係団体の財政状況及び健全化判断比率'!BR10="","",'各会計、関係団体の財政状況及び健全化判断比率'!BR10)</f>
        <v/>
      </c>
      <c r="DH37" s="390"/>
      <c r="DI37" s="217"/>
      <c r="DJ37" s="185"/>
      <c r="DK37" s="185"/>
      <c r="DL37" s="185"/>
      <c r="DM37" s="185"/>
      <c r="DN37" s="185"/>
      <c r="DO37" s="185"/>
    </row>
    <row r="38" spans="1:119" ht="32.25" customHeight="1" x14ac:dyDescent="0.15">
      <c r="A38" s="186"/>
      <c r="B38" s="212"/>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3"/>
      <c r="U38" s="389" t="str">
        <f t="shared" si="4"/>
        <v/>
      </c>
      <c r="V38" s="389"/>
      <c r="W38" s="388"/>
      <c r="X38" s="388"/>
      <c r="Y38" s="388"/>
      <c r="Z38" s="388"/>
      <c r="AA38" s="388"/>
      <c r="AB38" s="388"/>
      <c r="AC38" s="388"/>
      <c r="AD38" s="388"/>
      <c r="AE38" s="388"/>
      <c r="AF38" s="388"/>
      <c r="AG38" s="388"/>
      <c r="AH38" s="388"/>
      <c r="AI38" s="388"/>
      <c r="AJ38" s="388"/>
      <c r="AK38" s="388"/>
      <c r="AL38" s="213"/>
      <c r="AM38" s="389" t="str">
        <f t="shared" si="0"/>
        <v/>
      </c>
      <c r="AN38" s="389"/>
      <c r="AO38" s="388"/>
      <c r="AP38" s="388"/>
      <c r="AQ38" s="388"/>
      <c r="AR38" s="388"/>
      <c r="AS38" s="388"/>
      <c r="AT38" s="388"/>
      <c r="AU38" s="388"/>
      <c r="AV38" s="388"/>
      <c r="AW38" s="388"/>
      <c r="AX38" s="388"/>
      <c r="AY38" s="388"/>
      <c r="AZ38" s="388"/>
      <c r="BA38" s="388"/>
      <c r="BB38" s="388"/>
      <c r="BC38" s="388"/>
      <c r="BD38" s="213"/>
      <c r="BE38" s="389" t="str">
        <f t="shared" si="1"/>
        <v/>
      </c>
      <c r="BF38" s="389"/>
      <c r="BG38" s="388"/>
      <c r="BH38" s="388"/>
      <c r="BI38" s="388"/>
      <c r="BJ38" s="388"/>
      <c r="BK38" s="388"/>
      <c r="BL38" s="388"/>
      <c r="BM38" s="388"/>
      <c r="BN38" s="388"/>
      <c r="BO38" s="388"/>
      <c r="BP38" s="388"/>
      <c r="BQ38" s="388"/>
      <c r="BR38" s="388"/>
      <c r="BS38" s="388"/>
      <c r="BT38" s="388"/>
      <c r="BU38" s="388"/>
      <c r="BV38" s="213"/>
      <c r="BW38" s="389">
        <f t="shared" si="2"/>
        <v>12</v>
      </c>
      <c r="BX38" s="389"/>
      <c r="BY38" s="388" t="str">
        <f>IF('各会計、関係団体の財政状況及び健全化判断比率'!B72="","",'各会計、関係団体の財政状況及び健全化判断比率'!B72)</f>
        <v>大阪広域水道企業団（工業用水道事業会計）</v>
      </c>
      <c r="BZ38" s="388"/>
      <c r="CA38" s="388"/>
      <c r="CB38" s="388"/>
      <c r="CC38" s="388"/>
      <c r="CD38" s="388"/>
      <c r="CE38" s="388"/>
      <c r="CF38" s="388"/>
      <c r="CG38" s="388"/>
      <c r="CH38" s="388"/>
      <c r="CI38" s="388"/>
      <c r="CJ38" s="388"/>
      <c r="CK38" s="388"/>
      <c r="CL38" s="388"/>
      <c r="CM38" s="388"/>
      <c r="CN38" s="213"/>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0"/>
      <c r="DG38" s="390" t="str">
        <f>IF('各会計、関係団体の財政状況及び健全化判断比率'!BR11="","",'各会計、関係団体の財政状況及び健全化判断比率'!BR11)</f>
        <v/>
      </c>
      <c r="DH38" s="390"/>
      <c r="DI38" s="217"/>
      <c r="DJ38" s="185"/>
      <c r="DK38" s="185"/>
      <c r="DL38" s="185"/>
      <c r="DM38" s="185"/>
      <c r="DN38" s="185"/>
      <c r="DO38" s="185"/>
    </row>
    <row r="39" spans="1:119" ht="32.25" customHeight="1" x14ac:dyDescent="0.15">
      <c r="A39" s="186"/>
      <c r="B39" s="212"/>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3"/>
      <c r="U39" s="389" t="str">
        <f t="shared" si="4"/>
        <v/>
      </c>
      <c r="V39" s="389"/>
      <c r="W39" s="388"/>
      <c r="X39" s="388"/>
      <c r="Y39" s="388"/>
      <c r="Z39" s="388"/>
      <c r="AA39" s="388"/>
      <c r="AB39" s="388"/>
      <c r="AC39" s="388"/>
      <c r="AD39" s="388"/>
      <c r="AE39" s="388"/>
      <c r="AF39" s="388"/>
      <c r="AG39" s="388"/>
      <c r="AH39" s="388"/>
      <c r="AI39" s="388"/>
      <c r="AJ39" s="388"/>
      <c r="AK39" s="388"/>
      <c r="AL39" s="213"/>
      <c r="AM39" s="389" t="str">
        <f t="shared" si="0"/>
        <v/>
      </c>
      <c r="AN39" s="389"/>
      <c r="AO39" s="388"/>
      <c r="AP39" s="388"/>
      <c r="AQ39" s="388"/>
      <c r="AR39" s="388"/>
      <c r="AS39" s="388"/>
      <c r="AT39" s="388"/>
      <c r="AU39" s="388"/>
      <c r="AV39" s="388"/>
      <c r="AW39" s="388"/>
      <c r="AX39" s="388"/>
      <c r="AY39" s="388"/>
      <c r="AZ39" s="388"/>
      <c r="BA39" s="388"/>
      <c r="BB39" s="388"/>
      <c r="BC39" s="388"/>
      <c r="BD39" s="213"/>
      <c r="BE39" s="389" t="str">
        <f t="shared" si="1"/>
        <v/>
      </c>
      <c r="BF39" s="389"/>
      <c r="BG39" s="388"/>
      <c r="BH39" s="388"/>
      <c r="BI39" s="388"/>
      <c r="BJ39" s="388"/>
      <c r="BK39" s="388"/>
      <c r="BL39" s="388"/>
      <c r="BM39" s="388"/>
      <c r="BN39" s="388"/>
      <c r="BO39" s="388"/>
      <c r="BP39" s="388"/>
      <c r="BQ39" s="388"/>
      <c r="BR39" s="388"/>
      <c r="BS39" s="388"/>
      <c r="BT39" s="388"/>
      <c r="BU39" s="388"/>
      <c r="BV39" s="213"/>
      <c r="BW39" s="389">
        <f t="shared" si="2"/>
        <v>13</v>
      </c>
      <c r="BX39" s="389"/>
      <c r="BY39" s="388" t="str">
        <f>IF('各会計、関係団体の財政状況及び健全化判断比率'!B73="","",'各会計、関係団体の財政状況及び健全化判断比率'!B73)</f>
        <v>南河内環境事業組合</v>
      </c>
      <c r="BZ39" s="388"/>
      <c r="CA39" s="388"/>
      <c r="CB39" s="388"/>
      <c r="CC39" s="388"/>
      <c r="CD39" s="388"/>
      <c r="CE39" s="388"/>
      <c r="CF39" s="388"/>
      <c r="CG39" s="388"/>
      <c r="CH39" s="388"/>
      <c r="CI39" s="388"/>
      <c r="CJ39" s="388"/>
      <c r="CK39" s="388"/>
      <c r="CL39" s="388"/>
      <c r="CM39" s="388"/>
      <c r="CN39" s="213"/>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0"/>
      <c r="DG39" s="390" t="str">
        <f>IF('各会計、関係団体の財政状況及び健全化判断比率'!BR12="","",'各会計、関係団体の財政状況及び健全化判断比率'!BR12)</f>
        <v/>
      </c>
      <c r="DH39" s="390"/>
      <c r="DI39" s="217"/>
      <c r="DJ39" s="185"/>
      <c r="DK39" s="185"/>
      <c r="DL39" s="185"/>
      <c r="DM39" s="185"/>
      <c r="DN39" s="185"/>
      <c r="DO39" s="185"/>
    </row>
    <row r="40" spans="1:119" ht="32.25" customHeight="1" x14ac:dyDescent="0.15">
      <c r="A40" s="186"/>
      <c r="B40" s="212"/>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3"/>
      <c r="U40" s="389" t="str">
        <f t="shared" si="4"/>
        <v/>
      </c>
      <c r="V40" s="389"/>
      <c r="W40" s="388"/>
      <c r="X40" s="388"/>
      <c r="Y40" s="388"/>
      <c r="Z40" s="388"/>
      <c r="AA40" s="388"/>
      <c r="AB40" s="388"/>
      <c r="AC40" s="388"/>
      <c r="AD40" s="388"/>
      <c r="AE40" s="388"/>
      <c r="AF40" s="388"/>
      <c r="AG40" s="388"/>
      <c r="AH40" s="388"/>
      <c r="AI40" s="388"/>
      <c r="AJ40" s="388"/>
      <c r="AK40" s="388"/>
      <c r="AL40" s="213"/>
      <c r="AM40" s="389" t="str">
        <f t="shared" si="0"/>
        <v/>
      </c>
      <c r="AN40" s="389"/>
      <c r="AO40" s="388"/>
      <c r="AP40" s="388"/>
      <c r="AQ40" s="388"/>
      <c r="AR40" s="388"/>
      <c r="AS40" s="388"/>
      <c r="AT40" s="388"/>
      <c r="AU40" s="388"/>
      <c r="AV40" s="388"/>
      <c r="AW40" s="388"/>
      <c r="AX40" s="388"/>
      <c r="AY40" s="388"/>
      <c r="AZ40" s="388"/>
      <c r="BA40" s="388"/>
      <c r="BB40" s="388"/>
      <c r="BC40" s="388"/>
      <c r="BD40" s="213"/>
      <c r="BE40" s="389" t="str">
        <f t="shared" si="1"/>
        <v/>
      </c>
      <c r="BF40" s="389"/>
      <c r="BG40" s="388"/>
      <c r="BH40" s="388"/>
      <c r="BI40" s="388"/>
      <c r="BJ40" s="388"/>
      <c r="BK40" s="388"/>
      <c r="BL40" s="388"/>
      <c r="BM40" s="388"/>
      <c r="BN40" s="388"/>
      <c r="BO40" s="388"/>
      <c r="BP40" s="388"/>
      <c r="BQ40" s="388"/>
      <c r="BR40" s="388"/>
      <c r="BS40" s="388"/>
      <c r="BT40" s="388"/>
      <c r="BU40" s="388"/>
      <c r="BV40" s="213"/>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3"/>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0"/>
      <c r="DG40" s="390" t="str">
        <f>IF('各会計、関係団体の財政状況及び健全化判断比率'!BR13="","",'各会計、関係団体の財政状況及び健全化判断比率'!BR13)</f>
        <v/>
      </c>
      <c r="DH40" s="390"/>
      <c r="DI40" s="217"/>
      <c r="DJ40" s="185"/>
      <c r="DK40" s="185"/>
      <c r="DL40" s="185"/>
      <c r="DM40" s="185"/>
      <c r="DN40" s="185"/>
      <c r="DO40" s="185"/>
    </row>
    <row r="41" spans="1:119" ht="32.25" customHeight="1" x14ac:dyDescent="0.15">
      <c r="A41" s="186"/>
      <c r="B41" s="212"/>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3"/>
      <c r="U41" s="389" t="str">
        <f t="shared" si="4"/>
        <v/>
      </c>
      <c r="V41" s="389"/>
      <c r="W41" s="388"/>
      <c r="X41" s="388"/>
      <c r="Y41" s="388"/>
      <c r="Z41" s="388"/>
      <c r="AA41" s="388"/>
      <c r="AB41" s="388"/>
      <c r="AC41" s="388"/>
      <c r="AD41" s="388"/>
      <c r="AE41" s="388"/>
      <c r="AF41" s="388"/>
      <c r="AG41" s="388"/>
      <c r="AH41" s="388"/>
      <c r="AI41" s="388"/>
      <c r="AJ41" s="388"/>
      <c r="AK41" s="388"/>
      <c r="AL41" s="213"/>
      <c r="AM41" s="389" t="str">
        <f t="shared" si="0"/>
        <v/>
      </c>
      <c r="AN41" s="389"/>
      <c r="AO41" s="388"/>
      <c r="AP41" s="388"/>
      <c r="AQ41" s="388"/>
      <c r="AR41" s="388"/>
      <c r="AS41" s="388"/>
      <c r="AT41" s="388"/>
      <c r="AU41" s="388"/>
      <c r="AV41" s="388"/>
      <c r="AW41" s="388"/>
      <c r="AX41" s="388"/>
      <c r="AY41" s="388"/>
      <c r="AZ41" s="388"/>
      <c r="BA41" s="388"/>
      <c r="BB41" s="388"/>
      <c r="BC41" s="388"/>
      <c r="BD41" s="213"/>
      <c r="BE41" s="389" t="str">
        <f t="shared" si="1"/>
        <v/>
      </c>
      <c r="BF41" s="389"/>
      <c r="BG41" s="388"/>
      <c r="BH41" s="388"/>
      <c r="BI41" s="388"/>
      <c r="BJ41" s="388"/>
      <c r="BK41" s="388"/>
      <c r="BL41" s="388"/>
      <c r="BM41" s="388"/>
      <c r="BN41" s="388"/>
      <c r="BO41" s="388"/>
      <c r="BP41" s="388"/>
      <c r="BQ41" s="388"/>
      <c r="BR41" s="388"/>
      <c r="BS41" s="388"/>
      <c r="BT41" s="388"/>
      <c r="BU41" s="388"/>
      <c r="BV41" s="213"/>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3"/>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0"/>
      <c r="DG41" s="390" t="str">
        <f>IF('各会計、関係団体の財政状況及び健全化判断比率'!BR14="","",'各会計、関係団体の財政状況及び健全化判断比率'!BR14)</f>
        <v/>
      </c>
      <c r="DH41" s="390"/>
      <c r="DI41" s="217"/>
      <c r="DJ41" s="185"/>
      <c r="DK41" s="185"/>
      <c r="DL41" s="185"/>
      <c r="DM41" s="185"/>
      <c r="DN41" s="185"/>
      <c r="DO41" s="185"/>
    </row>
    <row r="42" spans="1:119" ht="32.25" customHeight="1" x14ac:dyDescent="0.15">
      <c r="A42" s="185"/>
      <c r="B42" s="212"/>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3"/>
      <c r="U42" s="389" t="str">
        <f t="shared" si="4"/>
        <v/>
      </c>
      <c r="V42" s="389"/>
      <c r="W42" s="388"/>
      <c r="X42" s="388"/>
      <c r="Y42" s="388"/>
      <c r="Z42" s="388"/>
      <c r="AA42" s="388"/>
      <c r="AB42" s="388"/>
      <c r="AC42" s="388"/>
      <c r="AD42" s="388"/>
      <c r="AE42" s="388"/>
      <c r="AF42" s="388"/>
      <c r="AG42" s="388"/>
      <c r="AH42" s="388"/>
      <c r="AI42" s="388"/>
      <c r="AJ42" s="388"/>
      <c r="AK42" s="388"/>
      <c r="AL42" s="213"/>
      <c r="AM42" s="389" t="str">
        <f t="shared" si="0"/>
        <v/>
      </c>
      <c r="AN42" s="389"/>
      <c r="AO42" s="388"/>
      <c r="AP42" s="388"/>
      <c r="AQ42" s="388"/>
      <c r="AR42" s="388"/>
      <c r="AS42" s="388"/>
      <c r="AT42" s="388"/>
      <c r="AU42" s="388"/>
      <c r="AV42" s="388"/>
      <c r="AW42" s="388"/>
      <c r="AX42" s="388"/>
      <c r="AY42" s="388"/>
      <c r="AZ42" s="388"/>
      <c r="BA42" s="388"/>
      <c r="BB42" s="388"/>
      <c r="BC42" s="388"/>
      <c r="BD42" s="213"/>
      <c r="BE42" s="389" t="str">
        <f t="shared" si="1"/>
        <v/>
      </c>
      <c r="BF42" s="389"/>
      <c r="BG42" s="388"/>
      <c r="BH42" s="388"/>
      <c r="BI42" s="388"/>
      <c r="BJ42" s="388"/>
      <c r="BK42" s="388"/>
      <c r="BL42" s="388"/>
      <c r="BM42" s="388"/>
      <c r="BN42" s="388"/>
      <c r="BO42" s="388"/>
      <c r="BP42" s="388"/>
      <c r="BQ42" s="388"/>
      <c r="BR42" s="388"/>
      <c r="BS42" s="388"/>
      <c r="BT42" s="388"/>
      <c r="BU42" s="388"/>
      <c r="BV42" s="213"/>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3"/>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0"/>
      <c r="DG42" s="390" t="str">
        <f>IF('各会計、関係団体の財政状況及び健全化判断比率'!BR15="","",'各会計、関係団体の財政状況及び健全化判断比率'!BR15)</f>
        <v/>
      </c>
      <c r="DH42" s="390"/>
      <c r="DI42" s="217"/>
      <c r="DJ42" s="185"/>
      <c r="DK42" s="185"/>
      <c r="DL42" s="185"/>
      <c r="DM42" s="185"/>
      <c r="DN42" s="185"/>
      <c r="DO42" s="185"/>
    </row>
    <row r="43" spans="1:119" ht="32.25" customHeight="1" x14ac:dyDescent="0.15">
      <c r="A43" s="185"/>
      <c r="B43" s="212"/>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3"/>
      <c r="U43" s="389" t="str">
        <f t="shared" si="4"/>
        <v/>
      </c>
      <c r="V43" s="389"/>
      <c r="W43" s="388"/>
      <c r="X43" s="388"/>
      <c r="Y43" s="388"/>
      <c r="Z43" s="388"/>
      <c r="AA43" s="388"/>
      <c r="AB43" s="388"/>
      <c r="AC43" s="388"/>
      <c r="AD43" s="388"/>
      <c r="AE43" s="388"/>
      <c r="AF43" s="388"/>
      <c r="AG43" s="388"/>
      <c r="AH43" s="388"/>
      <c r="AI43" s="388"/>
      <c r="AJ43" s="388"/>
      <c r="AK43" s="388"/>
      <c r="AL43" s="213"/>
      <c r="AM43" s="389" t="str">
        <f t="shared" si="0"/>
        <v/>
      </c>
      <c r="AN43" s="389"/>
      <c r="AO43" s="388"/>
      <c r="AP43" s="388"/>
      <c r="AQ43" s="388"/>
      <c r="AR43" s="388"/>
      <c r="AS43" s="388"/>
      <c r="AT43" s="388"/>
      <c r="AU43" s="388"/>
      <c r="AV43" s="388"/>
      <c r="AW43" s="388"/>
      <c r="AX43" s="388"/>
      <c r="AY43" s="388"/>
      <c r="AZ43" s="388"/>
      <c r="BA43" s="388"/>
      <c r="BB43" s="388"/>
      <c r="BC43" s="388"/>
      <c r="BD43" s="213"/>
      <c r="BE43" s="389" t="str">
        <f t="shared" si="1"/>
        <v/>
      </c>
      <c r="BF43" s="389"/>
      <c r="BG43" s="388"/>
      <c r="BH43" s="388"/>
      <c r="BI43" s="388"/>
      <c r="BJ43" s="388"/>
      <c r="BK43" s="388"/>
      <c r="BL43" s="388"/>
      <c r="BM43" s="388"/>
      <c r="BN43" s="388"/>
      <c r="BO43" s="388"/>
      <c r="BP43" s="388"/>
      <c r="BQ43" s="388"/>
      <c r="BR43" s="388"/>
      <c r="BS43" s="388"/>
      <c r="BT43" s="388"/>
      <c r="BU43" s="388"/>
      <c r="BV43" s="213"/>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3"/>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0"/>
      <c r="DG43" s="390" t="str">
        <f>IF('各会計、関係団体の財政状況及び健全化判断比率'!BR16="","",'各会計、関係団体の財政状況及び健全化判断比率'!BR16)</f>
        <v/>
      </c>
      <c r="DH43" s="390"/>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sheetData>
  <sheetProtection algorithmName="SHA-512" hashValue="Myp56t5liyfp8XN4FXqlkK5hcI3iPSUInifRzrWH2G/gP+H4lwZuglpTPfkr0Yy+zvxrkqG10yjV2rn54dGLMQ==" saltValue="xcI6bhLxnnKSnD9HU+cL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564</v>
      </c>
      <c r="D34" s="1212"/>
      <c r="E34" s="1213"/>
      <c r="F34" s="32">
        <v>6.81</v>
      </c>
      <c r="G34" s="33">
        <v>6.11</v>
      </c>
      <c r="H34" s="33">
        <v>4.42</v>
      </c>
      <c r="I34" s="33">
        <v>1.02</v>
      </c>
      <c r="J34" s="34">
        <v>1.07</v>
      </c>
      <c r="K34" s="22"/>
      <c r="L34" s="22"/>
      <c r="M34" s="22"/>
      <c r="N34" s="22"/>
      <c r="O34" s="22"/>
      <c r="P34" s="22"/>
    </row>
    <row r="35" spans="1:16" ht="39" customHeight="1" x14ac:dyDescent="0.15">
      <c r="A35" s="22"/>
      <c r="B35" s="35"/>
      <c r="C35" s="1206" t="s">
        <v>565</v>
      </c>
      <c r="D35" s="1207"/>
      <c r="E35" s="1208"/>
      <c r="F35" s="36">
        <v>1.3</v>
      </c>
      <c r="G35" s="37">
        <v>1.78</v>
      </c>
      <c r="H35" s="37">
        <v>0.56000000000000005</v>
      </c>
      <c r="I35" s="37">
        <v>0.7</v>
      </c>
      <c r="J35" s="38">
        <v>0.7</v>
      </c>
      <c r="K35" s="22"/>
      <c r="L35" s="22"/>
      <c r="M35" s="22"/>
      <c r="N35" s="22"/>
      <c r="O35" s="22"/>
      <c r="P35" s="22"/>
    </row>
    <row r="36" spans="1:16" ht="39" customHeight="1" x14ac:dyDescent="0.15">
      <c r="A36" s="22"/>
      <c r="B36" s="35"/>
      <c r="C36" s="1206" t="s">
        <v>566</v>
      </c>
      <c r="D36" s="1207"/>
      <c r="E36" s="1208"/>
      <c r="F36" s="36">
        <v>1.59</v>
      </c>
      <c r="G36" s="37">
        <v>2.0499999999999998</v>
      </c>
      <c r="H36" s="37">
        <v>1.44</v>
      </c>
      <c r="I36" s="37">
        <v>0.52</v>
      </c>
      <c r="J36" s="38">
        <v>0.13</v>
      </c>
      <c r="K36" s="22"/>
      <c r="L36" s="22"/>
      <c r="M36" s="22"/>
      <c r="N36" s="22"/>
      <c r="O36" s="22"/>
      <c r="P36" s="22"/>
    </row>
    <row r="37" spans="1:16" ht="39" customHeight="1" x14ac:dyDescent="0.15">
      <c r="A37" s="22"/>
      <c r="B37" s="35"/>
      <c r="C37" s="1206" t="s">
        <v>567</v>
      </c>
      <c r="D37" s="1207"/>
      <c r="E37" s="1208"/>
      <c r="F37" s="36">
        <v>0.01</v>
      </c>
      <c r="G37" s="37">
        <v>0</v>
      </c>
      <c r="H37" s="37">
        <v>0</v>
      </c>
      <c r="I37" s="37">
        <v>0.01</v>
      </c>
      <c r="J37" s="38">
        <v>0</v>
      </c>
      <c r="K37" s="22"/>
      <c r="L37" s="22"/>
      <c r="M37" s="22"/>
      <c r="N37" s="22"/>
      <c r="O37" s="22"/>
      <c r="P37" s="22"/>
    </row>
    <row r="38" spans="1:16" ht="39" customHeight="1" x14ac:dyDescent="0.15">
      <c r="A38" s="22"/>
      <c r="B38" s="35"/>
      <c r="C38" s="1206" t="s">
        <v>568</v>
      </c>
      <c r="D38" s="1207"/>
      <c r="E38" s="1208"/>
      <c r="F38" s="36">
        <v>0.39</v>
      </c>
      <c r="G38" s="37">
        <v>0</v>
      </c>
      <c r="H38" s="37">
        <v>0</v>
      </c>
      <c r="I38" s="37">
        <v>0</v>
      </c>
      <c r="J38" s="38">
        <v>0</v>
      </c>
      <c r="K38" s="22"/>
      <c r="L38" s="22"/>
      <c r="M38" s="22"/>
      <c r="N38" s="22"/>
      <c r="O38" s="22"/>
      <c r="P38" s="22"/>
    </row>
    <row r="39" spans="1:16" ht="39" customHeight="1" x14ac:dyDescent="0.15">
      <c r="A39" s="22"/>
      <c r="B39" s="35"/>
      <c r="C39" s="1206" t="s">
        <v>569</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570</v>
      </c>
      <c r="D40" s="1207"/>
      <c r="E40" s="1208"/>
      <c r="F40" s="36">
        <v>0.95</v>
      </c>
      <c r="G40" s="37">
        <v>0.3</v>
      </c>
      <c r="H40" s="37">
        <v>0</v>
      </c>
      <c r="I40" s="37">
        <v>0.43</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572</v>
      </c>
      <c r="D43" s="1210"/>
      <c r="E43" s="1211"/>
      <c r="F43" s="41">
        <v>0.57999999999999996</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JQc35BL8o+hq+7cliXsMm3RWas4Z7X4Jav38LNspfbP6nEEe8Dyn6XNc1Jn9x45wVYHrN/d/QZKh3pnnfFgOg==" saltValue="OFXZySPtoK58PZoRbhxy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311</v>
      </c>
      <c r="L45" s="60">
        <v>309</v>
      </c>
      <c r="M45" s="60">
        <v>302</v>
      </c>
      <c r="N45" s="60">
        <v>325</v>
      </c>
      <c r="O45" s="61">
        <v>334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87</v>
      </c>
      <c r="L48" s="64">
        <v>70</v>
      </c>
      <c r="M48" s="64">
        <v>67</v>
      </c>
      <c r="N48" s="64">
        <v>66</v>
      </c>
      <c r="O48" s="65">
        <v>71</v>
      </c>
      <c r="P48" s="48"/>
      <c r="Q48" s="48"/>
      <c r="R48" s="48"/>
      <c r="S48" s="48"/>
      <c r="T48" s="48"/>
      <c r="U48" s="48"/>
    </row>
    <row r="49" spans="1:21" ht="30.75" customHeight="1" x14ac:dyDescent="0.15">
      <c r="A49" s="48"/>
      <c r="B49" s="1234"/>
      <c r="C49" s="1235"/>
      <c r="D49" s="62"/>
      <c r="E49" s="1216" t="s">
        <v>16</v>
      </c>
      <c r="F49" s="1216"/>
      <c r="G49" s="1216"/>
      <c r="H49" s="1216"/>
      <c r="I49" s="1216"/>
      <c r="J49" s="1217"/>
      <c r="K49" s="63">
        <v>7</v>
      </c>
      <c r="L49" s="64">
        <v>2</v>
      </c>
      <c r="M49" s="64">
        <v>4</v>
      </c>
      <c r="N49" s="64">
        <v>3</v>
      </c>
      <c r="O49" s="65">
        <v>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514</v>
      </c>
      <c r="L50" s="64" t="s">
        <v>514</v>
      </c>
      <c r="M50" s="64" t="s">
        <v>514</v>
      </c>
      <c r="N50" s="64" t="s">
        <v>514</v>
      </c>
      <c r="O50" s="65" t="s">
        <v>514</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234</v>
      </c>
      <c r="L52" s="64">
        <v>234</v>
      </c>
      <c r="M52" s="64">
        <v>245</v>
      </c>
      <c r="N52" s="64">
        <v>263</v>
      </c>
      <c r="O52" s="65">
        <v>274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171</v>
      </c>
      <c r="L53" s="69">
        <v>147</v>
      </c>
      <c r="M53" s="69">
        <v>128</v>
      </c>
      <c r="N53" s="69">
        <v>131</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579</v>
      </c>
      <c r="L57" s="84" t="s">
        <v>579</v>
      </c>
      <c r="M57" s="84" t="s">
        <v>579</v>
      </c>
      <c r="N57" s="84" t="s">
        <v>579</v>
      </c>
      <c r="O57" s="85" t="s">
        <v>579</v>
      </c>
    </row>
    <row r="58" spans="1:21" ht="31.5" customHeight="1" thickBot="1" x14ac:dyDescent="0.2">
      <c r="B58" s="1224"/>
      <c r="C58" s="1225"/>
      <c r="D58" s="1229" t="s">
        <v>27</v>
      </c>
      <c r="E58" s="1230"/>
      <c r="F58" s="1230"/>
      <c r="G58" s="1230"/>
      <c r="H58" s="1230"/>
      <c r="I58" s="1230"/>
      <c r="J58" s="1231"/>
      <c r="K58" s="86" t="s">
        <v>579</v>
      </c>
      <c r="L58" s="387" t="s">
        <v>579</v>
      </c>
      <c r="M58" s="387" t="s">
        <v>579</v>
      </c>
      <c r="N58" s="387" t="s">
        <v>579</v>
      </c>
      <c r="O58" s="87" t="s">
        <v>579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dtZ/0wiH12BSfk+m2IUfHkI2SOZULqvOqicZShDctQUw9czFOcpaGYc6epgpOFTQB/ak96KZc1WLDfchgfFqg==" saltValue="M8t8t11WESJDBQx/vM6T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52" t="s">
        <v>30</v>
      </c>
      <c r="C41" s="1253"/>
      <c r="D41" s="101"/>
      <c r="E41" s="1254" t="s">
        <v>31</v>
      </c>
      <c r="F41" s="1254"/>
      <c r="G41" s="1254"/>
      <c r="H41" s="1255"/>
      <c r="I41" s="102">
        <v>3217</v>
      </c>
      <c r="J41" s="103">
        <v>3240</v>
      </c>
      <c r="K41" s="103">
        <v>3496</v>
      </c>
      <c r="L41" s="103">
        <v>3598</v>
      </c>
      <c r="M41" s="104">
        <v>3518</v>
      </c>
    </row>
    <row r="42" spans="2:13" ht="27.75" customHeight="1" x14ac:dyDescent="0.15">
      <c r="B42" s="1242"/>
      <c r="C42" s="1243"/>
      <c r="D42" s="105"/>
      <c r="E42" s="1246" t="s">
        <v>32</v>
      </c>
      <c r="F42" s="1246"/>
      <c r="G42" s="1246"/>
      <c r="H42" s="1247"/>
      <c r="I42" s="106" t="s">
        <v>514</v>
      </c>
      <c r="J42" s="107" t="s">
        <v>514</v>
      </c>
      <c r="K42" s="107" t="s">
        <v>514</v>
      </c>
      <c r="L42" s="107" t="s">
        <v>514</v>
      </c>
      <c r="M42" s="108" t="s">
        <v>514</v>
      </c>
    </row>
    <row r="43" spans="2:13" ht="27.75" customHeight="1" x14ac:dyDescent="0.15">
      <c r="B43" s="1242"/>
      <c r="C43" s="1243"/>
      <c r="D43" s="105"/>
      <c r="E43" s="1246" t="s">
        <v>33</v>
      </c>
      <c r="F43" s="1246"/>
      <c r="G43" s="1246"/>
      <c r="H43" s="1247"/>
      <c r="I43" s="106">
        <v>1214</v>
      </c>
      <c r="J43" s="107">
        <v>988</v>
      </c>
      <c r="K43" s="107">
        <v>905</v>
      </c>
      <c r="L43" s="107">
        <v>908</v>
      </c>
      <c r="M43" s="108">
        <v>849</v>
      </c>
    </row>
    <row r="44" spans="2:13" ht="27.75" customHeight="1" x14ac:dyDescent="0.15">
      <c r="B44" s="1242"/>
      <c r="C44" s="1243"/>
      <c r="D44" s="105"/>
      <c r="E44" s="1246" t="s">
        <v>34</v>
      </c>
      <c r="F44" s="1246"/>
      <c r="G44" s="1246"/>
      <c r="H44" s="1247"/>
      <c r="I44" s="106">
        <v>3</v>
      </c>
      <c r="J44" s="107">
        <v>2</v>
      </c>
      <c r="K44" s="107">
        <v>3</v>
      </c>
      <c r="L44" s="107">
        <v>141</v>
      </c>
      <c r="M44" s="108">
        <v>169</v>
      </c>
    </row>
    <row r="45" spans="2:13" ht="27.75" customHeight="1" x14ac:dyDescent="0.15">
      <c r="B45" s="1242"/>
      <c r="C45" s="1243"/>
      <c r="D45" s="105"/>
      <c r="E45" s="1246" t="s">
        <v>35</v>
      </c>
      <c r="F45" s="1246"/>
      <c r="G45" s="1246"/>
      <c r="H45" s="1247"/>
      <c r="I45" s="106">
        <v>586</v>
      </c>
      <c r="J45" s="107">
        <v>596</v>
      </c>
      <c r="K45" s="107">
        <v>610</v>
      </c>
      <c r="L45" s="107">
        <v>560</v>
      </c>
      <c r="M45" s="108">
        <v>578</v>
      </c>
    </row>
    <row r="46" spans="2:13" ht="27.75" customHeight="1" x14ac:dyDescent="0.15">
      <c r="B46" s="1242"/>
      <c r="C46" s="1243"/>
      <c r="D46" s="109"/>
      <c r="E46" s="1246" t="s">
        <v>36</v>
      </c>
      <c r="F46" s="1246"/>
      <c r="G46" s="1246"/>
      <c r="H46" s="1247"/>
      <c r="I46" s="106" t="s">
        <v>514</v>
      </c>
      <c r="J46" s="107" t="s">
        <v>514</v>
      </c>
      <c r="K46" s="107" t="s">
        <v>514</v>
      </c>
      <c r="L46" s="107" t="s">
        <v>514</v>
      </c>
      <c r="M46" s="108" t="s">
        <v>514</v>
      </c>
    </row>
    <row r="47" spans="2:13" ht="27.75" customHeight="1" x14ac:dyDescent="0.15">
      <c r="B47" s="1242"/>
      <c r="C47" s="1243"/>
      <c r="D47" s="110"/>
      <c r="E47" s="1256" t="s">
        <v>37</v>
      </c>
      <c r="F47" s="1257"/>
      <c r="G47" s="1257"/>
      <c r="H47" s="1258"/>
      <c r="I47" s="106" t="s">
        <v>514</v>
      </c>
      <c r="J47" s="107" t="s">
        <v>514</v>
      </c>
      <c r="K47" s="107" t="s">
        <v>514</v>
      </c>
      <c r="L47" s="107" t="s">
        <v>514</v>
      </c>
      <c r="M47" s="108" t="s">
        <v>514</v>
      </c>
    </row>
    <row r="48" spans="2:13" ht="27.75" customHeight="1" x14ac:dyDescent="0.15">
      <c r="B48" s="1242"/>
      <c r="C48" s="1243"/>
      <c r="D48" s="105"/>
      <c r="E48" s="1246" t="s">
        <v>38</v>
      </c>
      <c r="F48" s="1246"/>
      <c r="G48" s="1246"/>
      <c r="H48" s="1247"/>
      <c r="I48" s="106" t="s">
        <v>514</v>
      </c>
      <c r="J48" s="107" t="s">
        <v>514</v>
      </c>
      <c r="K48" s="107" t="s">
        <v>514</v>
      </c>
      <c r="L48" s="107" t="s">
        <v>514</v>
      </c>
      <c r="M48" s="108" t="s">
        <v>514</v>
      </c>
    </row>
    <row r="49" spans="2:13" ht="27.75" customHeight="1" x14ac:dyDescent="0.15">
      <c r="B49" s="1244"/>
      <c r="C49" s="1245"/>
      <c r="D49" s="105"/>
      <c r="E49" s="1246" t="s">
        <v>39</v>
      </c>
      <c r="F49" s="1246"/>
      <c r="G49" s="1246"/>
      <c r="H49" s="1247"/>
      <c r="I49" s="106" t="s">
        <v>514</v>
      </c>
      <c r="J49" s="107" t="s">
        <v>514</v>
      </c>
      <c r="K49" s="107" t="s">
        <v>514</v>
      </c>
      <c r="L49" s="107" t="s">
        <v>514</v>
      </c>
      <c r="M49" s="108" t="s">
        <v>514</v>
      </c>
    </row>
    <row r="50" spans="2:13" ht="27.75" customHeight="1" x14ac:dyDescent="0.15">
      <c r="B50" s="1240" t="s">
        <v>40</v>
      </c>
      <c r="C50" s="1241"/>
      <c r="D50" s="111"/>
      <c r="E50" s="1246" t="s">
        <v>41</v>
      </c>
      <c r="F50" s="1246"/>
      <c r="G50" s="1246"/>
      <c r="H50" s="1247"/>
      <c r="I50" s="106">
        <v>2242</v>
      </c>
      <c r="J50" s="107">
        <v>2381</v>
      </c>
      <c r="K50" s="107">
        <v>2482</v>
      </c>
      <c r="L50" s="107">
        <v>2367</v>
      </c>
      <c r="M50" s="108">
        <v>2364</v>
      </c>
    </row>
    <row r="51" spans="2:13" ht="27.75" customHeight="1" x14ac:dyDescent="0.15">
      <c r="B51" s="1242"/>
      <c r="C51" s="1243"/>
      <c r="D51" s="105"/>
      <c r="E51" s="1246" t="s">
        <v>42</v>
      </c>
      <c r="F51" s="1246"/>
      <c r="G51" s="1246"/>
      <c r="H51" s="1247"/>
      <c r="I51" s="106" t="s">
        <v>514</v>
      </c>
      <c r="J51" s="107" t="s">
        <v>514</v>
      </c>
      <c r="K51" s="107" t="s">
        <v>514</v>
      </c>
      <c r="L51" s="107" t="s">
        <v>514</v>
      </c>
      <c r="M51" s="108" t="s">
        <v>514</v>
      </c>
    </row>
    <row r="52" spans="2:13" ht="27.75" customHeight="1" x14ac:dyDescent="0.15">
      <c r="B52" s="1244"/>
      <c r="C52" s="1245"/>
      <c r="D52" s="105"/>
      <c r="E52" s="1246" t="s">
        <v>43</v>
      </c>
      <c r="F52" s="1246"/>
      <c r="G52" s="1246"/>
      <c r="H52" s="1247"/>
      <c r="I52" s="106">
        <v>3032</v>
      </c>
      <c r="J52" s="107">
        <v>2891</v>
      </c>
      <c r="K52" s="107">
        <v>3011</v>
      </c>
      <c r="L52" s="107">
        <v>3307</v>
      </c>
      <c r="M52" s="108">
        <v>3242</v>
      </c>
    </row>
    <row r="53" spans="2:13" ht="27.75" customHeight="1" thickBot="1" x14ac:dyDescent="0.2">
      <c r="B53" s="1248" t="s">
        <v>44</v>
      </c>
      <c r="C53" s="1249"/>
      <c r="D53" s="112"/>
      <c r="E53" s="1250" t="s">
        <v>45</v>
      </c>
      <c r="F53" s="1250"/>
      <c r="G53" s="1250"/>
      <c r="H53" s="1251"/>
      <c r="I53" s="113">
        <v>-254</v>
      </c>
      <c r="J53" s="114">
        <v>-447</v>
      </c>
      <c r="K53" s="114">
        <v>-479</v>
      </c>
      <c r="L53" s="114">
        <v>-469</v>
      </c>
      <c r="M53" s="115">
        <v>-491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dUl4y+RUSw/W2LD5kBcd8MVHxU7PrIyVNJOIAgVGPkJEVL4Pw7JXqm1hYdsL4g/+6MTSgU21cR/L3+5B++kiQ==" saltValue="VgFPzHeb/UWsMYZ1LVzv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9"/>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7" t="s">
        <v>48</v>
      </c>
      <c r="D55" s="1267"/>
      <c r="E55" s="1268"/>
      <c r="F55" s="127">
        <v>1018</v>
      </c>
      <c r="G55" s="127">
        <v>884</v>
      </c>
      <c r="H55" s="128">
        <v>896</v>
      </c>
    </row>
    <row r="56" spans="2:8" ht="52.5" customHeight="1" x14ac:dyDescent="0.15">
      <c r="B56" s="129"/>
      <c r="C56" s="1269" t="s">
        <v>49</v>
      </c>
      <c r="D56" s="1269"/>
      <c r="E56" s="1270"/>
      <c r="F56" s="130">
        <v>245</v>
      </c>
      <c r="G56" s="130">
        <v>275</v>
      </c>
      <c r="H56" s="131">
        <v>276</v>
      </c>
    </row>
    <row r="57" spans="2:8" ht="53.25" customHeight="1" x14ac:dyDescent="0.15">
      <c r="B57" s="129"/>
      <c r="C57" s="1271" t="s">
        <v>50</v>
      </c>
      <c r="D57" s="1271"/>
      <c r="E57" s="1272"/>
      <c r="F57" s="132">
        <v>941</v>
      </c>
      <c r="G57" s="132">
        <v>912</v>
      </c>
      <c r="H57" s="133">
        <v>889</v>
      </c>
    </row>
    <row r="58" spans="2:8" ht="45.75" customHeight="1" x14ac:dyDescent="0.15">
      <c r="B58" s="134"/>
      <c r="C58" s="1259" t="s">
        <v>588</v>
      </c>
      <c r="D58" s="1260"/>
      <c r="E58" s="1261"/>
      <c r="F58" s="135">
        <v>776</v>
      </c>
      <c r="G58" s="135">
        <v>766</v>
      </c>
      <c r="H58" s="136">
        <v>736</v>
      </c>
    </row>
    <row r="59" spans="2:8" ht="45.75" customHeight="1" x14ac:dyDescent="0.15">
      <c r="B59" s="134"/>
      <c r="C59" s="1259" t="s">
        <v>589</v>
      </c>
      <c r="D59" s="1260"/>
      <c r="E59" s="1261"/>
      <c r="F59" s="135">
        <v>120</v>
      </c>
      <c r="G59" s="135">
        <v>117</v>
      </c>
      <c r="H59" s="136">
        <v>118</v>
      </c>
    </row>
    <row r="60" spans="2:8" ht="45.75" customHeight="1" x14ac:dyDescent="0.15">
      <c r="B60" s="134"/>
      <c r="C60" s="1259" t="s">
        <v>590</v>
      </c>
      <c r="D60" s="1260"/>
      <c r="E60" s="1261"/>
      <c r="F60" s="135">
        <v>45</v>
      </c>
      <c r="G60" s="135">
        <v>25</v>
      </c>
      <c r="H60" s="136">
        <v>25</v>
      </c>
    </row>
    <row r="61" spans="2:8" ht="45.75" customHeight="1" x14ac:dyDescent="0.15">
      <c r="B61" s="134"/>
      <c r="C61" s="1259" t="s">
        <v>591</v>
      </c>
      <c r="D61" s="1260"/>
      <c r="E61" s="1261"/>
      <c r="F61" s="135">
        <v>0</v>
      </c>
      <c r="G61" s="135">
        <v>4</v>
      </c>
      <c r="H61" s="136">
        <v>9</v>
      </c>
    </row>
    <row r="62" spans="2:8" ht="45.75" customHeight="1" thickBot="1" x14ac:dyDescent="0.2">
      <c r="B62" s="137"/>
      <c r="C62" s="1262" t="s">
        <v>51</v>
      </c>
      <c r="D62" s="1263"/>
      <c r="E62" s="1264"/>
      <c r="F62" s="138"/>
      <c r="G62" s="138"/>
      <c r="H62" s="139"/>
    </row>
    <row r="63" spans="2:8" ht="52.5" customHeight="1" thickBot="1" x14ac:dyDescent="0.2">
      <c r="B63" s="140"/>
      <c r="C63" s="1265" t="s">
        <v>52</v>
      </c>
      <c r="D63" s="1265"/>
      <c r="E63" s="1266"/>
      <c r="F63" s="141">
        <v>2204</v>
      </c>
      <c r="G63" s="141">
        <v>2072</v>
      </c>
      <c r="H63" s="142">
        <v>2060</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sheetData>
  <sheetProtection algorithmName="SHA-512" hashValue="uBy61BW02t4oNkWAOc+pExrocVFYjgw+PH4poUun+LzafnUyVQW0UGObuaA5J7gIDcyoAiT9lThFP8BK4gqmIw==" saltValue="KfUulkLtAq12Xa/nvoWG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1"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604</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600</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603</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598</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597</v>
      </c>
      <c r="AO51" s="1282"/>
      <c r="AP51" s="1282"/>
      <c r="AQ51" s="1282"/>
      <c r="AR51" s="1282"/>
      <c r="AS51" s="1282"/>
      <c r="AT51" s="1282"/>
      <c r="AU51" s="1282"/>
      <c r="AV51" s="1282"/>
      <c r="AW51" s="1282"/>
      <c r="AX51" s="1282"/>
      <c r="AY51" s="1282"/>
      <c r="AZ51" s="1282"/>
      <c r="BA51" s="1282"/>
      <c r="BB51" s="1282" t="s">
        <v>595</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602</v>
      </c>
      <c r="BC53" s="1282"/>
      <c r="BD53" s="1282"/>
      <c r="BE53" s="1282"/>
      <c r="BF53" s="1282"/>
      <c r="BG53" s="1282"/>
      <c r="BH53" s="1282"/>
      <c r="BI53" s="1282"/>
      <c r="BJ53" s="1282"/>
      <c r="BK53" s="1282"/>
      <c r="BL53" s="1282"/>
      <c r="BM53" s="1282"/>
      <c r="BN53" s="1282"/>
      <c r="BO53" s="1282"/>
      <c r="BP53" s="1281">
        <v>61.8</v>
      </c>
      <c r="BQ53" s="1281"/>
      <c r="BR53" s="1281"/>
      <c r="BS53" s="1281"/>
      <c r="BT53" s="1281"/>
      <c r="BU53" s="1281"/>
      <c r="BV53" s="1281"/>
      <c r="BW53" s="1281"/>
      <c r="BX53" s="1281">
        <v>74.099999999999994</v>
      </c>
      <c r="BY53" s="1281"/>
      <c r="BZ53" s="1281"/>
      <c r="CA53" s="1281"/>
      <c r="CB53" s="1281"/>
      <c r="CC53" s="1281"/>
      <c r="CD53" s="1281"/>
      <c r="CE53" s="1281"/>
      <c r="CF53" s="1281">
        <v>70.8</v>
      </c>
      <c r="CG53" s="1281"/>
      <c r="CH53" s="1281"/>
      <c r="CI53" s="1281"/>
      <c r="CJ53" s="1281"/>
      <c r="CK53" s="1281"/>
      <c r="CL53" s="1281"/>
      <c r="CM53" s="1281"/>
      <c r="CN53" s="1281">
        <v>72.8</v>
      </c>
      <c r="CO53" s="1281"/>
      <c r="CP53" s="1281"/>
      <c r="CQ53" s="1281"/>
      <c r="CR53" s="1281"/>
      <c r="CS53" s="1281"/>
      <c r="CT53" s="1281"/>
      <c r="CU53" s="1281"/>
      <c r="CV53" s="1281">
        <v>77.7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596</v>
      </c>
      <c r="AO55" s="1283"/>
      <c r="AP55" s="1283"/>
      <c r="AQ55" s="1283"/>
      <c r="AR55" s="1283"/>
      <c r="AS55" s="1283"/>
      <c r="AT55" s="1283"/>
      <c r="AU55" s="1283"/>
      <c r="AV55" s="1283"/>
      <c r="AW55" s="1283"/>
      <c r="AX55" s="1283"/>
      <c r="AY55" s="1283"/>
      <c r="AZ55" s="1283"/>
      <c r="BA55" s="1283"/>
      <c r="BB55" s="1282" t="s">
        <v>595</v>
      </c>
      <c r="BC55" s="1282"/>
      <c r="BD55" s="1282"/>
      <c r="BE55" s="1282"/>
      <c r="BF55" s="1282"/>
      <c r="BG55" s="1282"/>
      <c r="BH55" s="1282"/>
      <c r="BI55" s="1282"/>
      <c r="BJ55" s="1282"/>
      <c r="BK55" s="1282"/>
      <c r="BL55" s="1282"/>
      <c r="BM55" s="1282"/>
      <c r="BN55" s="1282"/>
      <c r="BO55" s="1282"/>
      <c r="BP55" s="1281">
        <v>25.4</v>
      </c>
      <c r="BQ55" s="1281"/>
      <c r="BR55" s="1281"/>
      <c r="BS55" s="1281"/>
      <c r="BT55" s="1281"/>
      <c r="BU55" s="1281"/>
      <c r="BV55" s="1281"/>
      <c r="BW55" s="1281"/>
      <c r="BX55" s="1281">
        <v>23.4</v>
      </c>
      <c r="BY55" s="1281"/>
      <c r="BZ55" s="1281"/>
      <c r="CA55" s="1281"/>
      <c r="CB55" s="1281"/>
      <c r="CC55" s="1281"/>
      <c r="CD55" s="1281"/>
      <c r="CE55" s="1281"/>
      <c r="CF55" s="1281">
        <v>7.7</v>
      </c>
      <c r="CG55" s="1281"/>
      <c r="CH55" s="1281"/>
      <c r="CI55" s="1281"/>
      <c r="CJ55" s="1281"/>
      <c r="CK55" s="1281"/>
      <c r="CL55" s="1281"/>
      <c r="CM55" s="1281"/>
      <c r="CN55" s="1281">
        <v>3.2</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602</v>
      </c>
      <c r="BC57" s="1282"/>
      <c r="BD57" s="1282"/>
      <c r="BE57" s="1282"/>
      <c r="BF57" s="1282"/>
      <c r="BG57" s="1282"/>
      <c r="BH57" s="1282"/>
      <c r="BI57" s="1282"/>
      <c r="BJ57" s="1282"/>
      <c r="BK57" s="1282"/>
      <c r="BL57" s="1282"/>
      <c r="BM57" s="1282"/>
      <c r="BN57" s="1282"/>
      <c r="BO57" s="1282"/>
      <c r="BP57" s="1281">
        <v>58.8</v>
      </c>
      <c r="BQ57" s="1281"/>
      <c r="BR57" s="1281"/>
      <c r="BS57" s="1281"/>
      <c r="BT57" s="1281"/>
      <c r="BU57" s="1281"/>
      <c r="BV57" s="1281"/>
      <c r="BW57" s="1281"/>
      <c r="BX57" s="1281">
        <v>59.2</v>
      </c>
      <c r="BY57" s="1281"/>
      <c r="BZ57" s="1281"/>
      <c r="CA57" s="1281"/>
      <c r="CB57" s="1281"/>
      <c r="CC57" s="1281"/>
      <c r="CD57" s="1281"/>
      <c r="CE57" s="1281"/>
      <c r="CF57" s="1281">
        <v>63.4</v>
      </c>
      <c r="CG57" s="1281"/>
      <c r="CH57" s="1281"/>
      <c r="CI57" s="1281"/>
      <c r="CJ57" s="1281"/>
      <c r="CK57" s="1281"/>
      <c r="CL57" s="1281"/>
      <c r="CM57" s="1281"/>
      <c r="CN57" s="1281">
        <v>63.3</v>
      </c>
      <c r="CO57" s="1281"/>
      <c r="CP57" s="1281"/>
      <c r="CQ57" s="1281"/>
      <c r="CR57" s="1281"/>
      <c r="CS57" s="1281"/>
      <c r="CT57" s="1281"/>
      <c r="CU57" s="1281"/>
      <c r="CV57" s="1281">
        <v>61.5</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601</v>
      </c>
    </row>
    <row r="64" spans="1:109" ht="13.5" x14ac:dyDescent="0.15">
      <c r="B64" s="1274"/>
      <c r="G64" s="1311"/>
      <c r="I64" s="1313"/>
      <c r="J64" s="1313"/>
      <c r="K64" s="1313"/>
      <c r="L64" s="1313"/>
      <c r="M64" s="1313"/>
      <c r="N64" s="1312"/>
      <c r="AM64" s="1311"/>
      <c r="AN64" s="1311" t="s">
        <v>600</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599</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598</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597</v>
      </c>
      <c r="AO73" s="1282"/>
      <c r="AP73" s="1282"/>
      <c r="AQ73" s="1282"/>
      <c r="AR73" s="1282"/>
      <c r="AS73" s="1282"/>
      <c r="AT73" s="1282"/>
      <c r="AU73" s="1282"/>
      <c r="AV73" s="1282"/>
      <c r="AW73" s="1282"/>
      <c r="AX73" s="1282"/>
      <c r="AY73" s="1282"/>
      <c r="AZ73" s="1282"/>
      <c r="BA73" s="1282"/>
      <c r="BB73" s="1282" t="s">
        <v>595</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81">
        <v>10.199999999999999</v>
      </c>
      <c r="BQ75" s="1281"/>
      <c r="BR75" s="1281"/>
      <c r="BS75" s="1281"/>
      <c r="BT75" s="1281"/>
      <c r="BU75" s="1281"/>
      <c r="BV75" s="1281"/>
      <c r="BW75" s="1281"/>
      <c r="BX75" s="1281">
        <v>9.4</v>
      </c>
      <c r="BY75" s="1281"/>
      <c r="BZ75" s="1281"/>
      <c r="CA75" s="1281"/>
      <c r="CB75" s="1281"/>
      <c r="CC75" s="1281"/>
      <c r="CD75" s="1281"/>
      <c r="CE75" s="1281"/>
      <c r="CF75" s="1281">
        <v>8.5</v>
      </c>
      <c r="CG75" s="1281"/>
      <c r="CH75" s="1281"/>
      <c r="CI75" s="1281"/>
      <c r="CJ75" s="1281"/>
      <c r="CK75" s="1281"/>
      <c r="CL75" s="1281"/>
      <c r="CM75" s="1281"/>
      <c r="CN75" s="1281">
        <v>7.8</v>
      </c>
      <c r="CO75" s="1281"/>
      <c r="CP75" s="1281"/>
      <c r="CQ75" s="1281"/>
      <c r="CR75" s="1281"/>
      <c r="CS75" s="1281"/>
      <c r="CT75" s="1281"/>
      <c r="CU75" s="1281"/>
      <c r="CV75" s="1281">
        <v>7.5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596</v>
      </c>
      <c r="AO77" s="1283"/>
      <c r="AP77" s="1283"/>
      <c r="AQ77" s="1283"/>
      <c r="AR77" s="1283"/>
      <c r="AS77" s="1283"/>
      <c r="AT77" s="1283"/>
      <c r="AU77" s="1283"/>
      <c r="AV77" s="1283"/>
      <c r="AW77" s="1283"/>
      <c r="AX77" s="1283"/>
      <c r="AY77" s="1283"/>
      <c r="AZ77" s="1283"/>
      <c r="BA77" s="1283"/>
      <c r="BB77" s="1282" t="s">
        <v>595</v>
      </c>
      <c r="BC77" s="1282"/>
      <c r="BD77" s="1282"/>
      <c r="BE77" s="1282"/>
      <c r="BF77" s="1282"/>
      <c r="BG77" s="1282"/>
      <c r="BH77" s="1282"/>
      <c r="BI77" s="1282"/>
      <c r="BJ77" s="1282"/>
      <c r="BK77" s="1282"/>
      <c r="BL77" s="1282"/>
      <c r="BM77" s="1282"/>
      <c r="BN77" s="1282"/>
      <c r="BO77" s="1282"/>
      <c r="BP77" s="1281">
        <v>25.4</v>
      </c>
      <c r="BQ77" s="1281"/>
      <c r="BR77" s="1281"/>
      <c r="BS77" s="1281"/>
      <c r="BT77" s="1281"/>
      <c r="BU77" s="1281"/>
      <c r="BV77" s="1281"/>
      <c r="BW77" s="1281"/>
      <c r="BX77" s="1281">
        <v>23.4</v>
      </c>
      <c r="BY77" s="1281"/>
      <c r="BZ77" s="1281"/>
      <c r="CA77" s="1281"/>
      <c r="CB77" s="1281"/>
      <c r="CC77" s="1281"/>
      <c r="CD77" s="1281"/>
      <c r="CE77" s="1281"/>
      <c r="CF77" s="1281">
        <v>7.7</v>
      </c>
      <c r="CG77" s="1281"/>
      <c r="CH77" s="1281"/>
      <c r="CI77" s="1281"/>
      <c r="CJ77" s="1281"/>
      <c r="CK77" s="1281"/>
      <c r="CL77" s="1281"/>
      <c r="CM77" s="1281"/>
      <c r="CN77" s="1281">
        <v>3.2</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594</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8.8000000000000007</v>
      </c>
      <c r="CO79" s="1281"/>
      <c r="CP79" s="1281"/>
      <c r="CQ79" s="1281"/>
      <c r="CR79" s="1281"/>
      <c r="CS79" s="1281"/>
      <c r="CT79" s="1281"/>
      <c r="CU79" s="1281"/>
      <c r="CV79" s="1281">
        <v>8</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7DB0jZh/C/y3FHdyuBLvT5FDXflY7Qhoa2uOsmDiz2FRE7XAvpPvFq+9yDh8QVBW3KEPWJE00xKUfi9Q01mETg==" saltValue="Gg2OuJVs70W1Y4wvy6w83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Z1" sqref="AZ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9OBkISCPahnPRma+fmjZJr8WyJ9rFkECyC4+8BSERwm2KCVsWEOHHhp4If9/LO7YZHPflVFyLx0EkN26jdcu4g==" saltValue="Yo+WH6br34rGU22+xAiJ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Z1" sqref="AZ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NbCivgmigddikQ/YXKTzFVUP2K79N/6/+EZ+dCKJoryJHJpSGSbMm93YDQDy/Foi7IxzB+0AGXNhn31O7Dyjcg==" saltValue="VfkuqHIk5YMzozsaUyQQ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553</v>
      </c>
      <c r="G2" s="156"/>
      <c r="H2" s="157"/>
    </row>
    <row r="3" spans="1:8" x14ac:dyDescent="0.15">
      <c r="A3" s="153" t="s">
        <v>546</v>
      </c>
      <c r="B3" s="158"/>
      <c r="C3" s="159"/>
      <c r="D3" s="160">
        <v>24598</v>
      </c>
      <c r="E3" s="161"/>
      <c r="F3" s="162">
        <v>119882</v>
      </c>
      <c r="G3" s="163"/>
      <c r="H3" s="164"/>
    </row>
    <row r="4" spans="1:8" x14ac:dyDescent="0.15">
      <c r="A4" s="165"/>
      <c r="B4" s="166"/>
      <c r="C4" s="167"/>
      <c r="D4" s="168">
        <v>23410</v>
      </c>
      <c r="E4" s="169"/>
      <c r="F4" s="170">
        <v>66481</v>
      </c>
      <c r="G4" s="171"/>
      <c r="H4" s="172"/>
    </row>
    <row r="5" spans="1:8" x14ac:dyDescent="0.15">
      <c r="A5" s="153" t="s">
        <v>548</v>
      </c>
      <c r="B5" s="158"/>
      <c r="C5" s="159"/>
      <c r="D5" s="160">
        <v>28006</v>
      </c>
      <c r="E5" s="161"/>
      <c r="F5" s="162">
        <v>116162</v>
      </c>
      <c r="G5" s="163"/>
      <c r="H5" s="164"/>
    </row>
    <row r="6" spans="1:8" x14ac:dyDescent="0.15">
      <c r="A6" s="165"/>
      <c r="B6" s="166"/>
      <c r="C6" s="167"/>
      <c r="D6" s="168">
        <v>24486</v>
      </c>
      <c r="E6" s="169"/>
      <c r="F6" s="170">
        <v>61562</v>
      </c>
      <c r="G6" s="171"/>
      <c r="H6" s="172"/>
    </row>
    <row r="7" spans="1:8" x14ac:dyDescent="0.15">
      <c r="A7" s="153" t="s">
        <v>549</v>
      </c>
      <c r="B7" s="158"/>
      <c r="C7" s="159"/>
      <c r="D7" s="160">
        <v>78619</v>
      </c>
      <c r="E7" s="161"/>
      <c r="F7" s="162">
        <v>121449</v>
      </c>
      <c r="G7" s="163"/>
      <c r="H7" s="164"/>
    </row>
    <row r="8" spans="1:8" x14ac:dyDescent="0.15">
      <c r="A8" s="165"/>
      <c r="B8" s="166"/>
      <c r="C8" s="167"/>
      <c r="D8" s="168">
        <v>76206</v>
      </c>
      <c r="E8" s="169"/>
      <c r="F8" s="170">
        <v>62922</v>
      </c>
      <c r="G8" s="171"/>
      <c r="H8" s="172"/>
    </row>
    <row r="9" spans="1:8" x14ac:dyDescent="0.15">
      <c r="A9" s="153" t="s">
        <v>550</v>
      </c>
      <c r="B9" s="158"/>
      <c r="C9" s="159"/>
      <c r="D9" s="160">
        <v>95158</v>
      </c>
      <c r="E9" s="161"/>
      <c r="F9" s="162">
        <v>145139</v>
      </c>
      <c r="G9" s="163"/>
      <c r="H9" s="164"/>
    </row>
    <row r="10" spans="1:8" x14ac:dyDescent="0.15">
      <c r="A10" s="165"/>
      <c r="B10" s="166"/>
      <c r="C10" s="167"/>
      <c r="D10" s="168">
        <v>91871</v>
      </c>
      <c r="E10" s="169"/>
      <c r="F10" s="170">
        <v>83762</v>
      </c>
      <c r="G10" s="171"/>
      <c r="H10" s="172"/>
    </row>
    <row r="11" spans="1:8" x14ac:dyDescent="0.15">
      <c r="A11" s="153" t="s">
        <v>551</v>
      </c>
      <c r="B11" s="158"/>
      <c r="C11" s="159"/>
      <c r="D11" s="160">
        <v>32665</v>
      </c>
      <c r="E11" s="161"/>
      <c r="F11" s="162">
        <v>332350</v>
      </c>
      <c r="G11" s="163"/>
      <c r="H11" s="164"/>
    </row>
    <row r="12" spans="1:8" x14ac:dyDescent="0.15">
      <c r="A12" s="165"/>
      <c r="B12" s="166"/>
      <c r="C12" s="173"/>
      <c r="D12" s="168">
        <v>31861</v>
      </c>
      <c r="E12" s="169"/>
      <c r="F12" s="170">
        <v>200453</v>
      </c>
      <c r="G12" s="171"/>
      <c r="H12" s="172"/>
    </row>
    <row r="13" spans="1:8" x14ac:dyDescent="0.15">
      <c r="A13" s="153"/>
      <c r="B13" s="158"/>
      <c r="C13" s="174"/>
      <c r="D13" s="175">
        <v>51809</v>
      </c>
      <c r="E13" s="176"/>
      <c r="F13" s="177">
        <v>166996</v>
      </c>
      <c r="G13" s="178"/>
      <c r="H13" s="164"/>
    </row>
    <row r="14" spans="1:8" x14ac:dyDescent="0.15">
      <c r="A14" s="165"/>
      <c r="B14" s="166"/>
      <c r="C14" s="167"/>
      <c r="D14" s="168">
        <v>49567</v>
      </c>
      <c r="E14" s="169"/>
      <c r="F14" s="170">
        <v>95036</v>
      </c>
      <c r="G14" s="171"/>
      <c r="H14" s="172"/>
    </row>
    <row r="17" spans="1:11" x14ac:dyDescent="0.15">
      <c r="A17" s="149" t="s">
        <v>54</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55</v>
      </c>
      <c r="B19" s="179">
        <f>ROUND(VALUE(SUBSTITUTE(実質収支比率等に係る経年分析!F$48,"▲","-")),2)</f>
        <v>6.81</v>
      </c>
      <c r="C19" s="179">
        <f>ROUND(VALUE(SUBSTITUTE(実質収支比率等に係る経年分析!G$48,"▲","-")),2)</f>
        <v>6.12</v>
      </c>
      <c r="D19" s="179">
        <f>ROUND(VALUE(SUBSTITUTE(実質収支比率等に係る経年分析!H$48,"▲","-")),2)</f>
        <v>4.43</v>
      </c>
      <c r="E19" s="179">
        <f>ROUND(VALUE(SUBSTITUTE(実質収支比率等に係る経年分析!I$48,"▲","-")),2)</f>
        <v>1.02</v>
      </c>
      <c r="F19" s="179">
        <f>ROUND(VALUE(SUBSTITUTE(実質収支比率等に係る経年分析!J$48,"▲","-")),2)</f>
        <v>1.08</v>
      </c>
    </row>
    <row r="20" spans="1:11" x14ac:dyDescent="0.15">
      <c r="A20" s="179" t="s">
        <v>56</v>
      </c>
      <c r="B20" s="179">
        <f>ROUND(VALUE(SUBSTITUTE(実質収支比率等に係る経年分析!F$47,"▲","-")),2)</f>
        <v>90.48</v>
      </c>
      <c r="C20" s="179">
        <f>ROUND(VALUE(SUBSTITUTE(実質収支比率等に係る経年分析!G$47,"▲","-")),2)</f>
        <v>66.209999999999994</v>
      </c>
      <c r="D20" s="179">
        <f>ROUND(VALUE(SUBSTITUTE(実質収支比率等に係る経年分析!H$47,"▲","-")),2)</f>
        <v>52.23</v>
      </c>
      <c r="E20" s="179">
        <f>ROUND(VALUE(SUBSTITUTE(実質収支比率等に係る経年分析!I$47,"▲","-")),2)</f>
        <v>45.26</v>
      </c>
      <c r="F20" s="179">
        <f>ROUND(VALUE(SUBSTITUTE(実質収支比率等に係る経年分析!J$47,"▲","-")),2)</f>
        <v>43.29</v>
      </c>
    </row>
    <row r="21" spans="1:11" x14ac:dyDescent="0.15">
      <c r="A21" s="179" t="s">
        <v>57</v>
      </c>
      <c r="B21" s="179">
        <f>IF(ISNUMBER(VALUE(SUBSTITUTE(実質収支比率等に係る経年分析!F$49,"▲","-"))),ROUND(VALUE(SUBSTITUTE(実質収支比率等に係る経年分析!F$49,"▲","-")),2),NA())</f>
        <v>9.39</v>
      </c>
      <c r="C21" s="179">
        <f>IF(ISNUMBER(VALUE(SUBSTITUTE(実質収支比率等に係る経年分析!G$49,"▲","-"))),ROUND(VALUE(SUBSTITUTE(実質収支比率等に係る経年分析!G$49,"▲","-")),2),NA())</f>
        <v>-25.74</v>
      </c>
      <c r="D21" s="179">
        <f>IF(ISNUMBER(VALUE(SUBSTITUTE(実質収支比率等に係る経年分析!H$49,"▲","-"))),ROUND(VALUE(SUBSTITUTE(実質収支比率等に係る経年分析!H$49,"▲","-")),2),NA())</f>
        <v>-15.93</v>
      </c>
      <c r="E21" s="179">
        <f>IF(ISNUMBER(VALUE(SUBSTITUTE(実質収支比率等に係る経年分析!I$49,"▲","-"))),ROUND(VALUE(SUBSTITUTE(実質収支比率等に係る経年分析!I$49,"▲","-")),2),NA())</f>
        <v>-10.26</v>
      </c>
      <c r="F21" s="179">
        <f>IF(ISNUMBER(VALUE(SUBSTITUTE(実質収支比率等に係る経年分析!J$49,"▲","-"))),ROUND(VALUE(SUBSTITUTE(実質収支比率等に係る経年分析!J$49,"▲","-")),2),NA())</f>
        <v>0.67</v>
      </c>
    </row>
    <row r="24" spans="1:11" x14ac:dyDescent="0.15">
      <c r="A24" s="149" t="s">
        <v>58</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0.57999999999999996</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金剛山観光事業特別会計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0.95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2.0499999999999998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0.13</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0.56000000000000005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1.07</v>
      </c>
    </row>
    <row r="39" spans="1:16" x14ac:dyDescent="0.15">
      <c r="A39" s="149" t="s">
        <v>61</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234</v>
      </c>
      <c r="E42" s="181"/>
      <c r="F42" s="181"/>
      <c r="G42" s="181">
        <f>'実質公債費比率（分子）の構造'!L$52</f>
        <v>234</v>
      </c>
      <c r="H42" s="181"/>
      <c r="I42" s="181"/>
      <c r="J42" s="181">
        <f>'実質公債費比率（分子）の構造'!M$52</f>
        <v>245</v>
      </c>
      <c r="K42" s="181"/>
      <c r="L42" s="181"/>
      <c r="M42" s="181">
        <f>'実質公債費比率（分子）の構造'!N$52</f>
        <v>263</v>
      </c>
      <c r="N42" s="181"/>
      <c r="O42" s="181"/>
      <c r="P42" s="181">
        <f>'実質公債費比率（分子）の構造'!O$52</f>
        <v>274</v>
      </c>
    </row>
    <row r="43" spans="1:16" x14ac:dyDescent="0.15">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67</v>
      </c>
      <c r="B45" s="181">
        <f>'実質公債費比率（分子）の構造'!K$49</f>
        <v>7</v>
      </c>
      <c r="C45" s="181"/>
      <c r="D45" s="181"/>
      <c r="E45" s="181">
        <f>'実質公債費比率（分子）の構造'!L$49</f>
        <v>2</v>
      </c>
      <c r="F45" s="181"/>
      <c r="G45" s="181"/>
      <c r="H45" s="181">
        <f>'実質公債費比率（分子）の構造'!M$49</f>
        <v>4</v>
      </c>
      <c r="I45" s="181"/>
      <c r="J45" s="181"/>
      <c r="K45" s="181">
        <f>'実質公債費比率（分子）の構造'!N$49</f>
        <v>3</v>
      </c>
      <c r="L45" s="181"/>
      <c r="M45" s="181"/>
      <c r="N45" s="181">
        <f>'実質公債費比率（分子）の構造'!O$49</f>
        <v>3</v>
      </c>
      <c r="O45" s="181"/>
      <c r="P45" s="181"/>
    </row>
    <row r="46" spans="1:16" x14ac:dyDescent="0.15">
      <c r="A46" s="181" t="s">
        <v>68</v>
      </c>
      <c r="B46" s="181">
        <f>'実質公債費比率（分子）の構造'!K$48</f>
        <v>87</v>
      </c>
      <c r="C46" s="181"/>
      <c r="D46" s="181"/>
      <c r="E46" s="181">
        <f>'実質公債費比率（分子）の構造'!L$48</f>
        <v>70</v>
      </c>
      <c r="F46" s="181"/>
      <c r="G46" s="181"/>
      <c r="H46" s="181">
        <f>'実質公債費比率（分子）の構造'!M$48</f>
        <v>67</v>
      </c>
      <c r="I46" s="181"/>
      <c r="J46" s="181"/>
      <c r="K46" s="181">
        <f>'実質公債費比率（分子）の構造'!N$48</f>
        <v>66</v>
      </c>
      <c r="L46" s="181"/>
      <c r="M46" s="181"/>
      <c r="N46" s="181">
        <f>'実質公債費比率（分子）の構造'!O$48</f>
        <v>71</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311</v>
      </c>
      <c r="C49" s="181"/>
      <c r="D49" s="181"/>
      <c r="E49" s="181">
        <f>'実質公債費比率（分子）の構造'!L$45</f>
        <v>309</v>
      </c>
      <c r="F49" s="181"/>
      <c r="G49" s="181"/>
      <c r="H49" s="181">
        <f>'実質公債費比率（分子）の構造'!M$45</f>
        <v>302</v>
      </c>
      <c r="I49" s="181"/>
      <c r="J49" s="181"/>
      <c r="K49" s="181">
        <f>'実質公債費比率（分子）の構造'!N$45</f>
        <v>325</v>
      </c>
      <c r="L49" s="181"/>
      <c r="M49" s="181"/>
      <c r="N49" s="181">
        <f>'実質公債費比率（分子）の構造'!O$45</f>
        <v>334</v>
      </c>
      <c r="O49" s="181"/>
      <c r="P49" s="181"/>
    </row>
    <row r="50" spans="1:16" x14ac:dyDescent="0.15">
      <c r="A50" s="181" t="s">
        <v>72</v>
      </c>
      <c r="B50" s="181" t="e">
        <f>NA()</f>
        <v>#N/A</v>
      </c>
      <c r="C50" s="181">
        <f>IF(ISNUMBER('実質公債費比率（分子）の構造'!K$53),'実質公債費比率（分子）の構造'!K$53,NA())</f>
        <v>171</v>
      </c>
      <c r="D50" s="181" t="e">
        <f>NA()</f>
        <v>#N/A</v>
      </c>
      <c r="E50" s="181" t="e">
        <f>NA()</f>
        <v>#N/A</v>
      </c>
      <c r="F50" s="181">
        <f>IF(ISNUMBER('実質公債費比率（分子）の構造'!L$53),'実質公債費比率（分子）の構造'!L$53,NA())</f>
        <v>147</v>
      </c>
      <c r="G50" s="181" t="e">
        <f>NA()</f>
        <v>#N/A</v>
      </c>
      <c r="H50" s="181" t="e">
        <f>NA()</f>
        <v>#N/A</v>
      </c>
      <c r="I50" s="181">
        <f>IF(ISNUMBER('実質公債費比率（分子）の構造'!M$53),'実質公債費比率（分子）の構造'!M$53,NA())</f>
        <v>128</v>
      </c>
      <c r="J50" s="181" t="e">
        <f>NA()</f>
        <v>#N/A</v>
      </c>
      <c r="K50" s="181" t="e">
        <f>NA()</f>
        <v>#N/A</v>
      </c>
      <c r="L50" s="181">
        <f>IF(ISNUMBER('実質公債費比率（分子）の構造'!N$53),'実質公債費比率（分子）の構造'!N$53,NA())</f>
        <v>131</v>
      </c>
      <c r="M50" s="181" t="e">
        <f>NA()</f>
        <v>#N/A</v>
      </c>
      <c r="N50" s="181" t="e">
        <f>NA()</f>
        <v>#N/A</v>
      </c>
      <c r="O50" s="181">
        <f>IF(ISNUMBER('実質公債費比率（分子）の構造'!O$53),'実質公債費比率（分子）の構造'!O$53,NA())</f>
        <v>134</v>
      </c>
      <c r="P50" s="181" t="e">
        <f>NA()</f>
        <v>#N/A</v>
      </c>
    </row>
    <row r="53" spans="1:16" x14ac:dyDescent="0.15">
      <c r="A53" s="149" t="s">
        <v>73</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3032</v>
      </c>
      <c r="E56" s="180"/>
      <c r="F56" s="180"/>
      <c r="G56" s="180">
        <f>'将来負担比率（分子）の構造'!J$52</f>
        <v>2891</v>
      </c>
      <c r="H56" s="180"/>
      <c r="I56" s="180"/>
      <c r="J56" s="180">
        <f>'将来負担比率（分子）の構造'!K$52</f>
        <v>3011</v>
      </c>
      <c r="K56" s="180"/>
      <c r="L56" s="180"/>
      <c r="M56" s="180">
        <f>'将来負担比率（分子）の構造'!L$52</f>
        <v>3307</v>
      </c>
      <c r="N56" s="180"/>
      <c r="O56" s="180"/>
      <c r="P56" s="180">
        <f>'将来負担比率（分子）の構造'!M$52</f>
        <v>3242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2242</v>
      </c>
      <c r="E58" s="180"/>
      <c r="F58" s="180"/>
      <c r="G58" s="180">
        <f>'将来負担比率（分子）の構造'!J$50</f>
        <v>2381</v>
      </c>
      <c r="H58" s="180"/>
      <c r="I58" s="180"/>
      <c r="J58" s="180">
        <f>'将来負担比率（分子）の構造'!K$50</f>
        <v>2482</v>
      </c>
      <c r="K58" s="180"/>
      <c r="L58" s="180"/>
      <c r="M58" s="180">
        <f>'将来負担比率（分子）の構造'!L$50</f>
        <v>2367</v>
      </c>
      <c r="N58" s="180"/>
      <c r="O58" s="180"/>
      <c r="P58" s="180">
        <f>'将来負担比率（分子）の構造'!M$50</f>
        <v>2364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586</v>
      </c>
      <c r="C62" s="180"/>
      <c r="D62" s="180"/>
      <c r="E62" s="180">
        <f>'将来負担比率（分子）の構造'!J$45</f>
        <v>596</v>
      </c>
      <c r="F62" s="180"/>
      <c r="G62" s="180"/>
      <c r="H62" s="180">
        <f>'将来負担比率（分子）の構造'!K$45</f>
        <v>610</v>
      </c>
      <c r="I62" s="180"/>
      <c r="J62" s="180"/>
      <c r="K62" s="180">
        <f>'将来負担比率（分子）の構造'!L$45</f>
        <v>560</v>
      </c>
      <c r="L62" s="180"/>
      <c r="M62" s="180"/>
      <c r="N62" s="180">
        <f>'将来負担比率（分子）の構造'!M$45</f>
        <v>578</v>
      </c>
      <c r="O62" s="180"/>
      <c r="P62" s="180"/>
    </row>
    <row r="63" spans="1:16" x14ac:dyDescent="0.15">
      <c r="A63" s="180" t="s">
        <v>34</v>
      </c>
      <c r="B63" s="180">
        <f>'将来負担比率（分子）の構造'!I$44</f>
        <v>3</v>
      </c>
      <c r="C63" s="180"/>
      <c r="D63" s="180"/>
      <c r="E63" s="180">
        <f>'将来負担比率（分子）の構造'!J$44</f>
        <v>2</v>
      </c>
      <c r="F63" s="180"/>
      <c r="G63" s="180"/>
      <c r="H63" s="180">
        <f>'将来負担比率（分子）の構造'!K$44</f>
        <v>3</v>
      </c>
      <c r="I63" s="180"/>
      <c r="J63" s="180"/>
      <c r="K63" s="180">
        <f>'将来負担比率（分子）の構造'!L$44</f>
        <v>141</v>
      </c>
      <c r="L63" s="180"/>
      <c r="M63" s="180"/>
      <c r="N63" s="180">
        <f>'将来負担比率（分子）の構造'!M$44</f>
        <v>169</v>
      </c>
      <c r="O63" s="180"/>
      <c r="P63" s="180"/>
    </row>
    <row r="64" spans="1:16" x14ac:dyDescent="0.15">
      <c r="A64" s="180" t="s">
        <v>33</v>
      </c>
      <c r="B64" s="180">
        <f>'将来負担比率（分子）の構造'!I$43</f>
        <v>1214</v>
      </c>
      <c r="C64" s="180"/>
      <c r="D64" s="180"/>
      <c r="E64" s="180">
        <f>'将来負担比率（分子）の構造'!J$43</f>
        <v>988</v>
      </c>
      <c r="F64" s="180"/>
      <c r="G64" s="180"/>
      <c r="H64" s="180">
        <f>'将来負担比率（分子）の構造'!K$43</f>
        <v>905</v>
      </c>
      <c r="I64" s="180"/>
      <c r="J64" s="180"/>
      <c r="K64" s="180">
        <f>'将来負担比率（分子）の構造'!L$43</f>
        <v>908</v>
      </c>
      <c r="L64" s="180"/>
      <c r="M64" s="180"/>
      <c r="N64" s="180">
        <f>'将来負担比率（分子）の構造'!M$43</f>
        <v>849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3217</v>
      </c>
      <c r="C66" s="180"/>
      <c r="D66" s="180"/>
      <c r="E66" s="180">
        <f>'将来負担比率（分子）の構造'!J$41</f>
        <v>3240</v>
      </c>
      <c r="F66" s="180"/>
      <c r="G66" s="180"/>
      <c r="H66" s="180">
        <f>'将来負担比率（分子）の構造'!K$41</f>
        <v>3496</v>
      </c>
      <c r="I66" s="180"/>
      <c r="J66" s="180"/>
      <c r="K66" s="180">
        <f>'将来負担比率（分子）の構造'!L$41</f>
        <v>3598</v>
      </c>
      <c r="L66" s="180"/>
      <c r="M66" s="180"/>
      <c r="N66" s="180">
        <f>'将来負担比率（分子）の構造'!M$41</f>
        <v>3518</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78</v>
      </c>
      <c r="B72" s="184">
        <f>基金残高に係る経年分析!F55</f>
        <v>1018</v>
      </c>
      <c r="C72" s="184">
        <f>基金残高に係る経年分析!G55</f>
        <v>884</v>
      </c>
      <c r="D72" s="184">
        <f>基金残高に係る経年分析!H55</f>
        <v>896</v>
      </c>
    </row>
    <row r="73" spans="1:16" x14ac:dyDescent="0.15">
      <c r="A73" s="183" t="s">
        <v>79</v>
      </c>
      <c r="B73" s="184">
        <f>基金残高に係る経年分析!F56</f>
        <v>245</v>
      </c>
      <c r="C73" s="184">
        <f>基金残高に係る経年分析!G56</f>
        <v>275</v>
      </c>
      <c r="D73" s="184">
        <f>基金残高に係る経年分析!H56</f>
        <v>276</v>
      </c>
    </row>
    <row r="74" spans="1:16" x14ac:dyDescent="0.15">
      <c r="A74" s="183" t="s">
        <v>80</v>
      </c>
      <c r="B74" s="184">
        <f>基金残高に係る経年分析!F57</f>
        <v>941</v>
      </c>
      <c r="C74" s="184">
        <f>基金残高に係る経年分析!G57</f>
        <v>912</v>
      </c>
      <c r="D74" s="184">
        <f>基金残高に係る経年分析!H57</f>
        <v>889</v>
      </c>
    </row>
  </sheetData>
  <sheetProtection algorithmName="SHA-512" hashValue="hBVx2mvq5+4prPGkMmDXOPBToGeLk+ajXi9xIpY1iy+UnGpSkiG8lg2VZHRSi6NzukL5AbVlWXhYPaNba8Vt7A==" saltValue="QC8OVkaECdZegI8pwrsP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61" t="s">
        <v>216</v>
      </c>
      <c r="DI1" s="762"/>
      <c r="DJ1" s="762"/>
      <c r="DK1" s="762"/>
      <c r="DL1" s="762"/>
      <c r="DM1" s="762"/>
      <c r="DN1" s="763"/>
      <c r="DO1" s="225"/>
      <c r="DP1" s="761" t="s">
        <v>217</v>
      </c>
      <c r="DQ1" s="762"/>
      <c r="DR1" s="762"/>
      <c r="DS1" s="762"/>
      <c r="DT1" s="762"/>
      <c r="DU1" s="762"/>
      <c r="DV1" s="762"/>
      <c r="DW1" s="762"/>
      <c r="DX1" s="762"/>
      <c r="DY1" s="762"/>
      <c r="DZ1" s="762"/>
      <c r="EA1" s="762"/>
      <c r="EB1" s="762"/>
      <c r="EC1" s="763"/>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9" customFormat="1" ht="11.25" customHeight="1" x14ac:dyDescent="0.15">
      <c r="B5" s="708" t="s">
        <v>229</v>
      </c>
      <c r="C5" s="709"/>
      <c r="D5" s="709"/>
      <c r="E5" s="709"/>
      <c r="F5" s="709"/>
      <c r="G5" s="709"/>
      <c r="H5" s="709"/>
      <c r="I5" s="709"/>
      <c r="J5" s="709"/>
      <c r="K5" s="709"/>
      <c r="L5" s="709"/>
      <c r="M5" s="709"/>
      <c r="N5" s="709"/>
      <c r="O5" s="709"/>
      <c r="P5" s="709"/>
      <c r="Q5" s="710"/>
      <c r="R5" s="697">
        <v>465290</v>
      </c>
      <c r="S5" s="698"/>
      <c r="T5" s="698"/>
      <c r="U5" s="698"/>
      <c r="V5" s="698"/>
      <c r="W5" s="698"/>
      <c r="X5" s="698"/>
      <c r="Y5" s="741"/>
      <c r="Z5" s="759">
        <v>12.3</v>
      </c>
      <c r="AA5" s="759"/>
      <c r="AB5" s="759"/>
      <c r="AC5" s="759"/>
      <c r="AD5" s="760">
        <v>465290</v>
      </c>
      <c r="AE5" s="760"/>
      <c r="AF5" s="760"/>
      <c r="AG5" s="760"/>
      <c r="AH5" s="760"/>
      <c r="AI5" s="760"/>
      <c r="AJ5" s="760"/>
      <c r="AK5" s="760"/>
      <c r="AL5" s="742">
        <v>23.6</v>
      </c>
      <c r="AM5" s="713"/>
      <c r="AN5" s="713"/>
      <c r="AO5" s="743"/>
      <c r="AP5" s="708" t="s">
        <v>230</v>
      </c>
      <c r="AQ5" s="709"/>
      <c r="AR5" s="709"/>
      <c r="AS5" s="709"/>
      <c r="AT5" s="709"/>
      <c r="AU5" s="709"/>
      <c r="AV5" s="709"/>
      <c r="AW5" s="709"/>
      <c r="AX5" s="709"/>
      <c r="AY5" s="709"/>
      <c r="AZ5" s="709"/>
      <c r="BA5" s="709"/>
      <c r="BB5" s="709"/>
      <c r="BC5" s="709"/>
      <c r="BD5" s="709"/>
      <c r="BE5" s="709"/>
      <c r="BF5" s="710"/>
      <c r="BG5" s="642">
        <v>465290</v>
      </c>
      <c r="BH5" s="643"/>
      <c r="BI5" s="643"/>
      <c r="BJ5" s="643"/>
      <c r="BK5" s="643"/>
      <c r="BL5" s="643"/>
      <c r="BM5" s="643"/>
      <c r="BN5" s="644"/>
      <c r="BO5" s="675">
        <v>100</v>
      </c>
      <c r="BP5" s="675"/>
      <c r="BQ5" s="675"/>
      <c r="BR5" s="675"/>
      <c r="BS5" s="676" t="s">
        <v>231</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223</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29312</v>
      </c>
      <c r="S6" s="643"/>
      <c r="T6" s="643"/>
      <c r="U6" s="643"/>
      <c r="V6" s="643"/>
      <c r="W6" s="643"/>
      <c r="X6" s="643"/>
      <c r="Y6" s="644"/>
      <c r="Z6" s="675">
        <v>0.8</v>
      </c>
      <c r="AA6" s="675"/>
      <c r="AB6" s="675"/>
      <c r="AC6" s="675"/>
      <c r="AD6" s="676">
        <v>29312</v>
      </c>
      <c r="AE6" s="676"/>
      <c r="AF6" s="676"/>
      <c r="AG6" s="676"/>
      <c r="AH6" s="676"/>
      <c r="AI6" s="676"/>
      <c r="AJ6" s="676"/>
      <c r="AK6" s="676"/>
      <c r="AL6" s="645">
        <v>1.5</v>
      </c>
      <c r="AM6" s="646"/>
      <c r="AN6" s="646"/>
      <c r="AO6" s="677"/>
      <c r="AP6" s="639" t="s">
        <v>236</v>
      </c>
      <c r="AQ6" s="640"/>
      <c r="AR6" s="640"/>
      <c r="AS6" s="640"/>
      <c r="AT6" s="640"/>
      <c r="AU6" s="640"/>
      <c r="AV6" s="640"/>
      <c r="AW6" s="640"/>
      <c r="AX6" s="640"/>
      <c r="AY6" s="640"/>
      <c r="AZ6" s="640"/>
      <c r="BA6" s="640"/>
      <c r="BB6" s="640"/>
      <c r="BC6" s="640"/>
      <c r="BD6" s="640"/>
      <c r="BE6" s="640"/>
      <c r="BF6" s="641"/>
      <c r="BG6" s="642">
        <v>465290</v>
      </c>
      <c r="BH6" s="643"/>
      <c r="BI6" s="643"/>
      <c r="BJ6" s="643"/>
      <c r="BK6" s="643"/>
      <c r="BL6" s="643"/>
      <c r="BM6" s="643"/>
      <c r="BN6" s="644"/>
      <c r="BO6" s="675">
        <v>100</v>
      </c>
      <c r="BP6" s="675"/>
      <c r="BQ6" s="675"/>
      <c r="BR6" s="675"/>
      <c r="BS6" s="676" t="s">
        <v>237</v>
      </c>
      <c r="BT6" s="676"/>
      <c r="BU6" s="676"/>
      <c r="BV6" s="676"/>
      <c r="BW6" s="676"/>
      <c r="BX6" s="676"/>
      <c r="BY6" s="676"/>
      <c r="BZ6" s="676"/>
      <c r="CA6" s="676"/>
      <c r="CB6" s="739"/>
      <c r="CD6" s="700" t="s">
        <v>238</v>
      </c>
      <c r="CE6" s="701"/>
      <c r="CF6" s="701"/>
      <c r="CG6" s="701"/>
      <c r="CH6" s="701"/>
      <c r="CI6" s="701"/>
      <c r="CJ6" s="701"/>
      <c r="CK6" s="701"/>
      <c r="CL6" s="701"/>
      <c r="CM6" s="701"/>
      <c r="CN6" s="701"/>
      <c r="CO6" s="701"/>
      <c r="CP6" s="701"/>
      <c r="CQ6" s="702"/>
      <c r="CR6" s="642">
        <v>62335</v>
      </c>
      <c r="CS6" s="643"/>
      <c r="CT6" s="643"/>
      <c r="CU6" s="643"/>
      <c r="CV6" s="643"/>
      <c r="CW6" s="643"/>
      <c r="CX6" s="643"/>
      <c r="CY6" s="644"/>
      <c r="CZ6" s="742">
        <v>1.7</v>
      </c>
      <c r="DA6" s="713"/>
      <c r="DB6" s="713"/>
      <c r="DC6" s="745"/>
      <c r="DD6" s="648" t="s">
        <v>231</v>
      </c>
      <c r="DE6" s="643"/>
      <c r="DF6" s="643"/>
      <c r="DG6" s="643"/>
      <c r="DH6" s="643"/>
      <c r="DI6" s="643"/>
      <c r="DJ6" s="643"/>
      <c r="DK6" s="643"/>
      <c r="DL6" s="643"/>
      <c r="DM6" s="643"/>
      <c r="DN6" s="643"/>
      <c r="DO6" s="643"/>
      <c r="DP6" s="644"/>
      <c r="DQ6" s="648">
        <v>62335</v>
      </c>
      <c r="DR6" s="643"/>
      <c r="DS6" s="643"/>
      <c r="DT6" s="643"/>
      <c r="DU6" s="643"/>
      <c r="DV6" s="643"/>
      <c r="DW6" s="643"/>
      <c r="DX6" s="643"/>
      <c r="DY6" s="643"/>
      <c r="DZ6" s="643"/>
      <c r="EA6" s="643"/>
      <c r="EB6" s="643"/>
      <c r="EC6" s="689"/>
    </row>
    <row r="7" spans="2:143" ht="11.25" customHeight="1" x14ac:dyDescent="0.15">
      <c r="B7" s="639" t="s">
        <v>239</v>
      </c>
      <c r="C7" s="640"/>
      <c r="D7" s="640"/>
      <c r="E7" s="640"/>
      <c r="F7" s="640"/>
      <c r="G7" s="640"/>
      <c r="H7" s="640"/>
      <c r="I7" s="640"/>
      <c r="J7" s="640"/>
      <c r="K7" s="640"/>
      <c r="L7" s="640"/>
      <c r="M7" s="640"/>
      <c r="N7" s="640"/>
      <c r="O7" s="640"/>
      <c r="P7" s="640"/>
      <c r="Q7" s="641"/>
      <c r="R7" s="642">
        <v>748</v>
      </c>
      <c r="S7" s="643"/>
      <c r="T7" s="643"/>
      <c r="U7" s="643"/>
      <c r="V7" s="643"/>
      <c r="W7" s="643"/>
      <c r="X7" s="643"/>
      <c r="Y7" s="644"/>
      <c r="Z7" s="675">
        <v>0</v>
      </c>
      <c r="AA7" s="675"/>
      <c r="AB7" s="675"/>
      <c r="AC7" s="675"/>
      <c r="AD7" s="676">
        <v>748</v>
      </c>
      <c r="AE7" s="676"/>
      <c r="AF7" s="676"/>
      <c r="AG7" s="676"/>
      <c r="AH7" s="676"/>
      <c r="AI7" s="676"/>
      <c r="AJ7" s="676"/>
      <c r="AK7" s="676"/>
      <c r="AL7" s="645">
        <v>0</v>
      </c>
      <c r="AM7" s="646"/>
      <c r="AN7" s="646"/>
      <c r="AO7" s="677"/>
      <c r="AP7" s="639" t="s">
        <v>240</v>
      </c>
      <c r="AQ7" s="640"/>
      <c r="AR7" s="640"/>
      <c r="AS7" s="640"/>
      <c r="AT7" s="640"/>
      <c r="AU7" s="640"/>
      <c r="AV7" s="640"/>
      <c r="AW7" s="640"/>
      <c r="AX7" s="640"/>
      <c r="AY7" s="640"/>
      <c r="AZ7" s="640"/>
      <c r="BA7" s="640"/>
      <c r="BB7" s="640"/>
      <c r="BC7" s="640"/>
      <c r="BD7" s="640"/>
      <c r="BE7" s="640"/>
      <c r="BF7" s="641"/>
      <c r="BG7" s="642">
        <v>233456</v>
      </c>
      <c r="BH7" s="643"/>
      <c r="BI7" s="643"/>
      <c r="BJ7" s="643"/>
      <c r="BK7" s="643"/>
      <c r="BL7" s="643"/>
      <c r="BM7" s="643"/>
      <c r="BN7" s="644"/>
      <c r="BO7" s="675">
        <v>50.2</v>
      </c>
      <c r="BP7" s="675"/>
      <c r="BQ7" s="675"/>
      <c r="BR7" s="675"/>
      <c r="BS7" s="676" t="s">
        <v>237</v>
      </c>
      <c r="BT7" s="676"/>
      <c r="BU7" s="676"/>
      <c r="BV7" s="676"/>
      <c r="BW7" s="676"/>
      <c r="BX7" s="676"/>
      <c r="BY7" s="676"/>
      <c r="BZ7" s="676"/>
      <c r="CA7" s="676"/>
      <c r="CB7" s="739"/>
      <c r="CD7" s="681" t="s">
        <v>241</v>
      </c>
      <c r="CE7" s="682"/>
      <c r="CF7" s="682"/>
      <c r="CG7" s="682"/>
      <c r="CH7" s="682"/>
      <c r="CI7" s="682"/>
      <c r="CJ7" s="682"/>
      <c r="CK7" s="682"/>
      <c r="CL7" s="682"/>
      <c r="CM7" s="682"/>
      <c r="CN7" s="682"/>
      <c r="CO7" s="682"/>
      <c r="CP7" s="682"/>
      <c r="CQ7" s="683"/>
      <c r="CR7" s="642">
        <v>1094925</v>
      </c>
      <c r="CS7" s="643"/>
      <c r="CT7" s="643"/>
      <c r="CU7" s="643"/>
      <c r="CV7" s="643"/>
      <c r="CW7" s="643"/>
      <c r="CX7" s="643"/>
      <c r="CY7" s="644"/>
      <c r="CZ7" s="675">
        <v>29.2</v>
      </c>
      <c r="DA7" s="675"/>
      <c r="DB7" s="675"/>
      <c r="DC7" s="675"/>
      <c r="DD7" s="648">
        <v>41198</v>
      </c>
      <c r="DE7" s="643"/>
      <c r="DF7" s="643"/>
      <c r="DG7" s="643"/>
      <c r="DH7" s="643"/>
      <c r="DI7" s="643"/>
      <c r="DJ7" s="643"/>
      <c r="DK7" s="643"/>
      <c r="DL7" s="643"/>
      <c r="DM7" s="643"/>
      <c r="DN7" s="643"/>
      <c r="DO7" s="643"/>
      <c r="DP7" s="644"/>
      <c r="DQ7" s="648">
        <v>461925</v>
      </c>
      <c r="DR7" s="643"/>
      <c r="DS7" s="643"/>
      <c r="DT7" s="643"/>
      <c r="DU7" s="643"/>
      <c r="DV7" s="643"/>
      <c r="DW7" s="643"/>
      <c r="DX7" s="643"/>
      <c r="DY7" s="643"/>
      <c r="DZ7" s="643"/>
      <c r="EA7" s="643"/>
      <c r="EB7" s="643"/>
      <c r="EC7" s="689"/>
    </row>
    <row r="8" spans="2:143" ht="11.25" customHeight="1" x14ac:dyDescent="0.15">
      <c r="B8" s="639" t="s">
        <v>242</v>
      </c>
      <c r="C8" s="640"/>
      <c r="D8" s="640"/>
      <c r="E8" s="640"/>
      <c r="F8" s="640"/>
      <c r="G8" s="640"/>
      <c r="H8" s="640"/>
      <c r="I8" s="640"/>
      <c r="J8" s="640"/>
      <c r="K8" s="640"/>
      <c r="L8" s="640"/>
      <c r="M8" s="640"/>
      <c r="N8" s="640"/>
      <c r="O8" s="640"/>
      <c r="P8" s="640"/>
      <c r="Q8" s="641"/>
      <c r="R8" s="642">
        <v>3155</v>
      </c>
      <c r="S8" s="643"/>
      <c r="T8" s="643"/>
      <c r="U8" s="643"/>
      <c r="V8" s="643"/>
      <c r="W8" s="643"/>
      <c r="X8" s="643"/>
      <c r="Y8" s="644"/>
      <c r="Z8" s="675">
        <v>0.1</v>
      </c>
      <c r="AA8" s="675"/>
      <c r="AB8" s="675"/>
      <c r="AC8" s="675"/>
      <c r="AD8" s="676">
        <v>3155</v>
      </c>
      <c r="AE8" s="676"/>
      <c r="AF8" s="676"/>
      <c r="AG8" s="676"/>
      <c r="AH8" s="676"/>
      <c r="AI8" s="676"/>
      <c r="AJ8" s="676"/>
      <c r="AK8" s="676"/>
      <c r="AL8" s="645">
        <v>0.2</v>
      </c>
      <c r="AM8" s="646"/>
      <c r="AN8" s="646"/>
      <c r="AO8" s="677"/>
      <c r="AP8" s="639" t="s">
        <v>243</v>
      </c>
      <c r="AQ8" s="640"/>
      <c r="AR8" s="640"/>
      <c r="AS8" s="640"/>
      <c r="AT8" s="640"/>
      <c r="AU8" s="640"/>
      <c r="AV8" s="640"/>
      <c r="AW8" s="640"/>
      <c r="AX8" s="640"/>
      <c r="AY8" s="640"/>
      <c r="AZ8" s="640"/>
      <c r="BA8" s="640"/>
      <c r="BB8" s="640"/>
      <c r="BC8" s="640"/>
      <c r="BD8" s="640"/>
      <c r="BE8" s="640"/>
      <c r="BF8" s="641"/>
      <c r="BG8" s="642">
        <v>7967</v>
      </c>
      <c r="BH8" s="643"/>
      <c r="BI8" s="643"/>
      <c r="BJ8" s="643"/>
      <c r="BK8" s="643"/>
      <c r="BL8" s="643"/>
      <c r="BM8" s="643"/>
      <c r="BN8" s="644"/>
      <c r="BO8" s="675">
        <v>1.7</v>
      </c>
      <c r="BP8" s="675"/>
      <c r="BQ8" s="675"/>
      <c r="BR8" s="675"/>
      <c r="BS8" s="648" t="s">
        <v>237</v>
      </c>
      <c r="BT8" s="643"/>
      <c r="BU8" s="643"/>
      <c r="BV8" s="643"/>
      <c r="BW8" s="643"/>
      <c r="BX8" s="643"/>
      <c r="BY8" s="643"/>
      <c r="BZ8" s="643"/>
      <c r="CA8" s="643"/>
      <c r="CB8" s="689"/>
      <c r="CD8" s="681" t="s">
        <v>244</v>
      </c>
      <c r="CE8" s="682"/>
      <c r="CF8" s="682"/>
      <c r="CG8" s="682"/>
      <c r="CH8" s="682"/>
      <c r="CI8" s="682"/>
      <c r="CJ8" s="682"/>
      <c r="CK8" s="682"/>
      <c r="CL8" s="682"/>
      <c r="CM8" s="682"/>
      <c r="CN8" s="682"/>
      <c r="CO8" s="682"/>
      <c r="CP8" s="682"/>
      <c r="CQ8" s="683"/>
      <c r="CR8" s="642">
        <v>750557</v>
      </c>
      <c r="CS8" s="643"/>
      <c r="CT8" s="643"/>
      <c r="CU8" s="643"/>
      <c r="CV8" s="643"/>
      <c r="CW8" s="643"/>
      <c r="CX8" s="643"/>
      <c r="CY8" s="644"/>
      <c r="CZ8" s="675">
        <v>20</v>
      </c>
      <c r="DA8" s="675"/>
      <c r="DB8" s="675"/>
      <c r="DC8" s="675"/>
      <c r="DD8" s="648">
        <v>1582</v>
      </c>
      <c r="DE8" s="643"/>
      <c r="DF8" s="643"/>
      <c r="DG8" s="643"/>
      <c r="DH8" s="643"/>
      <c r="DI8" s="643"/>
      <c r="DJ8" s="643"/>
      <c r="DK8" s="643"/>
      <c r="DL8" s="643"/>
      <c r="DM8" s="643"/>
      <c r="DN8" s="643"/>
      <c r="DO8" s="643"/>
      <c r="DP8" s="644"/>
      <c r="DQ8" s="648">
        <v>396622</v>
      </c>
      <c r="DR8" s="643"/>
      <c r="DS8" s="643"/>
      <c r="DT8" s="643"/>
      <c r="DU8" s="643"/>
      <c r="DV8" s="643"/>
      <c r="DW8" s="643"/>
      <c r="DX8" s="643"/>
      <c r="DY8" s="643"/>
      <c r="DZ8" s="643"/>
      <c r="EA8" s="643"/>
      <c r="EB8" s="643"/>
      <c r="EC8" s="689"/>
    </row>
    <row r="9" spans="2:143" ht="11.25" customHeight="1" x14ac:dyDescent="0.15">
      <c r="B9" s="639" t="s">
        <v>245</v>
      </c>
      <c r="C9" s="640"/>
      <c r="D9" s="640"/>
      <c r="E9" s="640"/>
      <c r="F9" s="640"/>
      <c r="G9" s="640"/>
      <c r="H9" s="640"/>
      <c r="I9" s="640"/>
      <c r="J9" s="640"/>
      <c r="K9" s="640"/>
      <c r="L9" s="640"/>
      <c r="M9" s="640"/>
      <c r="N9" s="640"/>
      <c r="O9" s="640"/>
      <c r="P9" s="640"/>
      <c r="Q9" s="641"/>
      <c r="R9" s="642">
        <v>3539</v>
      </c>
      <c r="S9" s="643"/>
      <c r="T9" s="643"/>
      <c r="U9" s="643"/>
      <c r="V9" s="643"/>
      <c r="W9" s="643"/>
      <c r="X9" s="643"/>
      <c r="Y9" s="644"/>
      <c r="Z9" s="675">
        <v>0.1</v>
      </c>
      <c r="AA9" s="675"/>
      <c r="AB9" s="675"/>
      <c r="AC9" s="675"/>
      <c r="AD9" s="676">
        <v>3539</v>
      </c>
      <c r="AE9" s="676"/>
      <c r="AF9" s="676"/>
      <c r="AG9" s="676"/>
      <c r="AH9" s="676"/>
      <c r="AI9" s="676"/>
      <c r="AJ9" s="676"/>
      <c r="AK9" s="676"/>
      <c r="AL9" s="645">
        <v>0.2</v>
      </c>
      <c r="AM9" s="646"/>
      <c r="AN9" s="646"/>
      <c r="AO9" s="677"/>
      <c r="AP9" s="639" t="s">
        <v>246</v>
      </c>
      <c r="AQ9" s="640"/>
      <c r="AR9" s="640"/>
      <c r="AS9" s="640"/>
      <c r="AT9" s="640"/>
      <c r="AU9" s="640"/>
      <c r="AV9" s="640"/>
      <c r="AW9" s="640"/>
      <c r="AX9" s="640"/>
      <c r="AY9" s="640"/>
      <c r="AZ9" s="640"/>
      <c r="BA9" s="640"/>
      <c r="BB9" s="640"/>
      <c r="BC9" s="640"/>
      <c r="BD9" s="640"/>
      <c r="BE9" s="640"/>
      <c r="BF9" s="641"/>
      <c r="BG9" s="642">
        <v>195034</v>
      </c>
      <c r="BH9" s="643"/>
      <c r="BI9" s="643"/>
      <c r="BJ9" s="643"/>
      <c r="BK9" s="643"/>
      <c r="BL9" s="643"/>
      <c r="BM9" s="643"/>
      <c r="BN9" s="644"/>
      <c r="BO9" s="675">
        <v>41.9</v>
      </c>
      <c r="BP9" s="675"/>
      <c r="BQ9" s="675"/>
      <c r="BR9" s="675"/>
      <c r="BS9" s="648" t="s">
        <v>231</v>
      </c>
      <c r="BT9" s="643"/>
      <c r="BU9" s="643"/>
      <c r="BV9" s="643"/>
      <c r="BW9" s="643"/>
      <c r="BX9" s="643"/>
      <c r="BY9" s="643"/>
      <c r="BZ9" s="643"/>
      <c r="CA9" s="643"/>
      <c r="CB9" s="689"/>
      <c r="CD9" s="681" t="s">
        <v>247</v>
      </c>
      <c r="CE9" s="682"/>
      <c r="CF9" s="682"/>
      <c r="CG9" s="682"/>
      <c r="CH9" s="682"/>
      <c r="CI9" s="682"/>
      <c r="CJ9" s="682"/>
      <c r="CK9" s="682"/>
      <c r="CL9" s="682"/>
      <c r="CM9" s="682"/>
      <c r="CN9" s="682"/>
      <c r="CO9" s="682"/>
      <c r="CP9" s="682"/>
      <c r="CQ9" s="683"/>
      <c r="CR9" s="642">
        <v>357396</v>
      </c>
      <c r="CS9" s="643"/>
      <c r="CT9" s="643"/>
      <c r="CU9" s="643"/>
      <c r="CV9" s="643"/>
      <c r="CW9" s="643"/>
      <c r="CX9" s="643"/>
      <c r="CY9" s="644"/>
      <c r="CZ9" s="675">
        <v>9.5</v>
      </c>
      <c r="DA9" s="675"/>
      <c r="DB9" s="675"/>
      <c r="DC9" s="675"/>
      <c r="DD9" s="648">
        <v>4084</v>
      </c>
      <c r="DE9" s="643"/>
      <c r="DF9" s="643"/>
      <c r="DG9" s="643"/>
      <c r="DH9" s="643"/>
      <c r="DI9" s="643"/>
      <c r="DJ9" s="643"/>
      <c r="DK9" s="643"/>
      <c r="DL9" s="643"/>
      <c r="DM9" s="643"/>
      <c r="DN9" s="643"/>
      <c r="DO9" s="643"/>
      <c r="DP9" s="644"/>
      <c r="DQ9" s="648">
        <v>256528</v>
      </c>
      <c r="DR9" s="643"/>
      <c r="DS9" s="643"/>
      <c r="DT9" s="643"/>
      <c r="DU9" s="643"/>
      <c r="DV9" s="643"/>
      <c r="DW9" s="643"/>
      <c r="DX9" s="643"/>
      <c r="DY9" s="643"/>
      <c r="DZ9" s="643"/>
      <c r="EA9" s="643"/>
      <c r="EB9" s="643"/>
      <c r="EC9" s="689"/>
    </row>
    <row r="10" spans="2:143" ht="11.25" customHeight="1" x14ac:dyDescent="0.15">
      <c r="B10" s="639" t="s">
        <v>248</v>
      </c>
      <c r="C10" s="640"/>
      <c r="D10" s="640"/>
      <c r="E10" s="640"/>
      <c r="F10" s="640"/>
      <c r="G10" s="640"/>
      <c r="H10" s="640"/>
      <c r="I10" s="640"/>
      <c r="J10" s="640"/>
      <c r="K10" s="640"/>
      <c r="L10" s="640"/>
      <c r="M10" s="640"/>
      <c r="N10" s="640"/>
      <c r="O10" s="640"/>
      <c r="P10" s="640"/>
      <c r="Q10" s="641"/>
      <c r="R10" s="642" t="s">
        <v>237</v>
      </c>
      <c r="S10" s="643"/>
      <c r="T10" s="643"/>
      <c r="U10" s="643"/>
      <c r="V10" s="643"/>
      <c r="W10" s="643"/>
      <c r="X10" s="643"/>
      <c r="Y10" s="644"/>
      <c r="Z10" s="675" t="s">
        <v>237</v>
      </c>
      <c r="AA10" s="675"/>
      <c r="AB10" s="675"/>
      <c r="AC10" s="675"/>
      <c r="AD10" s="676" t="s">
        <v>237</v>
      </c>
      <c r="AE10" s="676"/>
      <c r="AF10" s="676"/>
      <c r="AG10" s="676"/>
      <c r="AH10" s="676"/>
      <c r="AI10" s="676"/>
      <c r="AJ10" s="676"/>
      <c r="AK10" s="676"/>
      <c r="AL10" s="645" t="s">
        <v>237</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13844</v>
      </c>
      <c r="BH10" s="643"/>
      <c r="BI10" s="643"/>
      <c r="BJ10" s="643"/>
      <c r="BK10" s="643"/>
      <c r="BL10" s="643"/>
      <c r="BM10" s="643"/>
      <c r="BN10" s="644"/>
      <c r="BO10" s="675">
        <v>3</v>
      </c>
      <c r="BP10" s="675"/>
      <c r="BQ10" s="675"/>
      <c r="BR10" s="675"/>
      <c r="BS10" s="648" t="s">
        <v>231</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t="s">
        <v>237</v>
      </c>
      <c r="CS10" s="643"/>
      <c r="CT10" s="643"/>
      <c r="CU10" s="643"/>
      <c r="CV10" s="643"/>
      <c r="CW10" s="643"/>
      <c r="CX10" s="643"/>
      <c r="CY10" s="644"/>
      <c r="CZ10" s="675" t="s">
        <v>237</v>
      </c>
      <c r="DA10" s="675"/>
      <c r="DB10" s="675"/>
      <c r="DC10" s="675"/>
      <c r="DD10" s="648" t="s">
        <v>231</v>
      </c>
      <c r="DE10" s="643"/>
      <c r="DF10" s="643"/>
      <c r="DG10" s="643"/>
      <c r="DH10" s="643"/>
      <c r="DI10" s="643"/>
      <c r="DJ10" s="643"/>
      <c r="DK10" s="643"/>
      <c r="DL10" s="643"/>
      <c r="DM10" s="643"/>
      <c r="DN10" s="643"/>
      <c r="DO10" s="643"/>
      <c r="DP10" s="644"/>
      <c r="DQ10" s="648" t="s">
        <v>231</v>
      </c>
      <c r="DR10" s="643"/>
      <c r="DS10" s="643"/>
      <c r="DT10" s="643"/>
      <c r="DU10" s="643"/>
      <c r="DV10" s="643"/>
      <c r="DW10" s="643"/>
      <c r="DX10" s="643"/>
      <c r="DY10" s="643"/>
      <c r="DZ10" s="643"/>
      <c r="EA10" s="643"/>
      <c r="EB10" s="643"/>
      <c r="EC10" s="689"/>
    </row>
    <row r="11" spans="2:143" ht="11.25" customHeight="1" x14ac:dyDescent="0.15">
      <c r="B11" s="639" t="s">
        <v>251</v>
      </c>
      <c r="C11" s="640"/>
      <c r="D11" s="640"/>
      <c r="E11" s="640"/>
      <c r="F11" s="640"/>
      <c r="G11" s="640"/>
      <c r="H11" s="640"/>
      <c r="I11" s="640"/>
      <c r="J11" s="640"/>
      <c r="K11" s="640"/>
      <c r="L11" s="640"/>
      <c r="M11" s="640"/>
      <c r="N11" s="640"/>
      <c r="O11" s="640"/>
      <c r="P11" s="640"/>
      <c r="Q11" s="641"/>
      <c r="R11" s="642">
        <v>108428</v>
      </c>
      <c r="S11" s="643"/>
      <c r="T11" s="643"/>
      <c r="U11" s="643"/>
      <c r="V11" s="643"/>
      <c r="W11" s="643"/>
      <c r="X11" s="643"/>
      <c r="Y11" s="644"/>
      <c r="Z11" s="645">
        <v>2.9</v>
      </c>
      <c r="AA11" s="646"/>
      <c r="AB11" s="646"/>
      <c r="AC11" s="647"/>
      <c r="AD11" s="648">
        <v>108428</v>
      </c>
      <c r="AE11" s="643"/>
      <c r="AF11" s="643"/>
      <c r="AG11" s="643"/>
      <c r="AH11" s="643"/>
      <c r="AI11" s="643"/>
      <c r="AJ11" s="643"/>
      <c r="AK11" s="644"/>
      <c r="AL11" s="645">
        <v>5.5</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16611</v>
      </c>
      <c r="BH11" s="643"/>
      <c r="BI11" s="643"/>
      <c r="BJ11" s="643"/>
      <c r="BK11" s="643"/>
      <c r="BL11" s="643"/>
      <c r="BM11" s="643"/>
      <c r="BN11" s="644"/>
      <c r="BO11" s="675">
        <v>3.6</v>
      </c>
      <c r="BP11" s="675"/>
      <c r="BQ11" s="675"/>
      <c r="BR11" s="675"/>
      <c r="BS11" s="648" t="s">
        <v>231</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77506</v>
      </c>
      <c r="CS11" s="643"/>
      <c r="CT11" s="643"/>
      <c r="CU11" s="643"/>
      <c r="CV11" s="643"/>
      <c r="CW11" s="643"/>
      <c r="CX11" s="643"/>
      <c r="CY11" s="644"/>
      <c r="CZ11" s="675">
        <v>2.1</v>
      </c>
      <c r="DA11" s="675"/>
      <c r="DB11" s="675"/>
      <c r="DC11" s="675"/>
      <c r="DD11" s="648" t="s">
        <v>231</v>
      </c>
      <c r="DE11" s="643"/>
      <c r="DF11" s="643"/>
      <c r="DG11" s="643"/>
      <c r="DH11" s="643"/>
      <c r="DI11" s="643"/>
      <c r="DJ11" s="643"/>
      <c r="DK11" s="643"/>
      <c r="DL11" s="643"/>
      <c r="DM11" s="643"/>
      <c r="DN11" s="643"/>
      <c r="DO11" s="643"/>
      <c r="DP11" s="644"/>
      <c r="DQ11" s="648">
        <v>61803</v>
      </c>
      <c r="DR11" s="643"/>
      <c r="DS11" s="643"/>
      <c r="DT11" s="643"/>
      <c r="DU11" s="643"/>
      <c r="DV11" s="643"/>
      <c r="DW11" s="643"/>
      <c r="DX11" s="643"/>
      <c r="DY11" s="643"/>
      <c r="DZ11" s="643"/>
      <c r="EA11" s="643"/>
      <c r="EB11" s="643"/>
      <c r="EC11" s="689"/>
    </row>
    <row r="12" spans="2:143" ht="11.25" customHeight="1" x14ac:dyDescent="0.15">
      <c r="B12" s="639" t="s">
        <v>254</v>
      </c>
      <c r="C12" s="640"/>
      <c r="D12" s="640"/>
      <c r="E12" s="640"/>
      <c r="F12" s="640"/>
      <c r="G12" s="640"/>
      <c r="H12" s="640"/>
      <c r="I12" s="640"/>
      <c r="J12" s="640"/>
      <c r="K12" s="640"/>
      <c r="L12" s="640"/>
      <c r="M12" s="640"/>
      <c r="N12" s="640"/>
      <c r="O12" s="640"/>
      <c r="P12" s="640"/>
      <c r="Q12" s="641"/>
      <c r="R12" s="642">
        <v>3975</v>
      </c>
      <c r="S12" s="643"/>
      <c r="T12" s="643"/>
      <c r="U12" s="643"/>
      <c r="V12" s="643"/>
      <c r="W12" s="643"/>
      <c r="X12" s="643"/>
      <c r="Y12" s="644"/>
      <c r="Z12" s="675">
        <v>0.1</v>
      </c>
      <c r="AA12" s="675"/>
      <c r="AB12" s="675"/>
      <c r="AC12" s="675"/>
      <c r="AD12" s="676">
        <v>3975</v>
      </c>
      <c r="AE12" s="676"/>
      <c r="AF12" s="676"/>
      <c r="AG12" s="676"/>
      <c r="AH12" s="676"/>
      <c r="AI12" s="676"/>
      <c r="AJ12" s="676"/>
      <c r="AK12" s="676"/>
      <c r="AL12" s="645">
        <v>0.2</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211591</v>
      </c>
      <c r="BH12" s="643"/>
      <c r="BI12" s="643"/>
      <c r="BJ12" s="643"/>
      <c r="BK12" s="643"/>
      <c r="BL12" s="643"/>
      <c r="BM12" s="643"/>
      <c r="BN12" s="644"/>
      <c r="BO12" s="675">
        <v>45.5</v>
      </c>
      <c r="BP12" s="675"/>
      <c r="BQ12" s="675"/>
      <c r="BR12" s="675"/>
      <c r="BS12" s="648" t="s">
        <v>231</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124302</v>
      </c>
      <c r="CS12" s="643"/>
      <c r="CT12" s="643"/>
      <c r="CU12" s="643"/>
      <c r="CV12" s="643"/>
      <c r="CW12" s="643"/>
      <c r="CX12" s="643"/>
      <c r="CY12" s="644"/>
      <c r="CZ12" s="675">
        <v>3.3</v>
      </c>
      <c r="DA12" s="675"/>
      <c r="DB12" s="675"/>
      <c r="DC12" s="675"/>
      <c r="DD12" s="648" t="s">
        <v>237</v>
      </c>
      <c r="DE12" s="643"/>
      <c r="DF12" s="643"/>
      <c r="DG12" s="643"/>
      <c r="DH12" s="643"/>
      <c r="DI12" s="643"/>
      <c r="DJ12" s="643"/>
      <c r="DK12" s="643"/>
      <c r="DL12" s="643"/>
      <c r="DM12" s="643"/>
      <c r="DN12" s="643"/>
      <c r="DO12" s="643"/>
      <c r="DP12" s="644"/>
      <c r="DQ12" s="648">
        <v>37470</v>
      </c>
      <c r="DR12" s="643"/>
      <c r="DS12" s="643"/>
      <c r="DT12" s="643"/>
      <c r="DU12" s="643"/>
      <c r="DV12" s="643"/>
      <c r="DW12" s="643"/>
      <c r="DX12" s="643"/>
      <c r="DY12" s="643"/>
      <c r="DZ12" s="643"/>
      <c r="EA12" s="643"/>
      <c r="EB12" s="643"/>
      <c r="EC12" s="689"/>
    </row>
    <row r="13" spans="2:143" ht="11.25" customHeight="1" x14ac:dyDescent="0.15">
      <c r="B13" s="639" t="s">
        <v>257</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237</v>
      </c>
      <c r="AA13" s="675"/>
      <c r="AB13" s="675"/>
      <c r="AC13" s="675"/>
      <c r="AD13" s="676" t="s">
        <v>231</v>
      </c>
      <c r="AE13" s="676"/>
      <c r="AF13" s="676"/>
      <c r="AG13" s="676"/>
      <c r="AH13" s="676"/>
      <c r="AI13" s="676"/>
      <c r="AJ13" s="676"/>
      <c r="AK13" s="676"/>
      <c r="AL13" s="645" t="s">
        <v>231</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211591</v>
      </c>
      <c r="BH13" s="643"/>
      <c r="BI13" s="643"/>
      <c r="BJ13" s="643"/>
      <c r="BK13" s="643"/>
      <c r="BL13" s="643"/>
      <c r="BM13" s="643"/>
      <c r="BN13" s="644"/>
      <c r="BO13" s="675">
        <v>45.5</v>
      </c>
      <c r="BP13" s="675"/>
      <c r="BQ13" s="675"/>
      <c r="BR13" s="675"/>
      <c r="BS13" s="648" t="s">
        <v>237</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277735</v>
      </c>
      <c r="CS13" s="643"/>
      <c r="CT13" s="643"/>
      <c r="CU13" s="643"/>
      <c r="CV13" s="643"/>
      <c r="CW13" s="643"/>
      <c r="CX13" s="643"/>
      <c r="CY13" s="644"/>
      <c r="CZ13" s="675">
        <v>7.4</v>
      </c>
      <c r="DA13" s="675"/>
      <c r="DB13" s="675"/>
      <c r="DC13" s="675"/>
      <c r="DD13" s="648">
        <v>72300</v>
      </c>
      <c r="DE13" s="643"/>
      <c r="DF13" s="643"/>
      <c r="DG13" s="643"/>
      <c r="DH13" s="643"/>
      <c r="DI13" s="643"/>
      <c r="DJ13" s="643"/>
      <c r="DK13" s="643"/>
      <c r="DL13" s="643"/>
      <c r="DM13" s="643"/>
      <c r="DN13" s="643"/>
      <c r="DO13" s="643"/>
      <c r="DP13" s="644"/>
      <c r="DQ13" s="648">
        <v>219601</v>
      </c>
      <c r="DR13" s="643"/>
      <c r="DS13" s="643"/>
      <c r="DT13" s="643"/>
      <c r="DU13" s="643"/>
      <c r="DV13" s="643"/>
      <c r="DW13" s="643"/>
      <c r="DX13" s="643"/>
      <c r="DY13" s="643"/>
      <c r="DZ13" s="643"/>
      <c r="EA13" s="643"/>
      <c r="EB13" s="643"/>
      <c r="EC13" s="689"/>
    </row>
    <row r="14" spans="2:143" ht="11.25" customHeight="1" x14ac:dyDescent="0.15">
      <c r="B14" s="639" t="s">
        <v>260</v>
      </c>
      <c r="C14" s="640"/>
      <c r="D14" s="640"/>
      <c r="E14" s="640"/>
      <c r="F14" s="640"/>
      <c r="G14" s="640"/>
      <c r="H14" s="640"/>
      <c r="I14" s="640"/>
      <c r="J14" s="640"/>
      <c r="K14" s="640"/>
      <c r="L14" s="640"/>
      <c r="M14" s="640"/>
      <c r="N14" s="640"/>
      <c r="O14" s="640"/>
      <c r="P14" s="640"/>
      <c r="Q14" s="641"/>
      <c r="R14" s="642" t="s">
        <v>237</v>
      </c>
      <c r="S14" s="643"/>
      <c r="T14" s="643"/>
      <c r="U14" s="643"/>
      <c r="V14" s="643"/>
      <c r="W14" s="643"/>
      <c r="X14" s="643"/>
      <c r="Y14" s="644"/>
      <c r="Z14" s="675" t="s">
        <v>237</v>
      </c>
      <c r="AA14" s="675"/>
      <c r="AB14" s="675"/>
      <c r="AC14" s="675"/>
      <c r="AD14" s="676" t="s">
        <v>231</v>
      </c>
      <c r="AE14" s="676"/>
      <c r="AF14" s="676"/>
      <c r="AG14" s="676"/>
      <c r="AH14" s="676"/>
      <c r="AI14" s="676"/>
      <c r="AJ14" s="676"/>
      <c r="AK14" s="676"/>
      <c r="AL14" s="645" t="s">
        <v>237</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19127</v>
      </c>
      <c r="BH14" s="643"/>
      <c r="BI14" s="643"/>
      <c r="BJ14" s="643"/>
      <c r="BK14" s="643"/>
      <c r="BL14" s="643"/>
      <c r="BM14" s="643"/>
      <c r="BN14" s="644"/>
      <c r="BO14" s="675">
        <v>4.0999999999999996</v>
      </c>
      <c r="BP14" s="675"/>
      <c r="BQ14" s="675"/>
      <c r="BR14" s="675"/>
      <c r="BS14" s="648" t="s">
        <v>237</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174921</v>
      </c>
      <c r="CS14" s="643"/>
      <c r="CT14" s="643"/>
      <c r="CU14" s="643"/>
      <c r="CV14" s="643"/>
      <c r="CW14" s="643"/>
      <c r="CX14" s="643"/>
      <c r="CY14" s="644"/>
      <c r="CZ14" s="675">
        <v>4.7</v>
      </c>
      <c r="DA14" s="675"/>
      <c r="DB14" s="675"/>
      <c r="DC14" s="675"/>
      <c r="DD14" s="648" t="s">
        <v>231</v>
      </c>
      <c r="DE14" s="643"/>
      <c r="DF14" s="643"/>
      <c r="DG14" s="643"/>
      <c r="DH14" s="643"/>
      <c r="DI14" s="643"/>
      <c r="DJ14" s="643"/>
      <c r="DK14" s="643"/>
      <c r="DL14" s="643"/>
      <c r="DM14" s="643"/>
      <c r="DN14" s="643"/>
      <c r="DO14" s="643"/>
      <c r="DP14" s="644"/>
      <c r="DQ14" s="648">
        <v>135509</v>
      </c>
      <c r="DR14" s="643"/>
      <c r="DS14" s="643"/>
      <c r="DT14" s="643"/>
      <c r="DU14" s="643"/>
      <c r="DV14" s="643"/>
      <c r="DW14" s="643"/>
      <c r="DX14" s="643"/>
      <c r="DY14" s="643"/>
      <c r="DZ14" s="643"/>
      <c r="EA14" s="643"/>
      <c r="EB14" s="643"/>
      <c r="EC14" s="689"/>
    </row>
    <row r="15" spans="2:143" ht="11.25" customHeight="1" x14ac:dyDescent="0.15">
      <c r="B15" s="639" t="s">
        <v>263</v>
      </c>
      <c r="C15" s="640"/>
      <c r="D15" s="640"/>
      <c r="E15" s="640"/>
      <c r="F15" s="640"/>
      <c r="G15" s="640"/>
      <c r="H15" s="640"/>
      <c r="I15" s="640"/>
      <c r="J15" s="640"/>
      <c r="K15" s="640"/>
      <c r="L15" s="640"/>
      <c r="M15" s="640"/>
      <c r="N15" s="640"/>
      <c r="O15" s="640"/>
      <c r="P15" s="640"/>
      <c r="Q15" s="641"/>
      <c r="R15" s="642" t="s">
        <v>237</v>
      </c>
      <c r="S15" s="643"/>
      <c r="T15" s="643"/>
      <c r="U15" s="643"/>
      <c r="V15" s="643"/>
      <c r="W15" s="643"/>
      <c r="X15" s="643"/>
      <c r="Y15" s="644"/>
      <c r="Z15" s="675" t="s">
        <v>237</v>
      </c>
      <c r="AA15" s="675"/>
      <c r="AB15" s="675"/>
      <c r="AC15" s="675"/>
      <c r="AD15" s="676" t="s">
        <v>237</v>
      </c>
      <c r="AE15" s="676"/>
      <c r="AF15" s="676"/>
      <c r="AG15" s="676"/>
      <c r="AH15" s="676"/>
      <c r="AI15" s="676"/>
      <c r="AJ15" s="676"/>
      <c r="AK15" s="676"/>
      <c r="AL15" s="645" t="s">
        <v>231</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1116</v>
      </c>
      <c r="BH15" s="643"/>
      <c r="BI15" s="643"/>
      <c r="BJ15" s="643"/>
      <c r="BK15" s="643"/>
      <c r="BL15" s="643"/>
      <c r="BM15" s="643"/>
      <c r="BN15" s="644"/>
      <c r="BO15" s="675">
        <v>0.2</v>
      </c>
      <c r="BP15" s="675"/>
      <c r="BQ15" s="675"/>
      <c r="BR15" s="675"/>
      <c r="BS15" s="648" t="s">
        <v>231</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410282</v>
      </c>
      <c r="CS15" s="643"/>
      <c r="CT15" s="643"/>
      <c r="CU15" s="643"/>
      <c r="CV15" s="643"/>
      <c r="CW15" s="643"/>
      <c r="CX15" s="643"/>
      <c r="CY15" s="644"/>
      <c r="CZ15" s="675">
        <v>11</v>
      </c>
      <c r="DA15" s="675"/>
      <c r="DB15" s="675"/>
      <c r="DC15" s="675"/>
      <c r="DD15" s="648">
        <v>46744</v>
      </c>
      <c r="DE15" s="643"/>
      <c r="DF15" s="643"/>
      <c r="DG15" s="643"/>
      <c r="DH15" s="643"/>
      <c r="DI15" s="643"/>
      <c r="DJ15" s="643"/>
      <c r="DK15" s="643"/>
      <c r="DL15" s="643"/>
      <c r="DM15" s="643"/>
      <c r="DN15" s="643"/>
      <c r="DO15" s="643"/>
      <c r="DP15" s="644"/>
      <c r="DQ15" s="648">
        <v>292434</v>
      </c>
      <c r="DR15" s="643"/>
      <c r="DS15" s="643"/>
      <c r="DT15" s="643"/>
      <c r="DU15" s="643"/>
      <c r="DV15" s="643"/>
      <c r="DW15" s="643"/>
      <c r="DX15" s="643"/>
      <c r="DY15" s="643"/>
      <c r="DZ15" s="643"/>
      <c r="EA15" s="643"/>
      <c r="EB15" s="643"/>
      <c r="EC15" s="689"/>
    </row>
    <row r="16" spans="2:143" ht="11.25" customHeight="1" x14ac:dyDescent="0.15">
      <c r="B16" s="639" t="s">
        <v>266</v>
      </c>
      <c r="C16" s="640"/>
      <c r="D16" s="640"/>
      <c r="E16" s="640"/>
      <c r="F16" s="640"/>
      <c r="G16" s="640"/>
      <c r="H16" s="640"/>
      <c r="I16" s="640"/>
      <c r="J16" s="640"/>
      <c r="K16" s="640"/>
      <c r="L16" s="640"/>
      <c r="M16" s="640"/>
      <c r="N16" s="640"/>
      <c r="O16" s="640"/>
      <c r="P16" s="640"/>
      <c r="Q16" s="641"/>
      <c r="R16" s="642">
        <v>3506</v>
      </c>
      <c r="S16" s="643"/>
      <c r="T16" s="643"/>
      <c r="U16" s="643"/>
      <c r="V16" s="643"/>
      <c r="W16" s="643"/>
      <c r="X16" s="643"/>
      <c r="Y16" s="644"/>
      <c r="Z16" s="675">
        <v>0.1</v>
      </c>
      <c r="AA16" s="675"/>
      <c r="AB16" s="675"/>
      <c r="AC16" s="675"/>
      <c r="AD16" s="676">
        <v>3506</v>
      </c>
      <c r="AE16" s="676"/>
      <c r="AF16" s="676"/>
      <c r="AG16" s="676"/>
      <c r="AH16" s="676"/>
      <c r="AI16" s="676"/>
      <c r="AJ16" s="676"/>
      <c r="AK16" s="676"/>
      <c r="AL16" s="645">
        <v>0.2</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231</v>
      </c>
      <c r="BH16" s="643"/>
      <c r="BI16" s="643"/>
      <c r="BJ16" s="643"/>
      <c r="BK16" s="643"/>
      <c r="BL16" s="643"/>
      <c r="BM16" s="643"/>
      <c r="BN16" s="644"/>
      <c r="BO16" s="675" t="s">
        <v>231</v>
      </c>
      <c r="BP16" s="675"/>
      <c r="BQ16" s="675"/>
      <c r="BR16" s="675"/>
      <c r="BS16" s="648" t="s">
        <v>231</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79371</v>
      </c>
      <c r="CS16" s="643"/>
      <c r="CT16" s="643"/>
      <c r="CU16" s="643"/>
      <c r="CV16" s="643"/>
      <c r="CW16" s="643"/>
      <c r="CX16" s="643"/>
      <c r="CY16" s="644"/>
      <c r="CZ16" s="675">
        <v>2.1</v>
      </c>
      <c r="DA16" s="675"/>
      <c r="DB16" s="675"/>
      <c r="DC16" s="675"/>
      <c r="DD16" s="648" t="s">
        <v>237</v>
      </c>
      <c r="DE16" s="643"/>
      <c r="DF16" s="643"/>
      <c r="DG16" s="643"/>
      <c r="DH16" s="643"/>
      <c r="DI16" s="643"/>
      <c r="DJ16" s="643"/>
      <c r="DK16" s="643"/>
      <c r="DL16" s="643"/>
      <c r="DM16" s="643"/>
      <c r="DN16" s="643"/>
      <c r="DO16" s="643"/>
      <c r="DP16" s="644"/>
      <c r="DQ16" s="648">
        <v>5887</v>
      </c>
      <c r="DR16" s="643"/>
      <c r="DS16" s="643"/>
      <c r="DT16" s="643"/>
      <c r="DU16" s="643"/>
      <c r="DV16" s="643"/>
      <c r="DW16" s="643"/>
      <c r="DX16" s="643"/>
      <c r="DY16" s="643"/>
      <c r="DZ16" s="643"/>
      <c r="EA16" s="643"/>
      <c r="EB16" s="643"/>
      <c r="EC16" s="689"/>
    </row>
    <row r="17" spans="2:133" ht="11.25" customHeight="1" x14ac:dyDescent="0.15">
      <c r="B17" s="639" t="s">
        <v>269</v>
      </c>
      <c r="C17" s="640"/>
      <c r="D17" s="640"/>
      <c r="E17" s="640"/>
      <c r="F17" s="640"/>
      <c r="G17" s="640"/>
      <c r="H17" s="640"/>
      <c r="I17" s="640"/>
      <c r="J17" s="640"/>
      <c r="K17" s="640"/>
      <c r="L17" s="640"/>
      <c r="M17" s="640"/>
      <c r="N17" s="640"/>
      <c r="O17" s="640"/>
      <c r="P17" s="640"/>
      <c r="Q17" s="641"/>
      <c r="R17" s="642">
        <v>3334</v>
      </c>
      <c r="S17" s="643"/>
      <c r="T17" s="643"/>
      <c r="U17" s="643"/>
      <c r="V17" s="643"/>
      <c r="W17" s="643"/>
      <c r="X17" s="643"/>
      <c r="Y17" s="644"/>
      <c r="Z17" s="675">
        <v>0.1</v>
      </c>
      <c r="AA17" s="675"/>
      <c r="AB17" s="675"/>
      <c r="AC17" s="675"/>
      <c r="AD17" s="676">
        <v>3334</v>
      </c>
      <c r="AE17" s="676"/>
      <c r="AF17" s="676"/>
      <c r="AG17" s="676"/>
      <c r="AH17" s="676"/>
      <c r="AI17" s="676"/>
      <c r="AJ17" s="676"/>
      <c r="AK17" s="676"/>
      <c r="AL17" s="645">
        <v>0.2</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237</v>
      </c>
      <c r="BP17" s="675"/>
      <c r="BQ17" s="675"/>
      <c r="BR17" s="675"/>
      <c r="BS17" s="648" t="s">
        <v>237</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334179</v>
      </c>
      <c r="CS17" s="643"/>
      <c r="CT17" s="643"/>
      <c r="CU17" s="643"/>
      <c r="CV17" s="643"/>
      <c r="CW17" s="643"/>
      <c r="CX17" s="643"/>
      <c r="CY17" s="644"/>
      <c r="CZ17" s="675">
        <v>8.9</v>
      </c>
      <c r="DA17" s="675"/>
      <c r="DB17" s="675"/>
      <c r="DC17" s="675"/>
      <c r="DD17" s="648" t="s">
        <v>231</v>
      </c>
      <c r="DE17" s="643"/>
      <c r="DF17" s="643"/>
      <c r="DG17" s="643"/>
      <c r="DH17" s="643"/>
      <c r="DI17" s="643"/>
      <c r="DJ17" s="643"/>
      <c r="DK17" s="643"/>
      <c r="DL17" s="643"/>
      <c r="DM17" s="643"/>
      <c r="DN17" s="643"/>
      <c r="DO17" s="643"/>
      <c r="DP17" s="644"/>
      <c r="DQ17" s="648">
        <v>334179</v>
      </c>
      <c r="DR17" s="643"/>
      <c r="DS17" s="643"/>
      <c r="DT17" s="643"/>
      <c r="DU17" s="643"/>
      <c r="DV17" s="643"/>
      <c r="DW17" s="643"/>
      <c r="DX17" s="643"/>
      <c r="DY17" s="643"/>
      <c r="DZ17" s="643"/>
      <c r="EA17" s="643"/>
      <c r="EB17" s="643"/>
      <c r="EC17" s="689"/>
    </row>
    <row r="18" spans="2:133" ht="11.25" customHeight="1" x14ac:dyDescent="0.15">
      <c r="B18" s="639" t="s">
        <v>272</v>
      </c>
      <c r="C18" s="640"/>
      <c r="D18" s="640"/>
      <c r="E18" s="640"/>
      <c r="F18" s="640"/>
      <c r="G18" s="640"/>
      <c r="H18" s="640"/>
      <c r="I18" s="640"/>
      <c r="J18" s="640"/>
      <c r="K18" s="640"/>
      <c r="L18" s="640"/>
      <c r="M18" s="640"/>
      <c r="N18" s="640"/>
      <c r="O18" s="640"/>
      <c r="P18" s="640"/>
      <c r="Q18" s="641"/>
      <c r="R18" s="642">
        <v>3694</v>
      </c>
      <c r="S18" s="643"/>
      <c r="T18" s="643"/>
      <c r="U18" s="643"/>
      <c r="V18" s="643"/>
      <c r="W18" s="643"/>
      <c r="X18" s="643"/>
      <c r="Y18" s="644"/>
      <c r="Z18" s="675">
        <v>0.1</v>
      </c>
      <c r="AA18" s="675"/>
      <c r="AB18" s="675"/>
      <c r="AC18" s="675"/>
      <c r="AD18" s="676">
        <v>3694</v>
      </c>
      <c r="AE18" s="676"/>
      <c r="AF18" s="676"/>
      <c r="AG18" s="676"/>
      <c r="AH18" s="676"/>
      <c r="AI18" s="676"/>
      <c r="AJ18" s="676"/>
      <c r="AK18" s="676"/>
      <c r="AL18" s="645">
        <v>0.2</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237</v>
      </c>
      <c r="BP18" s="675"/>
      <c r="BQ18" s="675"/>
      <c r="BR18" s="675"/>
      <c r="BS18" s="648" t="s">
        <v>237</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t="s">
        <v>237</v>
      </c>
      <c r="CS18" s="643"/>
      <c r="CT18" s="643"/>
      <c r="CU18" s="643"/>
      <c r="CV18" s="643"/>
      <c r="CW18" s="643"/>
      <c r="CX18" s="643"/>
      <c r="CY18" s="644"/>
      <c r="CZ18" s="675" t="s">
        <v>231</v>
      </c>
      <c r="DA18" s="675"/>
      <c r="DB18" s="675"/>
      <c r="DC18" s="675"/>
      <c r="DD18" s="648" t="s">
        <v>237</v>
      </c>
      <c r="DE18" s="643"/>
      <c r="DF18" s="643"/>
      <c r="DG18" s="643"/>
      <c r="DH18" s="643"/>
      <c r="DI18" s="643"/>
      <c r="DJ18" s="643"/>
      <c r="DK18" s="643"/>
      <c r="DL18" s="643"/>
      <c r="DM18" s="643"/>
      <c r="DN18" s="643"/>
      <c r="DO18" s="643"/>
      <c r="DP18" s="644"/>
      <c r="DQ18" s="648" t="s">
        <v>231</v>
      </c>
      <c r="DR18" s="643"/>
      <c r="DS18" s="643"/>
      <c r="DT18" s="643"/>
      <c r="DU18" s="643"/>
      <c r="DV18" s="643"/>
      <c r="DW18" s="643"/>
      <c r="DX18" s="643"/>
      <c r="DY18" s="643"/>
      <c r="DZ18" s="643"/>
      <c r="EA18" s="643"/>
      <c r="EB18" s="643"/>
      <c r="EC18" s="689"/>
    </row>
    <row r="19" spans="2:133" ht="11.25" customHeight="1" x14ac:dyDescent="0.15">
      <c r="B19" s="639" t="s">
        <v>275</v>
      </c>
      <c r="C19" s="640"/>
      <c r="D19" s="640"/>
      <c r="E19" s="640"/>
      <c r="F19" s="640"/>
      <c r="G19" s="640"/>
      <c r="H19" s="640"/>
      <c r="I19" s="640"/>
      <c r="J19" s="640"/>
      <c r="K19" s="640"/>
      <c r="L19" s="640"/>
      <c r="M19" s="640"/>
      <c r="N19" s="640"/>
      <c r="O19" s="640"/>
      <c r="P19" s="640"/>
      <c r="Q19" s="641"/>
      <c r="R19" s="642">
        <v>1405</v>
      </c>
      <c r="S19" s="643"/>
      <c r="T19" s="643"/>
      <c r="U19" s="643"/>
      <c r="V19" s="643"/>
      <c r="W19" s="643"/>
      <c r="X19" s="643"/>
      <c r="Y19" s="644"/>
      <c r="Z19" s="675">
        <v>0</v>
      </c>
      <c r="AA19" s="675"/>
      <c r="AB19" s="675"/>
      <c r="AC19" s="675"/>
      <c r="AD19" s="676">
        <v>1405</v>
      </c>
      <c r="AE19" s="676"/>
      <c r="AF19" s="676"/>
      <c r="AG19" s="676"/>
      <c r="AH19" s="676"/>
      <c r="AI19" s="676"/>
      <c r="AJ19" s="676"/>
      <c r="AK19" s="676"/>
      <c r="AL19" s="645">
        <v>0.1</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t="s">
        <v>231</v>
      </c>
      <c r="BH19" s="643"/>
      <c r="BI19" s="643"/>
      <c r="BJ19" s="643"/>
      <c r="BK19" s="643"/>
      <c r="BL19" s="643"/>
      <c r="BM19" s="643"/>
      <c r="BN19" s="644"/>
      <c r="BO19" s="675" t="s">
        <v>231</v>
      </c>
      <c r="BP19" s="675"/>
      <c r="BQ19" s="675"/>
      <c r="BR19" s="675"/>
      <c r="BS19" s="648" t="s">
        <v>231</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231</v>
      </c>
      <c r="CS19" s="643"/>
      <c r="CT19" s="643"/>
      <c r="CU19" s="643"/>
      <c r="CV19" s="643"/>
      <c r="CW19" s="643"/>
      <c r="CX19" s="643"/>
      <c r="CY19" s="644"/>
      <c r="CZ19" s="675" t="s">
        <v>237</v>
      </c>
      <c r="DA19" s="675"/>
      <c r="DB19" s="675"/>
      <c r="DC19" s="675"/>
      <c r="DD19" s="648" t="s">
        <v>231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15">
      <c r="B20" s="639" t="s">
        <v>278</v>
      </c>
      <c r="C20" s="640"/>
      <c r="D20" s="640"/>
      <c r="E20" s="640"/>
      <c r="F20" s="640"/>
      <c r="G20" s="640"/>
      <c r="H20" s="640"/>
      <c r="I20" s="640"/>
      <c r="J20" s="640"/>
      <c r="K20" s="640"/>
      <c r="L20" s="640"/>
      <c r="M20" s="640"/>
      <c r="N20" s="640"/>
      <c r="O20" s="640"/>
      <c r="P20" s="640"/>
      <c r="Q20" s="641"/>
      <c r="R20" s="642">
        <v>1691</v>
      </c>
      <c r="S20" s="643"/>
      <c r="T20" s="643"/>
      <c r="U20" s="643"/>
      <c r="V20" s="643"/>
      <c r="W20" s="643"/>
      <c r="X20" s="643"/>
      <c r="Y20" s="644"/>
      <c r="Z20" s="675">
        <v>0</v>
      </c>
      <c r="AA20" s="675"/>
      <c r="AB20" s="675"/>
      <c r="AC20" s="675"/>
      <c r="AD20" s="676">
        <v>1691</v>
      </c>
      <c r="AE20" s="676"/>
      <c r="AF20" s="676"/>
      <c r="AG20" s="676"/>
      <c r="AH20" s="676"/>
      <c r="AI20" s="676"/>
      <c r="AJ20" s="676"/>
      <c r="AK20" s="676"/>
      <c r="AL20" s="645">
        <v>0.1</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t="s">
        <v>237</v>
      </c>
      <c r="BH20" s="643"/>
      <c r="BI20" s="643"/>
      <c r="BJ20" s="643"/>
      <c r="BK20" s="643"/>
      <c r="BL20" s="643"/>
      <c r="BM20" s="643"/>
      <c r="BN20" s="644"/>
      <c r="BO20" s="675" t="s">
        <v>237</v>
      </c>
      <c r="BP20" s="675"/>
      <c r="BQ20" s="675"/>
      <c r="BR20" s="675"/>
      <c r="BS20" s="648" t="s">
        <v>237</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3743509</v>
      </c>
      <c r="CS20" s="643"/>
      <c r="CT20" s="643"/>
      <c r="CU20" s="643"/>
      <c r="CV20" s="643"/>
      <c r="CW20" s="643"/>
      <c r="CX20" s="643"/>
      <c r="CY20" s="644"/>
      <c r="CZ20" s="675">
        <v>100</v>
      </c>
      <c r="DA20" s="675"/>
      <c r="DB20" s="675"/>
      <c r="DC20" s="675"/>
      <c r="DD20" s="648">
        <v>165908</v>
      </c>
      <c r="DE20" s="643"/>
      <c r="DF20" s="643"/>
      <c r="DG20" s="643"/>
      <c r="DH20" s="643"/>
      <c r="DI20" s="643"/>
      <c r="DJ20" s="643"/>
      <c r="DK20" s="643"/>
      <c r="DL20" s="643"/>
      <c r="DM20" s="643"/>
      <c r="DN20" s="643"/>
      <c r="DO20" s="643"/>
      <c r="DP20" s="644"/>
      <c r="DQ20" s="648">
        <v>2264293</v>
      </c>
      <c r="DR20" s="643"/>
      <c r="DS20" s="643"/>
      <c r="DT20" s="643"/>
      <c r="DU20" s="643"/>
      <c r="DV20" s="643"/>
      <c r="DW20" s="643"/>
      <c r="DX20" s="643"/>
      <c r="DY20" s="643"/>
      <c r="DZ20" s="643"/>
      <c r="EA20" s="643"/>
      <c r="EB20" s="643"/>
      <c r="EC20" s="689"/>
    </row>
    <row r="21" spans="2:133" ht="11.25" customHeight="1" x14ac:dyDescent="0.15">
      <c r="B21" s="639" t="s">
        <v>281</v>
      </c>
      <c r="C21" s="640"/>
      <c r="D21" s="640"/>
      <c r="E21" s="640"/>
      <c r="F21" s="640"/>
      <c r="G21" s="640"/>
      <c r="H21" s="640"/>
      <c r="I21" s="640"/>
      <c r="J21" s="640"/>
      <c r="K21" s="640"/>
      <c r="L21" s="640"/>
      <c r="M21" s="640"/>
      <c r="N21" s="640"/>
      <c r="O21" s="640"/>
      <c r="P21" s="640"/>
      <c r="Q21" s="641"/>
      <c r="R21" s="642">
        <v>598</v>
      </c>
      <c r="S21" s="643"/>
      <c r="T21" s="643"/>
      <c r="U21" s="643"/>
      <c r="V21" s="643"/>
      <c r="W21" s="643"/>
      <c r="X21" s="643"/>
      <c r="Y21" s="644"/>
      <c r="Z21" s="675">
        <v>0</v>
      </c>
      <c r="AA21" s="675"/>
      <c r="AB21" s="675"/>
      <c r="AC21" s="675"/>
      <c r="AD21" s="676">
        <v>598</v>
      </c>
      <c r="AE21" s="676"/>
      <c r="AF21" s="676"/>
      <c r="AG21" s="676"/>
      <c r="AH21" s="676"/>
      <c r="AI21" s="676"/>
      <c r="AJ21" s="676"/>
      <c r="AK21" s="676"/>
      <c r="AL21" s="645">
        <v>0</v>
      </c>
      <c r="AM21" s="646"/>
      <c r="AN21" s="646"/>
      <c r="AO21" s="677"/>
      <c r="AP21" s="736" t="s">
        <v>282</v>
      </c>
      <c r="AQ21" s="744"/>
      <c r="AR21" s="744"/>
      <c r="AS21" s="744"/>
      <c r="AT21" s="744"/>
      <c r="AU21" s="744"/>
      <c r="AV21" s="744"/>
      <c r="AW21" s="744"/>
      <c r="AX21" s="744"/>
      <c r="AY21" s="744"/>
      <c r="AZ21" s="744"/>
      <c r="BA21" s="744"/>
      <c r="BB21" s="744"/>
      <c r="BC21" s="744"/>
      <c r="BD21" s="744"/>
      <c r="BE21" s="744"/>
      <c r="BF21" s="738"/>
      <c r="BG21" s="642" t="s">
        <v>231</v>
      </c>
      <c r="BH21" s="643"/>
      <c r="BI21" s="643"/>
      <c r="BJ21" s="643"/>
      <c r="BK21" s="643"/>
      <c r="BL21" s="643"/>
      <c r="BM21" s="643"/>
      <c r="BN21" s="644"/>
      <c r="BO21" s="675" t="s">
        <v>237</v>
      </c>
      <c r="BP21" s="675"/>
      <c r="BQ21" s="675"/>
      <c r="BR21" s="675"/>
      <c r="BS21" s="648" t="s">
        <v>231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283</v>
      </c>
      <c r="C22" s="640"/>
      <c r="D22" s="640"/>
      <c r="E22" s="640"/>
      <c r="F22" s="640"/>
      <c r="G22" s="640"/>
      <c r="H22" s="640"/>
      <c r="I22" s="640"/>
      <c r="J22" s="640"/>
      <c r="K22" s="640"/>
      <c r="L22" s="640"/>
      <c r="M22" s="640"/>
      <c r="N22" s="640"/>
      <c r="O22" s="640"/>
      <c r="P22" s="640"/>
      <c r="Q22" s="641"/>
      <c r="R22" s="642">
        <v>1514276</v>
      </c>
      <c r="S22" s="643"/>
      <c r="T22" s="643"/>
      <c r="U22" s="643"/>
      <c r="V22" s="643"/>
      <c r="W22" s="643"/>
      <c r="X22" s="643"/>
      <c r="Y22" s="644"/>
      <c r="Z22" s="675">
        <v>40.1</v>
      </c>
      <c r="AA22" s="675"/>
      <c r="AB22" s="675"/>
      <c r="AC22" s="675"/>
      <c r="AD22" s="676">
        <v>1337094</v>
      </c>
      <c r="AE22" s="676"/>
      <c r="AF22" s="676"/>
      <c r="AG22" s="676"/>
      <c r="AH22" s="676"/>
      <c r="AI22" s="676"/>
      <c r="AJ22" s="676"/>
      <c r="AK22" s="676"/>
      <c r="AL22" s="645">
        <v>67.900000000000006</v>
      </c>
      <c r="AM22" s="646"/>
      <c r="AN22" s="646"/>
      <c r="AO22" s="677"/>
      <c r="AP22" s="736" t="s">
        <v>284</v>
      </c>
      <c r="AQ22" s="744"/>
      <c r="AR22" s="744"/>
      <c r="AS22" s="744"/>
      <c r="AT22" s="744"/>
      <c r="AU22" s="744"/>
      <c r="AV22" s="744"/>
      <c r="AW22" s="744"/>
      <c r="AX22" s="744"/>
      <c r="AY22" s="744"/>
      <c r="AZ22" s="744"/>
      <c r="BA22" s="744"/>
      <c r="BB22" s="744"/>
      <c r="BC22" s="744"/>
      <c r="BD22" s="744"/>
      <c r="BE22" s="744"/>
      <c r="BF22" s="738"/>
      <c r="BG22" s="642" t="s">
        <v>237</v>
      </c>
      <c r="BH22" s="643"/>
      <c r="BI22" s="643"/>
      <c r="BJ22" s="643"/>
      <c r="BK22" s="643"/>
      <c r="BL22" s="643"/>
      <c r="BM22" s="643"/>
      <c r="BN22" s="644"/>
      <c r="BO22" s="675" t="s">
        <v>237</v>
      </c>
      <c r="BP22" s="675"/>
      <c r="BQ22" s="675"/>
      <c r="BR22" s="675"/>
      <c r="BS22" s="648" t="s">
        <v>237</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286</v>
      </c>
      <c r="C23" s="640"/>
      <c r="D23" s="640"/>
      <c r="E23" s="640"/>
      <c r="F23" s="640"/>
      <c r="G23" s="640"/>
      <c r="H23" s="640"/>
      <c r="I23" s="640"/>
      <c r="J23" s="640"/>
      <c r="K23" s="640"/>
      <c r="L23" s="640"/>
      <c r="M23" s="640"/>
      <c r="N23" s="640"/>
      <c r="O23" s="640"/>
      <c r="P23" s="640"/>
      <c r="Q23" s="641"/>
      <c r="R23" s="642">
        <v>1337094</v>
      </c>
      <c r="S23" s="643"/>
      <c r="T23" s="643"/>
      <c r="U23" s="643"/>
      <c r="V23" s="643"/>
      <c r="W23" s="643"/>
      <c r="X23" s="643"/>
      <c r="Y23" s="644"/>
      <c r="Z23" s="675">
        <v>35.4</v>
      </c>
      <c r="AA23" s="675"/>
      <c r="AB23" s="675"/>
      <c r="AC23" s="675"/>
      <c r="AD23" s="676">
        <v>1337094</v>
      </c>
      <c r="AE23" s="676"/>
      <c r="AF23" s="676"/>
      <c r="AG23" s="676"/>
      <c r="AH23" s="676"/>
      <c r="AI23" s="676"/>
      <c r="AJ23" s="676"/>
      <c r="AK23" s="676"/>
      <c r="AL23" s="645">
        <v>67.900000000000006</v>
      </c>
      <c r="AM23" s="646"/>
      <c r="AN23" s="646"/>
      <c r="AO23" s="677"/>
      <c r="AP23" s="736" t="s">
        <v>287</v>
      </c>
      <c r="AQ23" s="744"/>
      <c r="AR23" s="744"/>
      <c r="AS23" s="744"/>
      <c r="AT23" s="744"/>
      <c r="AU23" s="744"/>
      <c r="AV23" s="744"/>
      <c r="AW23" s="744"/>
      <c r="AX23" s="744"/>
      <c r="AY23" s="744"/>
      <c r="AZ23" s="744"/>
      <c r="BA23" s="744"/>
      <c r="BB23" s="744"/>
      <c r="BC23" s="744"/>
      <c r="BD23" s="744"/>
      <c r="BE23" s="744"/>
      <c r="BF23" s="738"/>
      <c r="BG23" s="642" t="s">
        <v>237</v>
      </c>
      <c r="BH23" s="643"/>
      <c r="BI23" s="643"/>
      <c r="BJ23" s="643"/>
      <c r="BK23" s="643"/>
      <c r="BL23" s="643"/>
      <c r="BM23" s="643"/>
      <c r="BN23" s="644"/>
      <c r="BO23" s="675" t="s">
        <v>237</v>
      </c>
      <c r="BP23" s="675"/>
      <c r="BQ23" s="675"/>
      <c r="BR23" s="675"/>
      <c r="BS23" s="648" t="s">
        <v>237</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x14ac:dyDescent="0.15">
      <c r="B24" s="639" t="s">
        <v>293</v>
      </c>
      <c r="C24" s="640"/>
      <c r="D24" s="640"/>
      <c r="E24" s="640"/>
      <c r="F24" s="640"/>
      <c r="G24" s="640"/>
      <c r="H24" s="640"/>
      <c r="I24" s="640"/>
      <c r="J24" s="640"/>
      <c r="K24" s="640"/>
      <c r="L24" s="640"/>
      <c r="M24" s="640"/>
      <c r="N24" s="640"/>
      <c r="O24" s="640"/>
      <c r="P24" s="640"/>
      <c r="Q24" s="641"/>
      <c r="R24" s="642">
        <v>177182</v>
      </c>
      <c r="S24" s="643"/>
      <c r="T24" s="643"/>
      <c r="U24" s="643"/>
      <c r="V24" s="643"/>
      <c r="W24" s="643"/>
      <c r="X24" s="643"/>
      <c r="Y24" s="644"/>
      <c r="Z24" s="675">
        <v>4.7</v>
      </c>
      <c r="AA24" s="675"/>
      <c r="AB24" s="675"/>
      <c r="AC24" s="675"/>
      <c r="AD24" s="676" t="s">
        <v>237</v>
      </c>
      <c r="AE24" s="676"/>
      <c r="AF24" s="676"/>
      <c r="AG24" s="676"/>
      <c r="AH24" s="676"/>
      <c r="AI24" s="676"/>
      <c r="AJ24" s="676"/>
      <c r="AK24" s="676"/>
      <c r="AL24" s="645" t="s">
        <v>237</v>
      </c>
      <c r="AM24" s="646"/>
      <c r="AN24" s="646"/>
      <c r="AO24" s="677"/>
      <c r="AP24" s="736" t="s">
        <v>294</v>
      </c>
      <c r="AQ24" s="744"/>
      <c r="AR24" s="744"/>
      <c r="AS24" s="744"/>
      <c r="AT24" s="744"/>
      <c r="AU24" s="744"/>
      <c r="AV24" s="744"/>
      <c r="AW24" s="744"/>
      <c r="AX24" s="744"/>
      <c r="AY24" s="744"/>
      <c r="AZ24" s="744"/>
      <c r="BA24" s="744"/>
      <c r="BB24" s="744"/>
      <c r="BC24" s="744"/>
      <c r="BD24" s="744"/>
      <c r="BE24" s="744"/>
      <c r="BF24" s="738"/>
      <c r="BG24" s="642" t="s">
        <v>237</v>
      </c>
      <c r="BH24" s="643"/>
      <c r="BI24" s="643"/>
      <c r="BJ24" s="643"/>
      <c r="BK24" s="643"/>
      <c r="BL24" s="643"/>
      <c r="BM24" s="643"/>
      <c r="BN24" s="644"/>
      <c r="BO24" s="675" t="s">
        <v>237</v>
      </c>
      <c r="BP24" s="675"/>
      <c r="BQ24" s="675"/>
      <c r="BR24" s="675"/>
      <c r="BS24" s="648" t="s">
        <v>237</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1471693</v>
      </c>
      <c r="CS24" s="698"/>
      <c r="CT24" s="698"/>
      <c r="CU24" s="698"/>
      <c r="CV24" s="698"/>
      <c r="CW24" s="698"/>
      <c r="CX24" s="698"/>
      <c r="CY24" s="741"/>
      <c r="CZ24" s="742">
        <v>39.299999999999997</v>
      </c>
      <c r="DA24" s="713"/>
      <c r="DB24" s="713"/>
      <c r="DC24" s="745"/>
      <c r="DD24" s="740">
        <v>1146192</v>
      </c>
      <c r="DE24" s="698"/>
      <c r="DF24" s="698"/>
      <c r="DG24" s="698"/>
      <c r="DH24" s="698"/>
      <c r="DI24" s="698"/>
      <c r="DJ24" s="698"/>
      <c r="DK24" s="741"/>
      <c r="DL24" s="740">
        <v>1127998</v>
      </c>
      <c r="DM24" s="698"/>
      <c r="DN24" s="698"/>
      <c r="DO24" s="698"/>
      <c r="DP24" s="698"/>
      <c r="DQ24" s="698"/>
      <c r="DR24" s="698"/>
      <c r="DS24" s="698"/>
      <c r="DT24" s="698"/>
      <c r="DU24" s="698"/>
      <c r="DV24" s="741"/>
      <c r="DW24" s="742">
        <v>55.3</v>
      </c>
      <c r="DX24" s="713"/>
      <c r="DY24" s="713"/>
      <c r="DZ24" s="713"/>
      <c r="EA24" s="713"/>
      <c r="EB24" s="713"/>
      <c r="EC24" s="743"/>
    </row>
    <row r="25" spans="2:133" ht="11.25" customHeight="1" x14ac:dyDescent="0.15">
      <c r="B25" s="639" t="s">
        <v>296</v>
      </c>
      <c r="C25" s="640"/>
      <c r="D25" s="640"/>
      <c r="E25" s="640"/>
      <c r="F25" s="640"/>
      <c r="G25" s="640"/>
      <c r="H25" s="640"/>
      <c r="I25" s="640"/>
      <c r="J25" s="640"/>
      <c r="K25" s="640"/>
      <c r="L25" s="640"/>
      <c r="M25" s="640"/>
      <c r="N25" s="640"/>
      <c r="O25" s="640"/>
      <c r="P25" s="640"/>
      <c r="Q25" s="641"/>
      <c r="R25" s="642" t="s">
        <v>237</v>
      </c>
      <c r="S25" s="643"/>
      <c r="T25" s="643"/>
      <c r="U25" s="643"/>
      <c r="V25" s="643"/>
      <c r="W25" s="643"/>
      <c r="X25" s="643"/>
      <c r="Y25" s="644"/>
      <c r="Z25" s="675" t="s">
        <v>237</v>
      </c>
      <c r="AA25" s="675"/>
      <c r="AB25" s="675"/>
      <c r="AC25" s="675"/>
      <c r="AD25" s="676" t="s">
        <v>231</v>
      </c>
      <c r="AE25" s="676"/>
      <c r="AF25" s="676"/>
      <c r="AG25" s="676"/>
      <c r="AH25" s="676"/>
      <c r="AI25" s="676"/>
      <c r="AJ25" s="676"/>
      <c r="AK25" s="676"/>
      <c r="AL25" s="645" t="s">
        <v>231</v>
      </c>
      <c r="AM25" s="646"/>
      <c r="AN25" s="646"/>
      <c r="AO25" s="677"/>
      <c r="AP25" s="736" t="s">
        <v>297</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231</v>
      </c>
      <c r="BP25" s="675"/>
      <c r="BQ25" s="675"/>
      <c r="BR25" s="675"/>
      <c r="BS25" s="648" t="s">
        <v>150</v>
      </c>
      <c r="BT25" s="643"/>
      <c r="BU25" s="643"/>
      <c r="BV25" s="643"/>
      <c r="BW25" s="643"/>
      <c r="BX25" s="643"/>
      <c r="BY25" s="643"/>
      <c r="BZ25" s="643"/>
      <c r="CA25" s="643"/>
      <c r="CB25" s="689"/>
      <c r="CD25" s="681" t="s">
        <v>298</v>
      </c>
      <c r="CE25" s="682"/>
      <c r="CF25" s="682"/>
      <c r="CG25" s="682"/>
      <c r="CH25" s="682"/>
      <c r="CI25" s="682"/>
      <c r="CJ25" s="682"/>
      <c r="CK25" s="682"/>
      <c r="CL25" s="682"/>
      <c r="CM25" s="682"/>
      <c r="CN25" s="682"/>
      <c r="CO25" s="682"/>
      <c r="CP25" s="682"/>
      <c r="CQ25" s="683"/>
      <c r="CR25" s="642">
        <v>768614</v>
      </c>
      <c r="CS25" s="661"/>
      <c r="CT25" s="661"/>
      <c r="CU25" s="661"/>
      <c r="CV25" s="661"/>
      <c r="CW25" s="661"/>
      <c r="CX25" s="661"/>
      <c r="CY25" s="662"/>
      <c r="CZ25" s="645">
        <v>20.5</v>
      </c>
      <c r="DA25" s="663"/>
      <c r="DB25" s="663"/>
      <c r="DC25" s="664"/>
      <c r="DD25" s="648">
        <v>715954</v>
      </c>
      <c r="DE25" s="661"/>
      <c r="DF25" s="661"/>
      <c r="DG25" s="661"/>
      <c r="DH25" s="661"/>
      <c r="DI25" s="661"/>
      <c r="DJ25" s="661"/>
      <c r="DK25" s="662"/>
      <c r="DL25" s="648">
        <v>697760</v>
      </c>
      <c r="DM25" s="661"/>
      <c r="DN25" s="661"/>
      <c r="DO25" s="661"/>
      <c r="DP25" s="661"/>
      <c r="DQ25" s="661"/>
      <c r="DR25" s="661"/>
      <c r="DS25" s="661"/>
      <c r="DT25" s="661"/>
      <c r="DU25" s="661"/>
      <c r="DV25" s="662"/>
      <c r="DW25" s="645">
        <v>34.200000000000003</v>
      </c>
      <c r="DX25" s="663"/>
      <c r="DY25" s="663"/>
      <c r="DZ25" s="663"/>
      <c r="EA25" s="663"/>
      <c r="EB25" s="663"/>
      <c r="EC25" s="684"/>
    </row>
    <row r="26" spans="2:133" ht="11.25" customHeight="1" x14ac:dyDescent="0.15">
      <c r="B26" s="639" t="s">
        <v>299</v>
      </c>
      <c r="C26" s="640"/>
      <c r="D26" s="640"/>
      <c r="E26" s="640"/>
      <c r="F26" s="640"/>
      <c r="G26" s="640"/>
      <c r="H26" s="640"/>
      <c r="I26" s="640"/>
      <c r="J26" s="640"/>
      <c r="K26" s="640"/>
      <c r="L26" s="640"/>
      <c r="M26" s="640"/>
      <c r="N26" s="640"/>
      <c r="O26" s="640"/>
      <c r="P26" s="640"/>
      <c r="Q26" s="641"/>
      <c r="R26" s="642">
        <v>2139257</v>
      </c>
      <c r="S26" s="643"/>
      <c r="T26" s="643"/>
      <c r="U26" s="643"/>
      <c r="V26" s="643"/>
      <c r="W26" s="643"/>
      <c r="X26" s="643"/>
      <c r="Y26" s="644"/>
      <c r="Z26" s="675">
        <v>56.6</v>
      </c>
      <c r="AA26" s="675"/>
      <c r="AB26" s="675"/>
      <c r="AC26" s="675"/>
      <c r="AD26" s="676">
        <v>1962075</v>
      </c>
      <c r="AE26" s="676"/>
      <c r="AF26" s="676"/>
      <c r="AG26" s="676"/>
      <c r="AH26" s="676"/>
      <c r="AI26" s="676"/>
      <c r="AJ26" s="676"/>
      <c r="AK26" s="676"/>
      <c r="AL26" s="645">
        <v>99.6</v>
      </c>
      <c r="AM26" s="646"/>
      <c r="AN26" s="646"/>
      <c r="AO26" s="677"/>
      <c r="AP26" s="736" t="s">
        <v>300</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237</v>
      </c>
      <c r="BP26" s="675"/>
      <c r="BQ26" s="675"/>
      <c r="BR26" s="675"/>
      <c r="BS26" s="648" t="s">
        <v>237</v>
      </c>
      <c r="BT26" s="643"/>
      <c r="BU26" s="643"/>
      <c r="BV26" s="643"/>
      <c r="BW26" s="643"/>
      <c r="BX26" s="643"/>
      <c r="BY26" s="643"/>
      <c r="BZ26" s="643"/>
      <c r="CA26" s="643"/>
      <c r="CB26" s="689"/>
      <c r="CD26" s="681" t="s">
        <v>301</v>
      </c>
      <c r="CE26" s="682"/>
      <c r="CF26" s="682"/>
      <c r="CG26" s="682"/>
      <c r="CH26" s="682"/>
      <c r="CI26" s="682"/>
      <c r="CJ26" s="682"/>
      <c r="CK26" s="682"/>
      <c r="CL26" s="682"/>
      <c r="CM26" s="682"/>
      <c r="CN26" s="682"/>
      <c r="CO26" s="682"/>
      <c r="CP26" s="682"/>
      <c r="CQ26" s="683"/>
      <c r="CR26" s="642">
        <v>487295</v>
      </c>
      <c r="CS26" s="643"/>
      <c r="CT26" s="643"/>
      <c r="CU26" s="643"/>
      <c r="CV26" s="643"/>
      <c r="CW26" s="643"/>
      <c r="CX26" s="643"/>
      <c r="CY26" s="644"/>
      <c r="CZ26" s="645">
        <v>13</v>
      </c>
      <c r="DA26" s="663"/>
      <c r="DB26" s="663"/>
      <c r="DC26" s="664"/>
      <c r="DD26" s="648">
        <v>457860</v>
      </c>
      <c r="DE26" s="643"/>
      <c r="DF26" s="643"/>
      <c r="DG26" s="643"/>
      <c r="DH26" s="643"/>
      <c r="DI26" s="643"/>
      <c r="DJ26" s="643"/>
      <c r="DK26" s="644"/>
      <c r="DL26" s="648" t="s">
        <v>237</v>
      </c>
      <c r="DM26" s="643"/>
      <c r="DN26" s="643"/>
      <c r="DO26" s="643"/>
      <c r="DP26" s="643"/>
      <c r="DQ26" s="643"/>
      <c r="DR26" s="643"/>
      <c r="DS26" s="643"/>
      <c r="DT26" s="643"/>
      <c r="DU26" s="643"/>
      <c r="DV26" s="644"/>
      <c r="DW26" s="645" t="s">
        <v>237</v>
      </c>
      <c r="DX26" s="663"/>
      <c r="DY26" s="663"/>
      <c r="DZ26" s="663"/>
      <c r="EA26" s="663"/>
      <c r="EB26" s="663"/>
      <c r="EC26" s="684"/>
    </row>
    <row r="27" spans="2:133" ht="11.25" customHeight="1" x14ac:dyDescent="0.15">
      <c r="B27" s="639" t="s">
        <v>302</v>
      </c>
      <c r="C27" s="640"/>
      <c r="D27" s="640"/>
      <c r="E27" s="640"/>
      <c r="F27" s="640"/>
      <c r="G27" s="640"/>
      <c r="H27" s="640"/>
      <c r="I27" s="640"/>
      <c r="J27" s="640"/>
      <c r="K27" s="640"/>
      <c r="L27" s="640"/>
      <c r="M27" s="640"/>
      <c r="N27" s="640"/>
      <c r="O27" s="640"/>
      <c r="P27" s="640"/>
      <c r="Q27" s="641"/>
      <c r="R27" s="642">
        <v>799</v>
      </c>
      <c r="S27" s="643"/>
      <c r="T27" s="643"/>
      <c r="U27" s="643"/>
      <c r="V27" s="643"/>
      <c r="W27" s="643"/>
      <c r="X27" s="643"/>
      <c r="Y27" s="644"/>
      <c r="Z27" s="675">
        <v>0</v>
      </c>
      <c r="AA27" s="675"/>
      <c r="AB27" s="675"/>
      <c r="AC27" s="675"/>
      <c r="AD27" s="676">
        <v>799</v>
      </c>
      <c r="AE27" s="676"/>
      <c r="AF27" s="676"/>
      <c r="AG27" s="676"/>
      <c r="AH27" s="676"/>
      <c r="AI27" s="676"/>
      <c r="AJ27" s="676"/>
      <c r="AK27" s="676"/>
      <c r="AL27" s="645">
        <v>0</v>
      </c>
      <c r="AM27" s="646"/>
      <c r="AN27" s="646"/>
      <c r="AO27" s="677"/>
      <c r="AP27" s="639" t="s">
        <v>303</v>
      </c>
      <c r="AQ27" s="640"/>
      <c r="AR27" s="640"/>
      <c r="AS27" s="640"/>
      <c r="AT27" s="640"/>
      <c r="AU27" s="640"/>
      <c r="AV27" s="640"/>
      <c r="AW27" s="640"/>
      <c r="AX27" s="640"/>
      <c r="AY27" s="640"/>
      <c r="AZ27" s="640"/>
      <c r="BA27" s="640"/>
      <c r="BB27" s="640"/>
      <c r="BC27" s="640"/>
      <c r="BD27" s="640"/>
      <c r="BE27" s="640"/>
      <c r="BF27" s="641"/>
      <c r="BG27" s="642">
        <v>465290</v>
      </c>
      <c r="BH27" s="643"/>
      <c r="BI27" s="643"/>
      <c r="BJ27" s="643"/>
      <c r="BK27" s="643"/>
      <c r="BL27" s="643"/>
      <c r="BM27" s="643"/>
      <c r="BN27" s="644"/>
      <c r="BO27" s="675">
        <v>100</v>
      </c>
      <c r="BP27" s="675"/>
      <c r="BQ27" s="675"/>
      <c r="BR27" s="675"/>
      <c r="BS27" s="648" t="s">
        <v>231</v>
      </c>
      <c r="BT27" s="643"/>
      <c r="BU27" s="643"/>
      <c r="BV27" s="643"/>
      <c r="BW27" s="643"/>
      <c r="BX27" s="643"/>
      <c r="BY27" s="643"/>
      <c r="BZ27" s="643"/>
      <c r="CA27" s="643"/>
      <c r="CB27" s="689"/>
      <c r="CD27" s="681" t="s">
        <v>304</v>
      </c>
      <c r="CE27" s="682"/>
      <c r="CF27" s="682"/>
      <c r="CG27" s="682"/>
      <c r="CH27" s="682"/>
      <c r="CI27" s="682"/>
      <c r="CJ27" s="682"/>
      <c r="CK27" s="682"/>
      <c r="CL27" s="682"/>
      <c r="CM27" s="682"/>
      <c r="CN27" s="682"/>
      <c r="CO27" s="682"/>
      <c r="CP27" s="682"/>
      <c r="CQ27" s="683"/>
      <c r="CR27" s="642">
        <v>368900</v>
      </c>
      <c r="CS27" s="661"/>
      <c r="CT27" s="661"/>
      <c r="CU27" s="661"/>
      <c r="CV27" s="661"/>
      <c r="CW27" s="661"/>
      <c r="CX27" s="661"/>
      <c r="CY27" s="662"/>
      <c r="CZ27" s="645">
        <v>9.9</v>
      </c>
      <c r="DA27" s="663"/>
      <c r="DB27" s="663"/>
      <c r="DC27" s="664"/>
      <c r="DD27" s="648">
        <v>96059</v>
      </c>
      <c r="DE27" s="661"/>
      <c r="DF27" s="661"/>
      <c r="DG27" s="661"/>
      <c r="DH27" s="661"/>
      <c r="DI27" s="661"/>
      <c r="DJ27" s="661"/>
      <c r="DK27" s="662"/>
      <c r="DL27" s="648">
        <v>96059</v>
      </c>
      <c r="DM27" s="661"/>
      <c r="DN27" s="661"/>
      <c r="DO27" s="661"/>
      <c r="DP27" s="661"/>
      <c r="DQ27" s="661"/>
      <c r="DR27" s="661"/>
      <c r="DS27" s="661"/>
      <c r="DT27" s="661"/>
      <c r="DU27" s="661"/>
      <c r="DV27" s="662"/>
      <c r="DW27" s="645">
        <v>4.7</v>
      </c>
      <c r="DX27" s="663"/>
      <c r="DY27" s="663"/>
      <c r="DZ27" s="663"/>
      <c r="EA27" s="663"/>
      <c r="EB27" s="663"/>
      <c r="EC27" s="684"/>
    </row>
    <row r="28" spans="2:133" ht="11.25" customHeight="1" x14ac:dyDescent="0.15">
      <c r="B28" s="639" t="s">
        <v>305</v>
      </c>
      <c r="C28" s="640"/>
      <c r="D28" s="640"/>
      <c r="E28" s="640"/>
      <c r="F28" s="640"/>
      <c r="G28" s="640"/>
      <c r="H28" s="640"/>
      <c r="I28" s="640"/>
      <c r="J28" s="640"/>
      <c r="K28" s="640"/>
      <c r="L28" s="640"/>
      <c r="M28" s="640"/>
      <c r="N28" s="640"/>
      <c r="O28" s="640"/>
      <c r="P28" s="640"/>
      <c r="Q28" s="641"/>
      <c r="R28" s="642">
        <v>1502</v>
      </c>
      <c r="S28" s="643"/>
      <c r="T28" s="643"/>
      <c r="U28" s="643"/>
      <c r="V28" s="643"/>
      <c r="W28" s="643"/>
      <c r="X28" s="643"/>
      <c r="Y28" s="644"/>
      <c r="Z28" s="675">
        <v>0</v>
      </c>
      <c r="AA28" s="675"/>
      <c r="AB28" s="675"/>
      <c r="AC28" s="675"/>
      <c r="AD28" s="676" t="s">
        <v>237</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306</v>
      </c>
      <c r="CE28" s="682"/>
      <c r="CF28" s="682"/>
      <c r="CG28" s="682"/>
      <c r="CH28" s="682"/>
      <c r="CI28" s="682"/>
      <c r="CJ28" s="682"/>
      <c r="CK28" s="682"/>
      <c r="CL28" s="682"/>
      <c r="CM28" s="682"/>
      <c r="CN28" s="682"/>
      <c r="CO28" s="682"/>
      <c r="CP28" s="682"/>
      <c r="CQ28" s="683"/>
      <c r="CR28" s="642">
        <v>334179</v>
      </c>
      <c r="CS28" s="643"/>
      <c r="CT28" s="643"/>
      <c r="CU28" s="643"/>
      <c r="CV28" s="643"/>
      <c r="CW28" s="643"/>
      <c r="CX28" s="643"/>
      <c r="CY28" s="644"/>
      <c r="CZ28" s="645">
        <v>8.9</v>
      </c>
      <c r="DA28" s="663"/>
      <c r="DB28" s="663"/>
      <c r="DC28" s="664"/>
      <c r="DD28" s="648">
        <v>334179</v>
      </c>
      <c r="DE28" s="643"/>
      <c r="DF28" s="643"/>
      <c r="DG28" s="643"/>
      <c r="DH28" s="643"/>
      <c r="DI28" s="643"/>
      <c r="DJ28" s="643"/>
      <c r="DK28" s="644"/>
      <c r="DL28" s="648">
        <v>334179</v>
      </c>
      <c r="DM28" s="643"/>
      <c r="DN28" s="643"/>
      <c r="DO28" s="643"/>
      <c r="DP28" s="643"/>
      <c r="DQ28" s="643"/>
      <c r="DR28" s="643"/>
      <c r="DS28" s="643"/>
      <c r="DT28" s="643"/>
      <c r="DU28" s="643"/>
      <c r="DV28" s="644"/>
      <c r="DW28" s="645">
        <v>16.399999999999999</v>
      </c>
      <c r="DX28" s="663"/>
      <c r="DY28" s="663"/>
      <c r="DZ28" s="663"/>
      <c r="EA28" s="663"/>
      <c r="EB28" s="663"/>
      <c r="EC28" s="684"/>
    </row>
    <row r="29" spans="2:133" ht="11.25" customHeight="1" x14ac:dyDescent="0.15">
      <c r="B29" s="639" t="s">
        <v>307</v>
      </c>
      <c r="C29" s="640"/>
      <c r="D29" s="640"/>
      <c r="E29" s="640"/>
      <c r="F29" s="640"/>
      <c r="G29" s="640"/>
      <c r="H29" s="640"/>
      <c r="I29" s="640"/>
      <c r="J29" s="640"/>
      <c r="K29" s="640"/>
      <c r="L29" s="640"/>
      <c r="M29" s="640"/>
      <c r="N29" s="640"/>
      <c r="O29" s="640"/>
      <c r="P29" s="640"/>
      <c r="Q29" s="641"/>
      <c r="R29" s="642">
        <v>8994</v>
      </c>
      <c r="S29" s="643"/>
      <c r="T29" s="643"/>
      <c r="U29" s="643"/>
      <c r="V29" s="643"/>
      <c r="W29" s="643"/>
      <c r="X29" s="643"/>
      <c r="Y29" s="644"/>
      <c r="Z29" s="675">
        <v>0.2</v>
      </c>
      <c r="AA29" s="675"/>
      <c r="AB29" s="675"/>
      <c r="AC29" s="675"/>
      <c r="AD29" s="676">
        <v>4880</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308</v>
      </c>
      <c r="CE29" s="728"/>
      <c r="CF29" s="681" t="s">
        <v>71</v>
      </c>
      <c r="CG29" s="682"/>
      <c r="CH29" s="682"/>
      <c r="CI29" s="682"/>
      <c r="CJ29" s="682"/>
      <c r="CK29" s="682"/>
      <c r="CL29" s="682"/>
      <c r="CM29" s="682"/>
      <c r="CN29" s="682"/>
      <c r="CO29" s="682"/>
      <c r="CP29" s="682"/>
      <c r="CQ29" s="683"/>
      <c r="CR29" s="642">
        <v>334179</v>
      </c>
      <c r="CS29" s="661"/>
      <c r="CT29" s="661"/>
      <c r="CU29" s="661"/>
      <c r="CV29" s="661"/>
      <c r="CW29" s="661"/>
      <c r="CX29" s="661"/>
      <c r="CY29" s="662"/>
      <c r="CZ29" s="645">
        <v>8.9</v>
      </c>
      <c r="DA29" s="663"/>
      <c r="DB29" s="663"/>
      <c r="DC29" s="664"/>
      <c r="DD29" s="648">
        <v>334179</v>
      </c>
      <c r="DE29" s="661"/>
      <c r="DF29" s="661"/>
      <c r="DG29" s="661"/>
      <c r="DH29" s="661"/>
      <c r="DI29" s="661"/>
      <c r="DJ29" s="661"/>
      <c r="DK29" s="662"/>
      <c r="DL29" s="648">
        <v>334179</v>
      </c>
      <c r="DM29" s="661"/>
      <c r="DN29" s="661"/>
      <c r="DO29" s="661"/>
      <c r="DP29" s="661"/>
      <c r="DQ29" s="661"/>
      <c r="DR29" s="661"/>
      <c r="DS29" s="661"/>
      <c r="DT29" s="661"/>
      <c r="DU29" s="661"/>
      <c r="DV29" s="662"/>
      <c r="DW29" s="645">
        <v>16.399999999999999</v>
      </c>
      <c r="DX29" s="663"/>
      <c r="DY29" s="663"/>
      <c r="DZ29" s="663"/>
      <c r="EA29" s="663"/>
      <c r="EB29" s="663"/>
      <c r="EC29" s="684"/>
    </row>
    <row r="30" spans="2:133" ht="11.25" customHeight="1" x14ac:dyDescent="0.15">
      <c r="B30" s="639" t="s">
        <v>309</v>
      </c>
      <c r="C30" s="640"/>
      <c r="D30" s="640"/>
      <c r="E30" s="640"/>
      <c r="F30" s="640"/>
      <c r="G30" s="640"/>
      <c r="H30" s="640"/>
      <c r="I30" s="640"/>
      <c r="J30" s="640"/>
      <c r="K30" s="640"/>
      <c r="L30" s="640"/>
      <c r="M30" s="640"/>
      <c r="N30" s="640"/>
      <c r="O30" s="640"/>
      <c r="P30" s="640"/>
      <c r="Q30" s="641"/>
      <c r="R30" s="642">
        <v>12699</v>
      </c>
      <c r="S30" s="643"/>
      <c r="T30" s="643"/>
      <c r="U30" s="643"/>
      <c r="V30" s="643"/>
      <c r="W30" s="643"/>
      <c r="X30" s="643"/>
      <c r="Y30" s="644"/>
      <c r="Z30" s="675">
        <v>0.3</v>
      </c>
      <c r="AA30" s="675"/>
      <c r="AB30" s="675"/>
      <c r="AC30" s="675"/>
      <c r="AD30" s="676" t="s">
        <v>150</v>
      </c>
      <c r="AE30" s="676"/>
      <c r="AF30" s="676"/>
      <c r="AG30" s="676"/>
      <c r="AH30" s="676"/>
      <c r="AI30" s="676"/>
      <c r="AJ30" s="676"/>
      <c r="AK30" s="676"/>
      <c r="AL30" s="645" t="s">
        <v>231</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310</v>
      </c>
      <c r="BH30" s="716"/>
      <c r="BI30" s="716"/>
      <c r="BJ30" s="716"/>
      <c r="BK30" s="716"/>
      <c r="BL30" s="716"/>
      <c r="BM30" s="716"/>
      <c r="BN30" s="716"/>
      <c r="BO30" s="716"/>
      <c r="BP30" s="716"/>
      <c r="BQ30" s="717"/>
      <c r="BR30" s="703" t="s">
        <v>311</v>
      </c>
      <c r="BS30" s="716"/>
      <c r="BT30" s="716"/>
      <c r="BU30" s="716"/>
      <c r="BV30" s="716"/>
      <c r="BW30" s="716"/>
      <c r="BX30" s="716"/>
      <c r="BY30" s="716"/>
      <c r="BZ30" s="716"/>
      <c r="CA30" s="716"/>
      <c r="CB30" s="717"/>
      <c r="CD30" s="729"/>
      <c r="CE30" s="730"/>
      <c r="CF30" s="681" t="s">
        <v>312</v>
      </c>
      <c r="CG30" s="682"/>
      <c r="CH30" s="682"/>
      <c r="CI30" s="682"/>
      <c r="CJ30" s="682"/>
      <c r="CK30" s="682"/>
      <c r="CL30" s="682"/>
      <c r="CM30" s="682"/>
      <c r="CN30" s="682"/>
      <c r="CO30" s="682"/>
      <c r="CP30" s="682"/>
      <c r="CQ30" s="683"/>
      <c r="CR30" s="642">
        <v>318805</v>
      </c>
      <c r="CS30" s="643"/>
      <c r="CT30" s="643"/>
      <c r="CU30" s="643"/>
      <c r="CV30" s="643"/>
      <c r="CW30" s="643"/>
      <c r="CX30" s="643"/>
      <c r="CY30" s="644"/>
      <c r="CZ30" s="645">
        <v>8.5</v>
      </c>
      <c r="DA30" s="663"/>
      <c r="DB30" s="663"/>
      <c r="DC30" s="664"/>
      <c r="DD30" s="648">
        <v>318805</v>
      </c>
      <c r="DE30" s="643"/>
      <c r="DF30" s="643"/>
      <c r="DG30" s="643"/>
      <c r="DH30" s="643"/>
      <c r="DI30" s="643"/>
      <c r="DJ30" s="643"/>
      <c r="DK30" s="644"/>
      <c r="DL30" s="648">
        <v>318805</v>
      </c>
      <c r="DM30" s="643"/>
      <c r="DN30" s="643"/>
      <c r="DO30" s="643"/>
      <c r="DP30" s="643"/>
      <c r="DQ30" s="643"/>
      <c r="DR30" s="643"/>
      <c r="DS30" s="643"/>
      <c r="DT30" s="643"/>
      <c r="DU30" s="643"/>
      <c r="DV30" s="644"/>
      <c r="DW30" s="645">
        <v>15.6</v>
      </c>
      <c r="DX30" s="663"/>
      <c r="DY30" s="663"/>
      <c r="DZ30" s="663"/>
      <c r="EA30" s="663"/>
      <c r="EB30" s="663"/>
      <c r="EC30" s="684"/>
    </row>
    <row r="31" spans="2:133" ht="11.25" customHeight="1" x14ac:dyDescent="0.15">
      <c r="B31" s="639" t="s">
        <v>313</v>
      </c>
      <c r="C31" s="640"/>
      <c r="D31" s="640"/>
      <c r="E31" s="640"/>
      <c r="F31" s="640"/>
      <c r="G31" s="640"/>
      <c r="H31" s="640"/>
      <c r="I31" s="640"/>
      <c r="J31" s="640"/>
      <c r="K31" s="640"/>
      <c r="L31" s="640"/>
      <c r="M31" s="640"/>
      <c r="N31" s="640"/>
      <c r="O31" s="640"/>
      <c r="P31" s="640"/>
      <c r="Q31" s="641"/>
      <c r="R31" s="642">
        <v>1021946</v>
      </c>
      <c r="S31" s="643"/>
      <c r="T31" s="643"/>
      <c r="U31" s="643"/>
      <c r="V31" s="643"/>
      <c r="W31" s="643"/>
      <c r="X31" s="643"/>
      <c r="Y31" s="644"/>
      <c r="Z31" s="675">
        <v>27.1</v>
      </c>
      <c r="AA31" s="675"/>
      <c r="AB31" s="675"/>
      <c r="AC31" s="675"/>
      <c r="AD31" s="676" t="s">
        <v>237</v>
      </c>
      <c r="AE31" s="676"/>
      <c r="AF31" s="676"/>
      <c r="AG31" s="676"/>
      <c r="AH31" s="676"/>
      <c r="AI31" s="676"/>
      <c r="AJ31" s="676"/>
      <c r="AK31" s="676"/>
      <c r="AL31" s="645" t="s">
        <v>237</v>
      </c>
      <c r="AM31" s="646"/>
      <c r="AN31" s="646"/>
      <c r="AO31" s="677"/>
      <c r="AP31" s="718" t="s">
        <v>314</v>
      </c>
      <c r="AQ31" s="719"/>
      <c r="AR31" s="719"/>
      <c r="AS31" s="719"/>
      <c r="AT31" s="724" t="s">
        <v>315</v>
      </c>
      <c r="AU31" s="230"/>
      <c r="AV31" s="230"/>
      <c r="AW31" s="230"/>
      <c r="AX31" s="708" t="s">
        <v>191</v>
      </c>
      <c r="AY31" s="709"/>
      <c r="AZ31" s="709"/>
      <c r="BA31" s="709"/>
      <c r="BB31" s="709"/>
      <c r="BC31" s="709"/>
      <c r="BD31" s="709"/>
      <c r="BE31" s="709"/>
      <c r="BF31" s="710"/>
      <c r="BG31" s="711">
        <v>95.6</v>
      </c>
      <c r="BH31" s="712"/>
      <c r="BI31" s="712"/>
      <c r="BJ31" s="712"/>
      <c r="BK31" s="712"/>
      <c r="BL31" s="712"/>
      <c r="BM31" s="713">
        <v>95.3</v>
      </c>
      <c r="BN31" s="712"/>
      <c r="BO31" s="712"/>
      <c r="BP31" s="712"/>
      <c r="BQ31" s="714"/>
      <c r="BR31" s="711">
        <v>99.8</v>
      </c>
      <c r="BS31" s="712"/>
      <c r="BT31" s="712"/>
      <c r="BU31" s="712"/>
      <c r="BV31" s="712"/>
      <c r="BW31" s="712"/>
      <c r="BX31" s="713">
        <v>99.5</v>
      </c>
      <c r="BY31" s="712"/>
      <c r="BZ31" s="712"/>
      <c r="CA31" s="712"/>
      <c r="CB31" s="714"/>
      <c r="CD31" s="729"/>
      <c r="CE31" s="730"/>
      <c r="CF31" s="681" t="s">
        <v>316</v>
      </c>
      <c r="CG31" s="682"/>
      <c r="CH31" s="682"/>
      <c r="CI31" s="682"/>
      <c r="CJ31" s="682"/>
      <c r="CK31" s="682"/>
      <c r="CL31" s="682"/>
      <c r="CM31" s="682"/>
      <c r="CN31" s="682"/>
      <c r="CO31" s="682"/>
      <c r="CP31" s="682"/>
      <c r="CQ31" s="683"/>
      <c r="CR31" s="642">
        <v>15374</v>
      </c>
      <c r="CS31" s="661"/>
      <c r="CT31" s="661"/>
      <c r="CU31" s="661"/>
      <c r="CV31" s="661"/>
      <c r="CW31" s="661"/>
      <c r="CX31" s="661"/>
      <c r="CY31" s="662"/>
      <c r="CZ31" s="645">
        <v>0.4</v>
      </c>
      <c r="DA31" s="663"/>
      <c r="DB31" s="663"/>
      <c r="DC31" s="664"/>
      <c r="DD31" s="648">
        <v>15374</v>
      </c>
      <c r="DE31" s="661"/>
      <c r="DF31" s="661"/>
      <c r="DG31" s="661"/>
      <c r="DH31" s="661"/>
      <c r="DI31" s="661"/>
      <c r="DJ31" s="661"/>
      <c r="DK31" s="662"/>
      <c r="DL31" s="648">
        <v>15374</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317</v>
      </c>
      <c r="C32" s="734"/>
      <c r="D32" s="734"/>
      <c r="E32" s="734"/>
      <c r="F32" s="734"/>
      <c r="G32" s="734"/>
      <c r="H32" s="734"/>
      <c r="I32" s="734"/>
      <c r="J32" s="734"/>
      <c r="K32" s="734"/>
      <c r="L32" s="734"/>
      <c r="M32" s="734"/>
      <c r="N32" s="734"/>
      <c r="O32" s="734"/>
      <c r="P32" s="734"/>
      <c r="Q32" s="735"/>
      <c r="R32" s="642" t="s">
        <v>231</v>
      </c>
      <c r="S32" s="643"/>
      <c r="T32" s="643"/>
      <c r="U32" s="643"/>
      <c r="V32" s="643"/>
      <c r="W32" s="643"/>
      <c r="X32" s="643"/>
      <c r="Y32" s="644"/>
      <c r="Z32" s="675" t="s">
        <v>237</v>
      </c>
      <c r="AA32" s="675"/>
      <c r="AB32" s="675"/>
      <c r="AC32" s="675"/>
      <c r="AD32" s="676" t="s">
        <v>231</v>
      </c>
      <c r="AE32" s="676"/>
      <c r="AF32" s="676"/>
      <c r="AG32" s="676"/>
      <c r="AH32" s="676"/>
      <c r="AI32" s="676"/>
      <c r="AJ32" s="676"/>
      <c r="AK32" s="676"/>
      <c r="AL32" s="645" t="s">
        <v>231</v>
      </c>
      <c r="AM32" s="646"/>
      <c r="AN32" s="646"/>
      <c r="AO32" s="677"/>
      <c r="AP32" s="720"/>
      <c r="AQ32" s="721"/>
      <c r="AR32" s="721"/>
      <c r="AS32" s="721"/>
      <c r="AT32" s="725"/>
      <c r="AU32" s="229" t="s">
        <v>318</v>
      </c>
      <c r="AV32" s="229"/>
      <c r="AW32" s="229"/>
      <c r="AX32" s="639" t="s">
        <v>319</v>
      </c>
      <c r="AY32" s="640"/>
      <c r="AZ32" s="640"/>
      <c r="BA32" s="640"/>
      <c r="BB32" s="640"/>
      <c r="BC32" s="640"/>
      <c r="BD32" s="640"/>
      <c r="BE32" s="640"/>
      <c r="BF32" s="641"/>
      <c r="BG32" s="715">
        <v>99.8</v>
      </c>
      <c r="BH32" s="661"/>
      <c r="BI32" s="661"/>
      <c r="BJ32" s="661"/>
      <c r="BK32" s="661"/>
      <c r="BL32" s="661"/>
      <c r="BM32" s="646">
        <v>99.5</v>
      </c>
      <c r="BN32" s="707"/>
      <c r="BO32" s="707"/>
      <c r="BP32" s="707"/>
      <c r="BQ32" s="688"/>
      <c r="BR32" s="715">
        <v>99.8</v>
      </c>
      <c r="BS32" s="661"/>
      <c r="BT32" s="661"/>
      <c r="BU32" s="661"/>
      <c r="BV32" s="661"/>
      <c r="BW32" s="661"/>
      <c r="BX32" s="646">
        <v>99.5</v>
      </c>
      <c r="BY32" s="707"/>
      <c r="BZ32" s="707"/>
      <c r="CA32" s="707"/>
      <c r="CB32" s="688"/>
      <c r="CD32" s="731"/>
      <c r="CE32" s="732"/>
      <c r="CF32" s="681" t="s">
        <v>320</v>
      </c>
      <c r="CG32" s="682"/>
      <c r="CH32" s="682"/>
      <c r="CI32" s="682"/>
      <c r="CJ32" s="682"/>
      <c r="CK32" s="682"/>
      <c r="CL32" s="682"/>
      <c r="CM32" s="682"/>
      <c r="CN32" s="682"/>
      <c r="CO32" s="682"/>
      <c r="CP32" s="682"/>
      <c r="CQ32" s="683"/>
      <c r="CR32" s="642" t="s">
        <v>150</v>
      </c>
      <c r="CS32" s="643"/>
      <c r="CT32" s="643"/>
      <c r="CU32" s="643"/>
      <c r="CV32" s="643"/>
      <c r="CW32" s="643"/>
      <c r="CX32" s="643"/>
      <c r="CY32" s="644"/>
      <c r="CZ32" s="645" t="s">
        <v>237</v>
      </c>
      <c r="DA32" s="663"/>
      <c r="DB32" s="663"/>
      <c r="DC32" s="664"/>
      <c r="DD32" s="648" t="s">
        <v>237</v>
      </c>
      <c r="DE32" s="643"/>
      <c r="DF32" s="643"/>
      <c r="DG32" s="643"/>
      <c r="DH32" s="643"/>
      <c r="DI32" s="643"/>
      <c r="DJ32" s="643"/>
      <c r="DK32" s="644"/>
      <c r="DL32" s="648" t="s">
        <v>237</v>
      </c>
      <c r="DM32" s="643"/>
      <c r="DN32" s="643"/>
      <c r="DO32" s="643"/>
      <c r="DP32" s="643"/>
      <c r="DQ32" s="643"/>
      <c r="DR32" s="643"/>
      <c r="DS32" s="643"/>
      <c r="DT32" s="643"/>
      <c r="DU32" s="643"/>
      <c r="DV32" s="644"/>
      <c r="DW32" s="645" t="s">
        <v>231</v>
      </c>
      <c r="DX32" s="663"/>
      <c r="DY32" s="663"/>
      <c r="DZ32" s="663"/>
      <c r="EA32" s="663"/>
      <c r="EB32" s="663"/>
      <c r="EC32" s="684"/>
    </row>
    <row r="33" spans="2:133" ht="11.25" customHeight="1" x14ac:dyDescent="0.15">
      <c r="B33" s="639" t="s">
        <v>321</v>
      </c>
      <c r="C33" s="640"/>
      <c r="D33" s="640"/>
      <c r="E33" s="640"/>
      <c r="F33" s="640"/>
      <c r="G33" s="640"/>
      <c r="H33" s="640"/>
      <c r="I33" s="640"/>
      <c r="J33" s="640"/>
      <c r="K33" s="640"/>
      <c r="L33" s="640"/>
      <c r="M33" s="640"/>
      <c r="N33" s="640"/>
      <c r="O33" s="640"/>
      <c r="P33" s="640"/>
      <c r="Q33" s="641"/>
      <c r="R33" s="642">
        <v>214245</v>
      </c>
      <c r="S33" s="643"/>
      <c r="T33" s="643"/>
      <c r="U33" s="643"/>
      <c r="V33" s="643"/>
      <c r="W33" s="643"/>
      <c r="X33" s="643"/>
      <c r="Y33" s="644"/>
      <c r="Z33" s="675">
        <v>5.7</v>
      </c>
      <c r="AA33" s="675"/>
      <c r="AB33" s="675"/>
      <c r="AC33" s="675"/>
      <c r="AD33" s="676" t="s">
        <v>150</v>
      </c>
      <c r="AE33" s="676"/>
      <c r="AF33" s="676"/>
      <c r="AG33" s="676"/>
      <c r="AH33" s="676"/>
      <c r="AI33" s="676"/>
      <c r="AJ33" s="676"/>
      <c r="AK33" s="676"/>
      <c r="AL33" s="645" t="s">
        <v>237</v>
      </c>
      <c r="AM33" s="646"/>
      <c r="AN33" s="646"/>
      <c r="AO33" s="677"/>
      <c r="AP33" s="722"/>
      <c r="AQ33" s="723"/>
      <c r="AR33" s="723"/>
      <c r="AS33" s="723"/>
      <c r="AT33" s="726"/>
      <c r="AU33" s="231"/>
      <c r="AV33" s="231"/>
      <c r="AW33" s="231"/>
      <c r="AX33" s="623" t="s">
        <v>322</v>
      </c>
      <c r="AY33" s="624"/>
      <c r="AZ33" s="624"/>
      <c r="BA33" s="624"/>
      <c r="BB33" s="624"/>
      <c r="BC33" s="624"/>
      <c r="BD33" s="624"/>
      <c r="BE33" s="624"/>
      <c r="BF33" s="625"/>
      <c r="BG33" s="706">
        <v>91.1</v>
      </c>
      <c r="BH33" s="627"/>
      <c r="BI33" s="627"/>
      <c r="BJ33" s="627"/>
      <c r="BK33" s="627"/>
      <c r="BL33" s="627"/>
      <c r="BM33" s="669">
        <v>90.8</v>
      </c>
      <c r="BN33" s="627"/>
      <c r="BO33" s="627"/>
      <c r="BP33" s="627"/>
      <c r="BQ33" s="671"/>
      <c r="BR33" s="706">
        <v>99.7</v>
      </c>
      <c r="BS33" s="627"/>
      <c r="BT33" s="627"/>
      <c r="BU33" s="627"/>
      <c r="BV33" s="627"/>
      <c r="BW33" s="627"/>
      <c r="BX33" s="669">
        <v>99.5</v>
      </c>
      <c r="BY33" s="627"/>
      <c r="BZ33" s="627"/>
      <c r="CA33" s="627"/>
      <c r="CB33" s="671"/>
      <c r="CD33" s="681" t="s">
        <v>323</v>
      </c>
      <c r="CE33" s="682"/>
      <c r="CF33" s="682"/>
      <c r="CG33" s="682"/>
      <c r="CH33" s="682"/>
      <c r="CI33" s="682"/>
      <c r="CJ33" s="682"/>
      <c r="CK33" s="682"/>
      <c r="CL33" s="682"/>
      <c r="CM33" s="682"/>
      <c r="CN33" s="682"/>
      <c r="CO33" s="682"/>
      <c r="CP33" s="682"/>
      <c r="CQ33" s="683"/>
      <c r="CR33" s="642">
        <v>2026537</v>
      </c>
      <c r="CS33" s="661"/>
      <c r="CT33" s="661"/>
      <c r="CU33" s="661"/>
      <c r="CV33" s="661"/>
      <c r="CW33" s="661"/>
      <c r="CX33" s="661"/>
      <c r="CY33" s="662"/>
      <c r="CZ33" s="645">
        <v>54.1</v>
      </c>
      <c r="DA33" s="663"/>
      <c r="DB33" s="663"/>
      <c r="DC33" s="664"/>
      <c r="DD33" s="648">
        <v>1034198</v>
      </c>
      <c r="DE33" s="661"/>
      <c r="DF33" s="661"/>
      <c r="DG33" s="661"/>
      <c r="DH33" s="661"/>
      <c r="DI33" s="661"/>
      <c r="DJ33" s="661"/>
      <c r="DK33" s="662"/>
      <c r="DL33" s="648">
        <v>707875</v>
      </c>
      <c r="DM33" s="661"/>
      <c r="DN33" s="661"/>
      <c r="DO33" s="661"/>
      <c r="DP33" s="661"/>
      <c r="DQ33" s="661"/>
      <c r="DR33" s="661"/>
      <c r="DS33" s="661"/>
      <c r="DT33" s="661"/>
      <c r="DU33" s="661"/>
      <c r="DV33" s="662"/>
      <c r="DW33" s="645">
        <v>34.700000000000003</v>
      </c>
      <c r="DX33" s="663"/>
      <c r="DY33" s="663"/>
      <c r="DZ33" s="663"/>
      <c r="EA33" s="663"/>
      <c r="EB33" s="663"/>
      <c r="EC33" s="684"/>
    </row>
    <row r="34" spans="2:133" ht="11.25" customHeight="1" x14ac:dyDescent="0.15">
      <c r="B34" s="639" t="s">
        <v>324</v>
      </c>
      <c r="C34" s="640"/>
      <c r="D34" s="640"/>
      <c r="E34" s="640"/>
      <c r="F34" s="640"/>
      <c r="G34" s="640"/>
      <c r="H34" s="640"/>
      <c r="I34" s="640"/>
      <c r="J34" s="640"/>
      <c r="K34" s="640"/>
      <c r="L34" s="640"/>
      <c r="M34" s="640"/>
      <c r="N34" s="640"/>
      <c r="O34" s="640"/>
      <c r="P34" s="640"/>
      <c r="Q34" s="641"/>
      <c r="R34" s="642">
        <v>3726</v>
      </c>
      <c r="S34" s="643"/>
      <c r="T34" s="643"/>
      <c r="U34" s="643"/>
      <c r="V34" s="643"/>
      <c r="W34" s="643"/>
      <c r="X34" s="643"/>
      <c r="Y34" s="644"/>
      <c r="Z34" s="675">
        <v>0.1</v>
      </c>
      <c r="AA34" s="675"/>
      <c r="AB34" s="675"/>
      <c r="AC34" s="675"/>
      <c r="AD34" s="676">
        <v>2168</v>
      </c>
      <c r="AE34" s="676"/>
      <c r="AF34" s="676"/>
      <c r="AG34" s="676"/>
      <c r="AH34" s="676"/>
      <c r="AI34" s="676"/>
      <c r="AJ34" s="676"/>
      <c r="AK34" s="676"/>
      <c r="AL34" s="645">
        <v>0.1</v>
      </c>
      <c r="AM34" s="646"/>
      <c r="AN34" s="646"/>
      <c r="AO34" s="677"/>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81" t="s">
        <v>325</v>
      </c>
      <c r="CE34" s="682"/>
      <c r="CF34" s="682"/>
      <c r="CG34" s="682"/>
      <c r="CH34" s="682"/>
      <c r="CI34" s="682"/>
      <c r="CJ34" s="682"/>
      <c r="CK34" s="682"/>
      <c r="CL34" s="682"/>
      <c r="CM34" s="682"/>
      <c r="CN34" s="682"/>
      <c r="CO34" s="682"/>
      <c r="CP34" s="682"/>
      <c r="CQ34" s="683"/>
      <c r="CR34" s="642">
        <v>631056</v>
      </c>
      <c r="CS34" s="643"/>
      <c r="CT34" s="643"/>
      <c r="CU34" s="643"/>
      <c r="CV34" s="643"/>
      <c r="CW34" s="643"/>
      <c r="CX34" s="643"/>
      <c r="CY34" s="644"/>
      <c r="CZ34" s="645">
        <v>16.899999999999999</v>
      </c>
      <c r="DA34" s="663"/>
      <c r="DB34" s="663"/>
      <c r="DC34" s="664"/>
      <c r="DD34" s="648">
        <v>424541</v>
      </c>
      <c r="DE34" s="643"/>
      <c r="DF34" s="643"/>
      <c r="DG34" s="643"/>
      <c r="DH34" s="643"/>
      <c r="DI34" s="643"/>
      <c r="DJ34" s="643"/>
      <c r="DK34" s="644"/>
      <c r="DL34" s="648">
        <v>384549</v>
      </c>
      <c r="DM34" s="643"/>
      <c r="DN34" s="643"/>
      <c r="DO34" s="643"/>
      <c r="DP34" s="643"/>
      <c r="DQ34" s="643"/>
      <c r="DR34" s="643"/>
      <c r="DS34" s="643"/>
      <c r="DT34" s="643"/>
      <c r="DU34" s="643"/>
      <c r="DV34" s="644"/>
      <c r="DW34" s="645">
        <v>18.8</v>
      </c>
      <c r="DX34" s="663"/>
      <c r="DY34" s="663"/>
      <c r="DZ34" s="663"/>
      <c r="EA34" s="663"/>
      <c r="EB34" s="663"/>
      <c r="EC34" s="684"/>
    </row>
    <row r="35" spans="2:133" ht="11.25" customHeight="1" x14ac:dyDescent="0.15">
      <c r="B35" s="639" t="s">
        <v>326</v>
      </c>
      <c r="C35" s="640"/>
      <c r="D35" s="640"/>
      <c r="E35" s="640"/>
      <c r="F35" s="640"/>
      <c r="G35" s="640"/>
      <c r="H35" s="640"/>
      <c r="I35" s="640"/>
      <c r="J35" s="640"/>
      <c r="K35" s="640"/>
      <c r="L35" s="640"/>
      <c r="M35" s="640"/>
      <c r="N35" s="640"/>
      <c r="O35" s="640"/>
      <c r="P35" s="640"/>
      <c r="Q35" s="641"/>
      <c r="R35" s="642">
        <v>9881</v>
      </c>
      <c r="S35" s="643"/>
      <c r="T35" s="643"/>
      <c r="U35" s="643"/>
      <c r="V35" s="643"/>
      <c r="W35" s="643"/>
      <c r="X35" s="643"/>
      <c r="Y35" s="644"/>
      <c r="Z35" s="675">
        <v>0.3</v>
      </c>
      <c r="AA35" s="675"/>
      <c r="AB35" s="675"/>
      <c r="AC35" s="675"/>
      <c r="AD35" s="676" t="s">
        <v>231</v>
      </c>
      <c r="AE35" s="676"/>
      <c r="AF35" s="676"/>
      <c r="AG35" s="676"/>
      <c r="AH35" s="676"/>
      <c r="AI35" s="676"/>
      <c r="AJ35" s="676"/>
      <c r="AK35" s="676"/>
      <c r="AL35" s="645" t="s">
        <v>237</v>
      </c>
      <c r="AM35" s="646"/>
      <c r="AN35" s="646"/>
      <c r="AO35" s="677"/>
      <c r="AP35" s="234"/>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329</v>
      </c>
      <c r="CE35" s="682"/>
      <c r="CF35" s="682"/>
      <c r="CG35" s="682"/>
      <c r="CH35" s="682"/>
      <c r="CI35" s="682"/>
      <c r="CJ35" s="682"/>
      <c r="CK35" s="682"/>
      <c r="CL35" s="682"/>
      <c r="CM35" s="682"/>
      <c r="CN35" s="682"/>
      <c r="CO35" s="682"/>
      <c r="CP35" s="682"/>
      <c r="CQ35" s="683"/>
      <c r="CR35" s="642">
        <v>11772</v>
      </c>
      <c r="CS35" s="661"/>
      <c r="CT35" s="661"/>
      <c r="CU35" s="661"/>
      <c r="CV35" s="661"/>
      <c r="CW35" s="661"/>
      <c r="CX35" s="661"/>
      <c r="CY35" s="662"/>
      <c r="CZ35" s="645">
        <v>0.3</v>
      </c>
      <c r="DA35" s="663"/>
      <c r="DB35" s="663"/>
      <c r="DC35" s="664"/>
      <c r="DD35" s="648">
        <v>10200</v>
      </c>
      <c r="DE35" s="661"/>
      <c r="DF35" s="661"/>
      <c r="DG35" s="661"/>
      <c r="DH35" s="661"/>
      <c r="DI35" s="661"/>
      <c r="DJ35" s="661"/>
      <c r="DK35" s="662"/>
      <c r="DL35" s="648">
        <v>1193</v>
      </c>
      <c r="DM35" s="661"/>
      <c r="DN35" s="661"/>
      <c r="DO35" s="661"/>
      <c r="DP35" s="661"/>
      <c r="DQ35" s="661"/>
      <c r="DR35" s="661"/>
      <c r="DS35" s="661"/>
      <c r="DT35" s="661"/>
      <c r="DU35" s="661"/>
      <c r="DV35" s="662"/>
      <c r="DW35" s="645">
        <v>0.1</v>
      </c>
      <c r="DX35" s="663"/>
      <c r="DY35" s="663"/>
      <c r="DZ35" s="663"/>
      <c r="EA35" s="663"/>
      <c r="EB35" s="663"/>
      <c r="EC35" s="684"/>
    </row>
    <row r="36" spans="2:133" ht="11.25" customHeight="1" x14ac:dyDescent="0.15">
      <c r="B36" s="639" t="s">
        <v>330</v>
      </c>
      <c r="C36" s="640"/>
      <c r="D36" s="640"/>
      <c r="E36" s="640"/>
      <c r="F36" s="640"/>
      <c r="G36" s="640"/>
      <c r="H36" s="640"/>
      <c r="I36" s="640"/>
      <c r="J36" s="640"/>
      <c r="K36" s="640"/>
      <c r="L36" s="640"/>
      <c r="M36" s="640"/>
      <c r="N36" s="640"/>
      <c r="O36" s="640"/>
      <c r="P36" s="640"/>
      <c r="Q36" s="641"/>
      <c r="R36" s="642">
        <v>43961</v>
      </c>
      <c r="S36" s="643"/>
      <c r="T36" s="643"/>
      <c r="U36" s="643"/>
      <c r="V36" s="643"/>
      <c r="W36" s="643"/>
      <c r="X36" s="643"/>
      <c r="Y36" s="644"/>
      <c r="Z36" s="675">
        <v>1.2</v>
      </c>
      <c r="AA36" s="675"/>
      <c r="AB36" s="675"/>
      <c r="AC36" s="675"/>
      <c r="AD36" s="676" t="s">
        <v>231</v>
      </c>
      <c r="AE36" s="676"/>
      <c r="AF36" s="676"/>
      <c r="AG36" s="676"/>
      <c r="AH36" s="676"/>
      <c r="AI36" s="676"/>
      <c r="AJ36" s="676"/>
      <c r="AK36" s="676"/>
      <c r="AL36" s="645" t="s">
        <v>237</v>
      </c>
      <c r="AM36" s="646"/>
      <c r="AN36" s="646"/>
      <c r="AO36" s="677"/>
      <c r="AP36" s="234"/>
      <c r="AQ36" s="694" t="s">
        <v>331</v>
      </c>
      <c r="AR36" s="695"/>
      <c r="AS36" s="695"/>
      <c r="AT36" s="695"/>
      <c r="AU36" s="695"/>
      <c r="AV36" s="695"/>
      <c r="AW36" s="695"/>
      <c r="AX36" s="695"/>
      <c r="AY36" s="696"/>
      <c r="AZ36" s="697">
        <v>454598</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2791</v>
      </c>
      <c r="BW36" s="698"/>
      <c r="BX36" s="698"/>
      <c r="BY36" s="698"/>
      <c r="BZ36" s="698"/>
      <c r="CA36" s="698"/>
      <c r="CB36" s="699"/>
      <c r="CD36" s="681" t="s">
        <v>333</v>
      </c>
      <c r="CE36" s="682"/>
      <c r="CF36" s="682"/>
      <c r="CG36" s="682"/>
      <c r="CH36" s="682"/>
      <c r="CI36" s="682"/>
      <c r="CJ36" s="682"/>
      <c r="CK36" s="682"/>
      <c r="CL36" s="682"/>
      <c r="CM36" s="682"/>
      <c r="CN36" s="682"/>
      <c r="CO36" s="682"/>
      <c r="CP36" s="682"/>
      <c r="CQ36" s="683"/>
      <c r="CR36" s="642">
        <v>896768</v>
      </c>
      <c r="CS36" s="643"/>
      <c r="CT36" s="643"/>
      <c r="CU36" s="643"/>
      <c r="CV36" s="643"/>
      <c r="CW36" s="643"/>
      <c r="CX36" s="643"/>
      <c r="CY36" s="644"/>
      <c r="CZ36" s="645">
        <v>24</v>
      </c>
      <c r="DA36" s="663"/>
      <c r="DB36" s="663"/>
      <c r="DC36" s="664"/>
      <c r="DD36" s="648">
        <v>174900</v>
      </c>
      <c r="DE36" s="643"/>
      <c r="DF36" s="643"/>
      <c r="DG36" s="643"/>
      <c r="DH36" s="643"/>
      <c r="DI36" s="643"/>
      <c r="DJ36" s="643"/>
      <c r="DK36" s="644"/>
      <c r="DL36" s="648">
        <v>70094</v>
      </c>
      <c r="DM36" s="643"/>
      <c r="DN36" s="643"/>
      <c r="DO36" s="643"/>
      <c r="DP36" s="643"/>
      <c r="DQ36" s="643"/>
      <c r="DR36" s="643"/>
      <c r="DS36" s="643"/>
      <c r="DT36" s="643"/>
      <c r="DU36" s="643"/>
      <c r="DV36" s="644"/>
      <c r="DW36" s="645">
        <v>3.4</v>
      </c>
      <c r="DX36" s="663"/>
      <c r="DY36" s="663"/>
      <c r="DZ36" s="663"/>
      <c r="EA36" s="663"/>
      <c r="EB36" s="663"/>
      <c r="EC36" s="684"/>
    </row>
    <row r="37" spans="2:133" ht="11.25" customHeight="1" x14ac:dyDescent="0.15">
      <c r="B37" s="639" t="s">
        <v>334</v>
      </c>
      <c r="C37" s="640"/>
      <c r="D37" s="640"/>
      <c r="E37" s="640"/>
      <c r="F37" s="640"/>
      <c r="G37" s="640"/>
      <c r="H37" s="640"/>
      <c r="I37" s="640"/>
      <c r="J37" s="640"/>
      <c r="K37" s="640"/>
      <c r="L37" s="640"/>
      <c r="M37" s="640"/>
      <c r="N37" s="640"/>
      <c r="O37" s="640"/>
      <c r="P37" s="640"/>
      <c r="Q37" s="641"/>
      <c r="R37" s="642">
        <v>26842</v>
      </c>
      <c r="S37" s="643"/>
      <c r="T37" s="643"/>
      <c r="U37" s="643"/>
      <c r="V37" s="643"/>
      <c r="W37" s="643"/>
      <c r="X37" s="643"/>
      <c r="Y37" s="644"/>
      <c r="Z37" s="675">
        <v>0.7</v>
      </c>
      <c r="AA37" s="675"/>
      <c r="AB37" s="675"/>
      <c r="AC37" s="675"/>
      <c r="AD37" s="676" t="s">
        <v>237</v>
      </c>
      <c r="AE37" s="676"/>
      <c r="AF37" s="676"/>
      <c r="AG37" s="676"/>
      <c r="AH37" s="676"/>
      <c r="AI37" s="676"/>
      <c r="AJ37" s="676"/>
      <c r="AK37" s="676"/>
      <c r="AL37" s="645" t="s">
        <v>237</v>
      </c>
      <c r="AM37" s="646"/>
      <c r="AN37" s="646"/>
      <c r="AO37" s="677"/>
      <c r="AQ37" s="685" t="s">
        <v>335</v>
      </c>
      <c r="AR37" s="686"/>
      <c r="AS37" s="686"/>
      <c r="AT37" s="686"/>
      <c r="AU37" s="686"/>
      <c r="AV37" s="686"/>
      <c r="AW37" s="686"/>
      <c r="AX37" s="686"/>
      <c r="AY37" s="687"/>
      <c r="AZ37" s="642">
        <v>130569</v>
      </c>
      <c r="BA37" s="643"/>
      <c r="BB37" s="643"/>
      <c r="BC37" s="643"/>
      <c r="BD37" s="661"/>
      <c r="BE37" s="661"/>
      <c r="BF37" s="688"/>
      <c r="BG37" s="681" t="s">
        <v>336</v>
      </c>
      <c r="BH37" s="682"/>
      <c r="BI37" s="682"/>
      <c r="BJ37" s="682"/>
      <c r="BK37" s="682"/>
      <c r="BL37" s="682"/>
      <c r="BM37" s="682"/>
      <c r="BN37" s="682"/>
      <c r="BO37" s="682"/>
      <c r="BP37" s="682"/>
      <c r="BQ37" s="682"/>
      <c r="BR37" s="682"/>
      <c r="BS37" s="682"/>
      <c r="BT37" s="682"/>
      <c r="BU37" s="683"/>
      <c r="BV37" s="642">
        <v>-4270</v>
      </c>
      <c r="BW37" s="643"/>
      <c r="BX37" s="643"/>
      <c r="BY37" s="643"/>
      <c r="BZ37" s="643"/>
      <c r="CA37" s="643"/>
      <c r="CB37" s="689"/>
      <c r="CD37" s="681" t="s">
        <v>337</v>
      </c>
      <c r="CE37" s="682"/>
      <c r="CF37" s="682"/>
      <c r="CG37" s="682"/>
      <c r="CH37" s="682"/>
      <c r="CI37" s="682"/>
      <c r="CJ37" s="682"/>
      <c r="CK37" s="682"/>
      <c r="CL37" s="682"/>
      <c r="CM37" s="682"/>
      <c r="CN37" s="682"/>
      <c r="CO37" s="682"/>
      <c r="CP37" s="682"/>
      <c r="CQ37" s="683"/>
      <c r="CR37" s="642">
        <v>147718</v>
      </c>
      <c r="CS37" s="661"/>
      <c r="CT37" s="661"/>
      <c r="CU37" s="661"/>
      <c r="CV37" s="661"/>
      <c r="CW37" s="661"/>
      <c r="CX37" s="661"/>
      <c r="CY37" s="662"/>
      <c r="CZ37" s="645">
        <v>3.9</v>
      </c>
      <c r="DA37" s="663"/>
      <c r="DB37" s="663"/>
      <c r="DC37" s="664"/>
      <c r="DD37" s="648">
        <v>110621</v>
      </c>
      <c r="DE37" s="661"/>
      <c r="DF37" s="661"/>
      <c r="DG37" s="661"/>
      <c r="DH37" s="661"/>
      <c r="DI37" s="661"/>
      <c r="DJ37" s="661"/>
      <c r="DK37" s="662"/>
      <c r="DL37" s="648">
        <v>33932</v>
      </c>
      <c r="DM37" s="661"/>
      <c r="DN37" s="661"/>
      <c r="DO37" s="661"/>
      <c r="DP37" s="661"/>
      <c r="DQ37" s="661"/>
      <c r="DR37" s="661"/>
      <c r="DS37" s="661"/>
      <c r="DT37" s="661"/>
      <c r="DU37" s="661"/>
      <c r="DV37" s="662"/>
      <c r="DW37" s="645">
        <v>1.7</v>
      </c>
      <c r="DX37" s="663"/>
      <c r="DY37" s="663"/>
      <c r="DZ37" s="663"/>
      <c r="EA37" s="663"/>
      <c r="EB37" s="663"/>
      <c r="EC37" s="684"/>
    </row>
    <row r="38" spans="2:133" ht="11.25" customHeight="1" x14ac:dyDescent="0.15">
      <c r="B38" s="639" t="s">
        <v>338</v>
      </c>
      <c r="C38" s="640"/>
      <c r="D38" s="640"/>
      <c r="E38" s="640"/>
      <c r="F38" s="640"/>
      <c r="G38" s="640"/>
      <c r="H38" s="640"/>
      <c r="I38" s="640"/>
      <c r="J38" s="640"/>
      <c r="K38" s="640"/>
      <c r="L38" s="640"/>
      <c r="M38" s="640"/>
      <c r="N38" s="640"/>
      <c r="O38" s="640"/>
      <c r="P38" s="640"/>
      <c r="Q38" s="641"/>
      <c r="R38" s="642">
        <v>54179</v>
      </c>
      <c r="S38" s="643"/>
      <c r="T38" s="643"/>
      <c r="U38" s="643"/>
      <c r="V38" s="643"/>
      <c r="W38" s="643"/>
      <c r="X38" s="643"/>
      <c r="Y38" s="644"/>
      <c r="Z38" s="675">
        <v>1.4</v>
      </c>
      <c r="AA38" s="675"/>
      <c r="AB38" s="675"/>
      <c r="AC38" s="675"/>
      <c r="AD38" s="676">
        <v>521</v>
      </c>
      <c r="AE38" s="676"/>
      <c r="AF38" s="676"/>
      <c r="AG38" s="676"/>
      <c r="AH38" s="676"/>
      <c r="AI38" s="676"/>
      <c r="AJ38" s="676"/>
      <c r="AK38" s="676"/>
      <c r="AL38" s="645">
        <v>0</v>
      </c>
      <c r="AM38" s="646"/>
      <c r="AN38" s="646"/>
      <c r="AO38" s="677"/>
      <c r="AQ38" s="685" t="s">
        <v>339</v>
      </c>
      <c r="AR38" s="686"/>
      <c r="AS38" s="686"/>
      <c r="AT38" s="686"/>
      <c r="AU38" s="686"/>
      <c r="AV38" s="686"/>
      <c r="AW38" s="686"/>
      <c r="AX38" s="686"/>
      <c r="AY38" s="687"/>
      <c r="AZ38" s="642">
        <v>9174</v>
      </c>
      <c r="BA38" s="643"/>
      <c r="BB38" s="643"/>
      <c r="BC38" s="643"/>
      <c r="BD38" s="661"/>
      <c r="BE38" s="661"/>
      <c r="BF38" s="688"/>
      <c r="BG38" s="681" t="s">
        <v>340</v>
      </c>
      <c r="BH38" s="682"/>
      <c r="BI38" s="682"/>
      <c r="BJ38" s="682"/>
      <c r="BK38" s="682"/>
      <c r="BL38" s="682"/>
      <c r="BM38" s="682"/>
      <c r="BN38" s="682"/>
      <c r="BO38" s="682"/>
      <c r="BP38" s="682"/>
      <c r="BQ38" s="682"/>
      <c r="BR38" s="682"/>
      <c r="BS38" s="682"/>
      <c r="BT38" s="682"/>
      <c r="BU38" s="683"/>
      <c r="BV38" s="642">
        <v>961</v>
      </c>
      <c r="BW38" s="643"/>
      <c r="BX38" s="643"/>
      <c r="BY38" s="643"/>
      <c r="BZ38" s="643"/>
      <c r="CA38" s="643"/>
      <c r="CB38" s="689"/>
      <c r="CD38" s="681" t="s">
        <v>341</v>
      </c>
      <c r="CE38" s="682"/>
      <c r="CF38" s="682"/>
      <c r="CG38" s="682"/>
      <c r="CH38" s="682"/>
      <c r="CI38" s="682"/>
      <c r="CJ38" s="682"/>
      <c r="CK38" s="682"/>
      <c r="CL38" s="682"/>
      <c r="CM38" s="682"/>
      <c r="CN38" s="682"/>
      <c r="CO38" s="682"/>
      <c r="CP38" s="682"/>
      <c r="CQ38" s="683"/>
      <c r="CR38" s="642">
        <v>454598</v>
      </c>
      <c r="CS38" s="643"/>
      <c r="CT38" s="643"/>
      <c r="CU38" s="643"/>
      <c r="CV38" s="643"/>
      <c r="CW38" s="643"/>
      <c r="CX38" s="643"/>
      <c r="CY38" s="644"/>
      <c r="CZ38" s="645">
        <v>12.1</v>
      </c>
      <c r="DA38" s="663"/>
      <c r="DB38" s="663"/>
      <c r="DC38" s="664"/>
      <c r="DD38" s="648">
        <v>402095</v>
      </c>
      <c r="DE38" s="643"/>
      <c r="DF38" s="643"/>
      <c r="DG38" s="643"/>
      <c r="DH38" s="643"/>
      <c r="DI38" s="643"/>
      <c r="DJ38" s="643"/>
      <c r="DK38" s="644"/>
      <c r="DL38" s="648">
        <v>252039</v>
      </c>
      <c r="DM38" s="643"/>
      <c r="DN38" s="643"/>
      <c r="DO38" s="643"/>
      <c r="DP38" s="643"/>
      <c r="DQ38" s="643"/>
      <c r="DR38" s="643"/>
      <c r="DS38" s="643"/>
      <c r="DT38" s="643"/>
      <c r="DU38" s="643"/>
      <c r="DV38" s="644"/>
      <c r="DW38" s="645">
        <v>12.4</v>
      </c>
      <c r="DX38" s="663"/>
      <c r="DY38" s="663"/>
      <c r="DZ38" s="663"/>
      <c r="EA38" s="663"/>
      <c r="EB38" s="663"/>
      <c r="EC38" s="684"/>
    </row>
    <row r="39" spans="2:133" ht="11.25" customHeight="1" x14ac:dyDescent="0.15">
      <c r="B39" s="639" t="s">
        <v>342</v>
      </c>
      <c r="C39" s="640"/>
      <c r="D39" s="640"/>
      <c r="E39" s="640"/>
      <c r="F39" s="640"/>
      <c r="G39" s="640"/>
      <c r="H39" s="640"/>
      <c r="I39" s="640"/>
      <c r="J39" s="640"/>
      <c r="K39" s="640"/>
      <c r="L39" s="640"/>
      <c r="M39" s="640"/>
      <c r="N39" s="640"/>
      <c r="O39" s="640"/>
      <c r="P39" s="640"/>
      <c r="Q39" s="641"/>
      <c r="R39" s="642">
        <v>238879</v>
      </c>
      <c r="S39" s="643"/>
      <c r="T39" s="643"/>
      <c r="U39" s="643"/>
      <c r="V39" s="643"/>
      <c r="W39" s="643"/>
      <c r="X39" s="643"/>
      <c r="Y39" s="644"/>
      <c r="Z39" s="675">
        <v>6.3</v>
      </c>
      <c r="AA39" s="675"/>
      <c r="AB39" s="675"/>
      <c r="AC39" s="675"/>
      <c r="AD39" s="676" t="s">
        <v>231</v>
      </c>
      <c r="AE39" s="676"/>
      <c r="AF39" s="676"/>
      <c r="AG39" s="676"/>
      <c r="AH39" s="676"/>
      <c r="AI39" s="676"/>
      <c r="AJ39" s="676"/>
      <c r="AK39" s="676"/>
      <c r="AL39" s="645" t="s">
        <v>231</v>
      </c>
      <c r="AM39" s="646"/>
      <c r="AN39" s="646"/>
      <c r="AO39" s="677"/>
      <c r="AQ39" s="685" t="s">
        <v>343</v>
      </c>
      <c r="AR39" s="686"/>
      <c r="AS39" s="686"/>
      <c r="AT39" s="686"/>
      <c r="AU39" s="686"/>
      <c r="AV39" s="686"/>
      <c r="AW39" s="686"/>
      <c r="AX39" s="686"/>
      <c r="AY39" s="687"/>
      <c r="AZ39" s="642" t="s">
        <v>237</v>
      </c>
      <c r="BA39" s="643"/>
      <c r="BB39" s="643"/>
      <c r="BC39" s="643"/>
      <c r="BD39" s="661"/>
      <c r="BE39" s="661"/>
      <c r="BF39" s="688"/>
      <c r="BG39" s="681" t="s">
        <v>344</v>
      </c>
      <c r="BH39" s="682"/>
      <c r="BI39" s="682"/>
      <c r="BJ39" s="682"/>
      <c r="BK39" s="682"/>
      <c r="BL39" s="682"/>
      <c r="BM39" s="682"/>
      <c r="BN39" s="682"/>
      <c r="BO39" s="682"/>
      <c r="BP39" s="682"/>
      <c r="BQ39" s="682"/>
      <c r="BR39" s="682"/>
      <c r="BS39" s="682"/>
      <c r="BT39" s="682"/>
      <c r="BU39" s="683"/>
      <c r="BV39" s="642">
        <v>1550</v>
      </c>
      <c r="BW39" s="643"/>
      <c r="BX39" s="643"/>
      <c r="BY39" s="643"/>
      <c r="BZ39" s="643"/>
      <c r="CA39" s="643"/>
      <c r="CB39" s="689"/>
      <c r="CD39" s="681" t="s">
        <v>345</v>
      </c>
      <c r="CE39" s="682"/>
      <c r="CF39" s="682"/>
      <c r="CG39" s="682"/>
      <c r="CH39" s="682"/>
      <c r="CI39" s="682"/>
      <c r="CJ39" s="682"/>
      <c r="CK39" s="682"/>
      <c r="CL39" s="682"/>
      <c r="CM39" s="682"/>
      <c r="CN39" s="682"/>
      <c r="CO39" s="682"/>
      <c r="CP39" s="682"/>
      <c r="CQ39" s="683"/>
      <c r="CR39" s="642">
        <v>32343</v>
      </c>
      <c r="CS39" s="661"/>
      <c r="CT39" s="661"/>
      <c r="CU39" s="661"/>
      <c r="CV39" s="661"/>
      <c r="CW39" s="661"/>
      <c r="CX39" s="661"/>
      <c r="CY39" s="662"/>
      <c r="CZ39" s="645">
        <v>0.9</v>
      </c>
      <c r="DA39" s="663"/>
      <c r="DB39" s="663"/>
      <c r="DC39" s="664"/>
      <c r="DD39" s="648">
        <v>22462</v>
      </c>
      <c r="DE39" s="661"/>
      <c r="DF39" s="661"/>
      <c r="DG39" s="661"/>
      <c r="DH39" s="661"/>
      <c r="DI39" s="661"/>
      <c r="DJ39" s="661"/>
      <c r="DK39" s="662"/>
      <c r="DL39" s="648" t="s">
        <v>237</v>
      </c>
      <c r="DM39" s="661"/>
      <c r="DN39" s="661"/>
      <c r="DO39" s="661"/>
      <c r="DP39" s="661"/>
      <c r="DQ39" s="661"/>
      <c r="DR39" s="661"/>
      <c r="DS39" s="661"/>
      <c r="DT39" s="661"/>
      <c r="DU39" s="661"/>
      <c r="DV39" s="662"/>
      <c r="DW39" s="645" t="s">
        <v>237</v>
      </c>
      <c r="DX39" s="663"/>
      <c r="DY39" s="663"/>
      <c r="DZ39" s="663"/>
      <c r="EA39" s="663"/>
      <c r="EB39" s="663"/>
      <c r="EC39" s="684"/>
    </row>
    <row r="40" spans="2:133" ht="11.25" customHeight="1" x14ac:dyDescent="0.15">
      <c r="B40" s="639" t="s">
        <v>346</v>
      </c>
      <c r="C40" s="640"/>
      <c r="D40" s="640"/>
      <c r="E40" s="640"/>
      <c r="F40" s="640"/>
      <c r="G40" s="640"/>
      <c r="H40" s="640"/>
      <c r="I40" s="640"/>
      <c r="J40" s="640"/>
      <c r="K40" s="640"/>
      <c r="L40" s="640"/>
      <c r="M40" s="640"/>
      <c r="N40" s="640"/>
      <c r="O40" s="640"/>
      <c r="P40" s="640"/>
      <c r="Q40" s="641"/>
      <c r="R40" s="642">
        <v>1100</v>
      </c>
      <c r="S40" s="643"/>
      <c r="T40" s="643"/>
      <c r="U40" s="643"/>
      <c r="V40" s="643"/>
      <c r="W40" s="643"/>
      <c r="X40" s="643"/>
      <c r="Y40" s="644"/>
      <c r="Z40" s="675">
        <v>0</v>
      </c>
      <c r="AA40" s="675"/>
      <c r="AB40" s="675"/>
      <c r="AC40" s="675"/>
      <c r="AD40" s="676" t="s">
        <v>231</v>
      </c>
      <c r="AE40" s="676"/>
      <c r="AF40" s="676"/>
      <c r="AG40" s="676"/>
      <c r="AH40" s="676"/>
      <c r="AI40" s="676"/>
      <c r="AJ40" s="676"/>
      <c r="AK40" s="676"/>
      <c r="AL40" s="645" t="s">
        <v>231</v>
      </c>
      <c r="AM40" s="646"/>
      <c r="AN40" s="646"/>
      <c r="AO40" s="677"/>
      <c r="AQ40" s="685" t="s">
        <v>347</v>
      </c>
      <c r="AR40" s="686"/>
      <c r="AS40" s="686"/>
      <c r="AT40" s="686"/>
      <c r="AU40" s="686"/>
      <c r="AV40" s="686"/>
      <c r="AW40" s="686"/>
      <c r="AX40" s="686"/>
      <c r="AY40" s="687"/>
      <c r="AZ40" s="642" t="s">
        <v>231</v>
      </c>
      <c r="BA40" s="643"/>
      <c r="BB40" s="643"/>
      <c r="BC40" s="643"/>
      <c r="BD40" s="661"/>
      <c r="BE40" s="661"/>
      <c r="BF40" s="688"/>
      <c r="BG40" s="690" t="s">
        <v>348</v>
      </c>
      <c r="BH40" s="691"/>
      <c r="BI40" s="691"/>
      <c r="BJ40" s="691"/>
      <c r="BK40" s="691"/>
      <c r="BL40" s="235"/>
      <c r="BM40" s="682" t="s">
        <v>349</v>
      </c>
      <c r="BN40" s="682"/>
      <c r="BO40" s="682"/>
      <c r="BP40" s="682"/>
      <c r="BQ40" s="682"/>
      <c r="BR40" s="682"/>
      <c r="BS40" s="682"/>
      <c r="BT40" s="682"/>
      <c r="BU40" s="683"/>
      <c r="BV40" s="642">
        <v>82</v>
      </c>
      <c r="BW40" s="643"/>
      <c r="BX40" s="643"/>
      <c r="BY40" s="643"/>
      <c r="BZ40" s="643"/>
      <c r="CA40" s="643"/>
      <c r="CB40" s="689"/>
      <c r="CD40" s="681" t="s">
        <v>350</v>
      </c>
      <c r="CE40" s="682"/>
      <c r="CF40" s="682"/>
      <c r="CG40" s="682"/>
      <c r="CH40" s="682"/>
      <c r="CI40" s="682"/>
      <c r="CJ40" s="682"/>
      <c r="CK40" s="682"/>
      <c r="CL40" s="682"/>
      <c r="CM40" s="682"/>
      <c r="CN40" s="682"/>
      <c r="CO40" s="682"/>
      <c r="CP40" s="682"/>
      <c r="CQ40" s="683"/>
      <c r="CR40" s="642" t="s">
        <v>231</v>
      </c>
      <c r="CS40" s="643"/>
      <c r="CT40" s="643"/>
      <c r="CU40" s="643"/>
      <c r="CV40" s="643"/>
      <c r="CW40" s="643"/>
      <c r="CX40" s="643"/>
      <c r="CY40" s="644"/>
      <c r="CZ40" s="645" t="s">
        <v>231</v>
      </c>
      <c r="DA40" s="663"/>
      <c r="DB40" s="663"/>
      <c r="DC40" s="664"/>
      <c r="DD40" s="648" t="s">
        <v>231</v>
      </c>
      <c r="DE40" s="643"/>
      <c r="DF40" s="643"/>
      <c r="DG40" s="643"/>
      <c r="DH40" s="643"/>
      <c r="DI40" s="643"/>
      <c r="DJ40" s="643"/>
      <c r="DK40" s="644"/>
      <c r="DL40" s="648" t="s">
        <v>231</v>
      </c>
      <c r="DM40" s="643"/>
      <c r="DN40" s="643"/>
      <c r="DO40" s="643"/>
      <c r="DP40" s="643"/>
      <c r="DQ40" s="643"/>
      <c r="DR40" s="643"/>
      <c r="DS40" s="643"/>
      <c r="DT40" s="643"/>
      <c r="DU40" s="643"/>
      <c r="DV40" s="644"/>
      <c r="DW40" s="645" t="s">
        <v>237</v>
      </c>
      <c r="DX40" s="663"/>
      <c r="DY40" s="663"/>
      <c r="DZ40" s="663"/>
      <c r="EA40" s="663"/>
      <c r="EB40" s="663"/>
      <c r="EC40" s="684"/>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231</v>
      </c>
      <c r="S41" s="643"/>
      <c r="T41" s="643"/>
      <c r="U41" s="643"/>
      <c r="V41" s="643"/>
      <c r="W41" s="643"/>
      <c r="X41" s="643"/>
      <c r="Y41" s="644"/>
      <c r="Z41" s="675" t="s">
        <v>231</v>
      </c>
      <c r="AA41" s="675"/>
      <c r="AB41" s="675"/>
      <c r="AC41" s="675"/>
      <c r="AD41" s="676" t="s">
        <v>231</v>
      </c>
      <c r="AE41" s="676"/>
      <c r="AF41" s="676"/>
      <c r="AG41" s="676"/>
      <c r="AH41" s="676"/>
      <c r="AI41" s="676"/>
      <c r="AJ41" s="676"/>
      <c r="AK41" s="676"/>
      <c r="AL41" s="645" t="s">
        <v>231</v>
      </c>
      <c r="AM41" s="646"/>
      <c r="AN41" s="646"/>
      <c r="AO41" s="677"/>
      <c r="AQ41" s="685" t="s">
        <v>352</v>
      </c>
      <c r="AR41" s="686"/>
      <c r="AS41" s="686"/>
      <c r="AT41" s="686"/>
      <c r="AU41" s="686"/>
      <c r="AV41" s="686"/>
      <c r="AW41" s="686"/>
      <c r="AX41" s="686"/>
      <c r="AY41" s="687"/>
      <c r="AZ41" s="642">
        <v>88056</v>
      </c>
      <c r="BA41" s="643"/>
      <c r="BB41" s="643"/>
      <c r="BC41" s="643"/>
      <c r="BD41" s="661"/>
      <c r="BE41" s="661"/>
      <c r="BF41" s="688"/>
      <c r="BG41" s="690"/>
      <c r="BH41" s="691"/>
      <c r="BI41" s="691"/>
      <c r="BJ41" s="691"/>
      <c r="BK41" s="691"/>
      <c r="BL41" s="235"/>
      <c r="BM41" s="682" t="s">
        <v>353</v>
      </c>
      <c r="BN41" s="682"/>
      <c r="BO41" s="682"/>
      <c r="BP41" s="682"/>
      <c r="BQ41" s="682"/>
      <c r="BR41" s="682"/>
      <c r="BS41" s="682"/>
      <c r="BT41" s="682"/>
      <c r="BU41" s="683"/>
      <c r="BV41" s="642">
        <v>1</v>
      </c>
      <c r="BW41" s="643"/>
      <c r="BX41" s="643"/>
      <c r="BY41" s="643"/>
      <c r="BZ41" s="643"/>
      <c r="CA41" s="643"/>
      <c r="CB41" s="689"/>
      <c r="CD41" s="681" t="s">
        <v>354</v>
      </c>
      <c r="CE41" s="682"/>
      <c r="CF41" s="682"/>
      <c r="CG41" s="682"/>
      <c r="CH41" s="682"/>
      <c r="CI41" s="682"/>
      <c r="CJ41" s="682"/>
      <c r="CK41" s="682"/>
      <c r="CL41" s="682"/>
      <c r="CM41" s="682"/>
      <c r="CN41" s="682"/>
      <c r="CO41" s="682"/>
      <c r="CP41" s="682"/>
      <c r="CQ41" s="683"/>
      <c r="CR41" s="642" t="s">
        <v>237</v>
      </c>
      <c r="CS41" s="661"/>
      <c r="CT41" s="661"/>
      <c r="CU41" s="661"/>
      <c r="CV41" s="661"/>
      <c r="CW41" s="661"/>
      <c r="CX41" s="661"/>
      <c r="CY41" s="662"/>
      <c r="CZ41" s="645" t="s">
        <v>237</v>
      </c>
      <c r="DA41" s="663"/>
      <c r="DB41" s="663"/>
      <c r="DC41" s="664"/>
      <c r="DD41" s="648" t="s">
        <v>237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68779</v>
      </c>
      <c r="S42" s="643"/>
      <c r="T42" s="643"/>
      <c r="U42" s="643"/>
      <c r="V42" s="643"/>
      <c r="W42" s="643"/>
      <c r="X42" s="643"/>
      <c r="Y42" s="644"/>
      <c r="Z42" s="675">
        <v>1.8</v>
      </c>
      <c r="AA42" s="675"/>
      <c r="AB42" s="675"/>
      <c r="AC42" s="675"/>
      <c r="AD42" s="676" t="s">
        <v>237</v>
      </c>
      <c r="AE42" s="676"/>
      <c r="AF42" s="676"/>
      <c r="AG42" s="676"/>
      <c r="AH42" s="676"/>
      <c r="AI42" s="676"/>
      <c r="AJ42" s="676"/>
      <c r="AK42" s="676"/>
      <c r="AL42" s="645" t="s">
        <v>231</v>
      </c>
      <c r="AM42" s="646"/>
      <c r="AN42" s="646"/>
      <c r="AO42" s="677"/>
      <c r="AQ42" s="678" t="s">
        <v>356</v>
      </c>
      <c r="AR42" s="679"/>
      <c r="AS42" s="679"/>
      <c r="AT42" s="679"/>
      <c r="AU42" s="679"/>
      <c r="AV42" s="679"/>
      <c r="AW42" s="679"/>
      <c r="AX42" s="679"/>
      <c r="AY42" s="680"/>
      <c r="AZ42" s="626">
        <v>226799</v>
      </c>
      <c r="BA42" s="665"/>
      <c r="BB42" s="665"/>
      <c r="BC42" s="665"/>
      <c r="BD42" s="627"/>
      <c r="BE42" s="627"/>
      <c r="BF42" s="671"/>
      <c r="BG42" s="692"/>
      <c r="BH42" s="693"/>
      <c r="BI42" s="693"/>
      <c r="BJ42" s="693"/>
      <c r="BK42" s="693"/>
      <c r="BL42" s="236"/>
      <c r="BM42" s="672" t="s">
        <v>357</v>
      </c>
      <c r="BN42" s="672"/>
      <c r="BO42" s="672"/>
      <c r="BP42" s="672"/>
      <c r="BQ42" s="672"/>
      <c r="BR42" s="672"/>
      <c r="BS42" s="672"/>
      <c r="BT42" s="672"/>
      <c r="BU42" s="673"/>
      <c r="BV42" s="626">
        <v>366</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245279</v>
      </c>
      <c r="CS42" s="643"/>
      <c r="CT42" s="643"/>
      <c r="CU42" s="643"/>
      <c r="CV42" s="643"/>
      <c r="CW42" s="643"/>
      <c r="CX42" s="643"/>
      <c r="CY42" s="644"/>
      <c r="CZ42" s="645">
        <v>6.6</v>
      </c>
      <c r="DA42" s="646"/>
      <c r="DB42" s="646"/>
      <c r="DC42" s="647"/>
      <c r="DD42" s="648">
        <v>83903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3776910</v>
      </c>
      <c r="S43" s="665"/>
      <c r="T43" s="665"/>
      <c r="U43" s="665"/>
      <c r="V43" s="665"/>
      <c r="W43" s="665"/>
      <c r="X43" s="665"/>
      <c r="Y43" s="666"/>
      <c r="Z43" s="667">
        <v>100</v>
      </c>
      <c r="AA43" s="667"/>
      <c r="AB43" s="667"/>
      <c r="AC43" s="667"/>
      <c r="AD43" s="668">
        <v>1970443</v>
      </c>
      <c r="AE43" s="668"/>
      <c r="AF43" s="668"/>
      <c r="AG43" s="668"/>
      <c r="AH43" s="668"/>
      <c r="AI43" s="668"/>
      <c r="AJ43" s="668"/>
      <c r="AK43" s="668"/>
      <c r="AL43" s="629">
        <v>100</v>
      </c>
      <c r="AM43" s="669"/>
      <c r="AN43" s="669"/>
      <c r="AO43" s="670"/>
      <c r="BV43" s="237"/>
      <c r="BW43" s="237"/>
      <c r="BX43" s="237"/>
      <c r="BY43" s="237"/>
      <c r="BZ43" s="237"/>
      <c r="CA43" s="237"/>
      <c r="CB43" s="237"/>
      <c r="CD43" s="639" t="s">
        <v>360</v>
      </c>
      <c r="CE43" s="640"/>
      <c r="CF43" s="640"/>
      <c r="CG43" s="640"/>
      <c r="CH43" s="640"/>
      <c r="CI43" s="640"/>
      <c r="CJ43" s="640"/>
      <c r="CK43" s="640"/>
      <c r="CL43" s="640"/>
      <c r="CM43" s="640"/>
      <c r="CN43" s="640"/>
      <c r="CO43" s="640"/>
      <c r="CP43" s="640"/>
      <c r="CQ43" s="641"/>
      <c r="CR43" s="642">
        <v>13537</v>
      </c>
      <c r="CS43" s="661"/>
      <c r="CT43" s="661"/>
      <c r="CU43" s="661"/>
      <c r="CV43" s="661"/>
      <c r="CW43" s="661"/>
      <c r="CX43" s="661"/>
      <c r="CY43" s="662"/>
      <c r="CZ43" s="645">
        <v>0.4</v>
      </c>
      <c r="DA43" s="663"/>
      <c r="DB43" s="663"/>
      <c r="DC43" s="664"/>
      <c r="DD43" s="648">
        <v>13537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55" t="s">
        <v>308</v>
      </c>
      <c r="CE44" s="656"/>
      <c r="CF44" s="639" t="s">
        <v>361</v>
      </c>
      <c r="CG44" s="640"/>
      <c r="CH44" s="640"/>
      <c r="CI44" s="640"/>
      <c r="CJ44" s="640"/>
      <c r="CK44" s="640"/>
      <c r="CL44" s="640"/>
      <c r="CM44" s="640"/>
      <c r="CN44" s="640"/>
      <c r="CO44" s="640"/>
      <c r="CP44" s="640"/>
      <c r="CQ44" s="641"/>
      <c r="CR44" s="642">
        <v>165908</v>
      </c>
      <c r="CS44" s="643"/>
      <c r="CT44" s="643"/>
      <c r="CU44" s="643"/>
      <c r="CV44" s="643"/>
      <c r="CW44" s="643"/>
      <c r="CX44" s="643"/>
      <c r="CY44" s="644"/>
      <c r="CZ44" s="645">
        <v>4.4000000000000004</v>
      </c>
      <c r="DA44" s="646"/>
      <c r="DB44" s="646"/>
      <c r="DC44" s="647"/>
      <c r="DD44" s="648">
        <v>78016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39" t="s">
        <v>362</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57"/>
      <c r="CE45" s="658"/>
      <c r="CF45" s="639" t="s">
        <v>363</v>
      </c>
      <c r="CG45" s="640"/>
      <c r="CH45" s="640"/>
      <c r="CI45" s="640"/>
      <c r="CJ45" s="640"/>
      <c r="CK45" s="640"/>
      <c r="CL45" s="640"/>
      <c r="CM45" s="640"/>
      <c r="CN45" s="640"/>
      <c r="CO45" s="640"/>
      <c r="CP45" s="640"/>
      <c r="CQ45" s="641"/>
      <c r="CR45" s="642">
        <v>4084</v>
      </c>
      <c r="CS45" s="661"/>
      <c r="CT45" s="661"/>
      <c r="CU45" s="661"/>
      <c r="CV45" s="661"/>
      <c r="CW45" s="661"/>
      <c r="CX45" s="661"/>
      <c r="CY45" s="662"/>
      <c r="CZ45" s="645">
        <v>0.1</v>
      </c>
      <c r="DA45" s="663"/>
      <c r="DB45" s="663"/>
      <c r="DC45" s="664"/>
      <c r="DD45" s="648">
        <v>912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0" t="s">
        <v>364</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7"/>
      <c r="CE46" s="658"/>
      <c r="CF46" s="639" t="s">
        <v>365</v>
      </c>
      <c r="CG46" s="640"/>
      <c r="CH46" s="640"/>
      <c r="CI46" s="640"/>
      <c r="CJ46" s="640"/>
      <c r="CK46" s="640"/>
      <c r="CL46" s="640"/>
      <c r="CM46" s="640"/>
      <c r="CN46" s="640"/>
      <c r="CO46" s="640"/>
      <c r="CP46" s="640"/>
      <c r="CQ46" s="641"/>
      <c r="CR46" s="642">
        <v>161824</v>
      </c>
      <c r="CS46" s="643"/>
      <c r="CT46" s="643"/>
      <c r="CU46" s="643"/>
      <c r="CV46" s="643"/>
      <c r="CW46" s="643"/>
      <c r="CX46" s="643"/>
      <c r="CY46" s="644"/>
      <c r="CZ46" s="645">
        <v>4.3</v>
      </c>
      <c r="DA46" s="646"/>
      <c r="DB46" s="646"/>
      <c r="DC46" s="647"/>
      <c r="DD46" s="648">
        <v>77104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1" t="s">
        <v>366</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7"/>
      <c r="CE47" s="658"/>
      <c r="CF47" s="639" t="s">
        <v>367</v>
      </c>
      <c r="CG47" s="640"/>
      <c r="CH47" s="640"/>
      <c r="CI47" s="640"/>
      <c r="CJ47" s="640"/>
      <c r="CK47" s="640"/>
      <c r="CL47" s="640"/>
      <c r="CM47" s="640"/>
      <c r="CN47" s="640"/>
      <c r="CO47" s="640"/>
      <c r="CP47" s="640"/>
      <c r="CQ47" s="641"/>
      <c r="CR47" s="642">
        <v>79371</v>
      </c>
      <c r="CS47" s="661"/>
      <c r="CT47" s="661"/>
      <c r="CU47" s="661"/>
      <c r="CV47" s="661"/>
      <c r="CW47" s="661"/>
      <c r="CX47" s="661"/>
      <c r="CY47" s="662"/>
      <c r="CZ47" s="645">
        <v>2.1</v>
      </c>
      <c r="DA47" s="663"/>
      <c r="DB47" s="663"/>
      <c r="DC47" s="664"/>
      <c r="DD47" s="648">
        <v>5887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59"/>
      <c r="CE48" s="660"/>
      <c r="CF48" s="639" t="s">
        <v>368</v>
      </c>
      <c r="CG48" s="640"/>
      <c r="CH48" s="640"/>
      <c r="CI48" s="640"/>
      <c r="CJ48" s="640"/>
      <c r="CK48" s="640"/>
      <c r="CL48" s="640"/>
      <c r="CM48" s="640"/>
      <c r="CN48" s="640"/>
      <c r="CO48" s="640"/>
      <c r="CP48" s="640"/>
      <c r="CQ48" s="641"/>
      <c r="CR48" s="642" t="s">
        <v>231</v>
      </c>
      <c r="CS48" s="643"/>
      <c r="CT48" s="643"/>
      <c r="CU48" s="643"/>
      <c r="CV48" s="643"/>
      <c r="CW48" s="643"/>
      <c r="CX48" s="643"/>
      <c r="CY48" s="644"/>
      <c r="CZ48" s="645" t="s">
        <v>150</v>
      </c>
      <c r="DA48" s="646"/>
      <c r="DB48" s="646"/>
      <c r="DC48" s="647"/>
      <c r="DD48" s="648" t="s">
        <v>231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23" t="s">
        <v>369</v>
      </c>
      <c r="CE49" s="624"/>
      <c r="CF49" s="624"/>
      <c r="CG49" s="624"/>
      <c r="CH49" s="624"/>
      <c r="CI49" s="624"/>
      <c r="CJ49" s="624"/>
      <c r="CK49" s="624"/>
      <c r="CL49" s="624"/>
      <c r="CM49" s="624"/>
      <c r="CN49" s="624"/>
      <c r="CO49" s="624"/>
      <c r="CP49" s="624"/>
      <c r="CQ49" s="625"/>
      <c r="CR49" s="626">
        <v>3743509</v>
      </c>
      <c r="CS49" s="627"/>
      <c r="CT49" s="627"/>
      <c r="CU49" s="627"/>
      <c r="CV49" s="627"/>
      <c r="CW49" s="627"/>
      <c r="CX49" s="627"/>
      <c r="CY49" s="628"/>
      <c r="CZ49" s="629">
        <v>100</v>
      </c>
      <c r="DA49" s="630"/>
      <c r="DB49" s="630"/>
      <c r="DC49" s="631"/>
      <c r="DD49" s="632">
        <v>2264293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o38oacyUPs8qOjyGkhV3JnK/SkLr3iij93JGbCzDod3Q82YIRJ8RgQba/bjMf6YR95bZosCflQs1wfHHMSEoA==" saltValue="w2m0z8EGZZivj4Dt48bMS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371</v>
      </c>
      <c r="DK2" s="1168"/>
      <c r="DL2" s="1168"/>
      <c r="DM2" s="1168"/>
      <c r="DN2" s="1168"/>
      <c r="DO2" s="1169"/>
      <c r="DP2" s="250"/>
      <c r="DQ2" s="1167" t="s">
        <v>372</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7"/>
      <c r="BA5" s="257"/>
      <c r="BB5" s="257"/>
      <c r="BC5" s="257"/>
      <c r="BD5" s="257"/>
      <c r="BE5" s="258"/>
      <c r="BF5" s="258"/>
      <c r="BG5" s="258"/>
      <c r="BH5" s="258"/>
      <c r="BI5" s="258"/>
      <c r="BJ5" s="258"/>
      <c r="BK5" s="258"/>
      <c r="BL5" s="258"/>
      <c r="BM5" s="258"/>
      <c r="BN5" s="258"/>
      <c r="BO5" s="258"/>
      <c r="BP5" s="258"/>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5"/>
    </row>
    <row r="6" spans="1:131" s="256"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3"/>
      <c r="BA6" s="253"/>
      <c r="BB6" s="253"/>
      <c r="BC6" s="253"/>
      <c r="BD6" s="253"/>
      <c r="BE6" s="254"/>
      <c r="BF6" s="254"/>
      <c r="BG6" s="254"/>
      <c r="BH6" s="254"/>
      <c r="BI6" s="254"/>
      <c r="BJ6" s="254"/>
      <c r="BK6" s="254"/>
      <c r="BL6" s="254"/>
      <c r="BM6" s="254"/>
      <c r="BN6" s="254"/>
      <c r="BO6" s="254"/>
      <c r="BP6" s="254"/>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5"/>
    </row>
    <row r="7" spans="1:131" s="256" customFormat="1" ht="26.25" customHeight="1" thickTop="1" x14ac:dyDescent="0.15">
      <c r="A7" s="259">
        <v>1</v>
      </c>
      <c r="B7" s="1107" t="s">
        <v>392</v>
      </c>
      <c r="C7" s="1108"/>
      <c r="D7" s="1108"/>
      <c r="E7" s="1108"/>
      <c r="F7" s="1108"/>
      <c r="G7" s="1108"/>
      <c r="H7" s="1108"/>
      <c r="I7" s="1108"/>
      <c r="J7" s="1108"/>
      <c r="K7" s="1108"/>
      <c r="L7" s="1108"/>
      <c r="M7" s="1108"/>
      <c r="N7" s="1108"/>
      <c r="O7" s="1108"/>
      <c r="P7" s="1109"/>
      <c r="Q7" s="1161">
        <v>3777</v>
      </c>
      <c r="R7" s="1162"/>
      <c r="S7" s="1162"/>
      <c r="T7" s="1162"/>
      <c r="U7" s="1162"/>
      <c r="V7" s="1162">
        <v>3744</v>
      </c>
      <c r="W7" s="1162"/>
      <c r="X7" s="1162"/>
      <c r="Y7" s="1162"/>
      <c r="Z7" s="1162"/>
      <c r="AA7" s="1162">
        <v>33</v>
      </c>
      <c r="AB7" s="1162"/>
      <c r="AC7" s="1162"/>
      <c r="AD7" s="1162"/>
      <c r="AE7" s="1163"/>
      <c r="AF7" s="1164">
        <v>22</v>
      </c>
      <c r="AG7" s="1165"/>
      <c r="AH7" s="1165"/>
      <c r="AI7" s="1165"/>
      <c r="AJ7" s="1166"/>
      <c r="AK7" s="1148" t="s">
        <v>579</v>
      </c>
      <c r="AL7" s="1149"/>
      <c r="AM7" s="1149"/>
      <c r="AN7" s="1149"/>
      <c r="AO7" s="1149"/>
      <c r="AP7" s="1149">
        <v>3518</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c r="BS7" s="1152" t="s">
        <v>592</v>
      </c>
      <c r="BT7" s="1153"/>
      <c r="BU7" s="1153"/>
      <c r="BV7" s="1153"/>
      <c r="BW7" s="1153"/>
      <c r="BX7" s="1153"/>
      <c r="BY7" s="1153"/>
      <c r="BZ7" s="1153"/>
      <c r="CA7" s="1153"/>
      <c r="CB7" s="1153"/>
      <c r="CC7" s="1153"/>
      <c r="CD7" s="1153"/>
      <c r="CE7" s="1153"/>
      <c r="CF7" s="1153"/>
      <c r="CG7" s="1154"/>
      <c r="CH7" s="1145">
        <v>-3</v>
      </c>
      <c r="CI7" s="1146"/>
      <c r="CJ7" s="1146"/>
      <c r="CK7" s="1146"/>
      <c r="CL7" s="1147"/>
      <c r="CM7" s="1145">
        <v>18</v>
      </c>
      <c r="CN7" s="1146"/>
      <c r="CO7" s="1146"/>
      <c r="CP7" s="1146"/>
      <c r="CQ7" s="1147"/>
      <c r="CR7" s="1145">
        <v>16</v>
      </c>
      <c r="CS7" s="1146"/>
      <c r="CT7" s="1146"/>
      <c r="CU7" s="1146"/>
      <c r="CV7" s="1147"/>
      <c r="CW7" s="1145" t="s">
        <v>579</v>
      </c>
      <c r="CX7" s="1146"/>
      <c r="CY7" s="1146"/>
      <c r="CZ7" s="1146"/>
      <c r="DA7" s="1147"/>
      <c r="DB7" s="1145" t="s">
        <v>579</v>
      </c>
      <c r="DC7" s="1146"/>
      <c r="DD7" s="1146"/>
      <c r="DE7" s="1146"/>
      <c r="DF7" s="1147"/>
      <c r="DG7" s="1145" t="s">
        <v>579</v>
      </c>
      <c r="DH7" s="1146"/>
      <c r="DI7" s="1146"/>
      <c r="DJ7" s="1146"/>
      <c r="DK7" s="1147"/>
      <c r="DL7" s="1145" t="s">
        <v>579</v>
      </c>
      <c r="DM7" s="1146"/>
      <c r="DN7" s="1146"/>
      <c r="DO7" s="1146"/>
      <c r="DP7" s="1147"/>
      <c r="DQ7" s="1145" t="s">
        <v>579</v>
      </c>
      <c r="DR7" s="1146"/>
      <c r="DS7" s="1146"/>
      <c r="DT7" s="1146"/>
      <c r="DU7" s="1147"/>
      <c r="DV7" s="1172"/>
      <c r="DW7" s="1173"/>
      <c r="DX7" s="1173"/>
      <c r="DY7" s="1173"/>
      <c r="DZ7" s="1174"/>
      <c r="EA7" s="255"/>
    </row>
    <row r="8" spans="1:131" s="256" customFormat="1" ht="26.25" customHeight="1" x14ac:dyDescent="0.15">
      <c r="A8" s="262">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5"/>
    </row>
    <row r="9" spans="1:131" s="256" customFormat="1" ht="26.25" customHeight="1" x14ac:dyDescent="0.15">
      <c r="A9" s="262">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5"/>
    </row>
    <row r="10" spans="1:131" s="256" customFormat="1" ht="26.25" customHeight="1" x14ac:dyDescent="0.15">
      <c r="A10" s="262">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5"/>
    </row>
    <row r="11" spans="1:131" s="256" customFormat="1" ht="26.25" customHeight="1" x14ac:dyDescent="0.15">
      <c r="A11" s="262">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5"/>
    </row>
    <row r="12" spans="1:131" s="256" customFormat="1" ht="26.25" customHeight="1" x14ac:dyDescent="0.15">
      <c r="A12" s="262">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5"/>
    </row>
    <row r="13" spans="1:131" s="256" customFormat="1" ht="26.25" customHeight="1" x14ac:dyDescent="0.15">
      <c r="A13" s="262">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5"/>
    </row>
    <row r="14" spans="1:131" s="256" customFormat="1" ht="26.25" customHeight="1" x14ac:dyDescent="0.15">
      <c r="A14" s="262">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5"/>
    </row>
    <row r="15" spans="1:131" s="256" customFormat="1" ht="26.25" customHeight="1" x14ac:dyDescent="0.15">
      <c r="A15" s="262">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5"/>
    </row>
    <row r="16" spans="1:131" s="256" customFormat="1" ht="26.25" customHeight="1" x14ac:dyDescent="0.15">
      <c r="A16" s="262">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5"/>
    </row>
    <row r="17" spans="1:131" s="256" customFormat="1" ht="26.25" customHeight="1" x14ac:dyDescent="0.15">
      <c r="A17" s="262">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5"/>
    </row>
    <row r="18" spans="1:131" s="256" customFormat="1" ht="26.25" customHeight="1" x14ac:dyDescent="0.15">
      <c r="A18" s="262">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5"/>
    </row>
    <row r="19" spans="1:131" s="256" customFormat="1" ht="26.25" customHeight="1" x14ac:dyDescent="0.15">
      <c r="A19" s="262">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5"/>
    </row>
    <row r="20" spans="1:131" s="256" customFormat="1" ht="26.25" customHeight="1" x14ac:dyDescent="0.15">
      <c r="A20" s="262">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5"/>
    </row>
    <row r="21" spans="1:131" s="256" customFormat="1" ht="26.25" customHeight="1" thickBot="1" x14ac:dyDescent="0.2">
      <c r="A21" s="262">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5"/>
    </row>
    <row r="22" spans="1:131" s="256" customFormat="1" ht="26.25" customHeight="1" x14ac:dyDescent="0.15">
      <c r="A22" s="262">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393</v>
      </c>
      <c r="BA22" s="1092"/>
      <c r="BB22" s="1092"/>
      <c r="BC22" s="1092"/>
      <c r="BD22" s="1093"/>
      <c r="BE22" s="254"/>
      <c r="BF22" s="254"/>
      <c r="BG22" s="254"/>
      <c r="BH22" s="254"/>
      <c r="BI22" s="254"/>
      <c r="BJ22" s="254"/>
      <c r="BK22" s="254"/>
      <c r="BL22" s="254"/>
      <c r="BM22" s="254"/>
      <c r="BN22" s="254"/>
      <c r="BO22" s="254"/>
      <c r="BP22" s="254"/>
      <c r="BQ22" s="263">
        <v>16</v>
      </c>
      <c r="BR22" s="264"/>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5"/>
    </row>
    <row r="23" spans="1:131" s="256" customFormat="1" ht="26.25" customHeight="1" thickBot="1" x14ac:dyDescent="0.2">
      <c r="A23" s="265" t="s">
        <v>394</v>
      </c>
      <c r="B23" s="1001" t="s">
        <v>395</v>
      </c>
      <c r="C23" s="1002"/>
      <c r="D23" s="1002"/>
      <c r="E23" s="1002"/>
      <c r="F23" s="1002"/>
      <c r="G23" s="1002"/>
      <c r="H23" s="1002"/>
      <c r="I23" s="1002"/>
      <c r="J23" s="1002"/>
      <c r="K23" s="1002"/>
      <c r="L23" s="1002"/>
      <c r="M23" s="1002"/>
      <c r="N23" s="1002"/>
      <c r="O23" s="1002"/>
      <c r="P23" s="1003"/>
      <c r="Q23" s="1125">
        <v>3777</v>
      </c>
      <c r="R23" s="1126"/>
      <c r="S23" s="1126"/>
      <c r="T23" s="1126"/>
      <c r="U23" s="1126"/>
      <c r="V23" s="1126">
        <v>3744</v>
      </c>
      <c r="W23" s="1126"/>
      <c r="X23" s="1126"/>
      <c r="Y23" s="1126"/>
      <c r="Z23" s="1126"/>
      <c r="AA23" s="1126">
        <v>33</v>
      </c>
      <c r="AB23" s="1126"/>
      <c r="AC23" s="1126"/>
      <c r="AD23" s="1126"/>
      <c r="AE23" s="1127"/>
      <c r="AF23" s="1128">
        <v>22</v>
      </c>
      <c r="AG23" s="1126"/>
      <c r="AH23" s="1126"/>
      <c r="AI23" s="1126"/>
      <c r="AJ23" s="1129"/>
      <c r="AK23" s="1130"/>
      <c r="AL23" s="1131"/>
      <c r="AM23" s="1131"/>
      <c r="AN23" s="1131"/>
      <c r="AO23" s="1131"/>
      <c r="AP23" s="1126">
        <v>3518</v>
      </c>
      <c r="AQ23" s="1126"/>
      <c r="AR23" s="1126"/>
      <c r="AS23" s="1126"/>
      <c r="AT23" s="1126"/>
      <c r="AU23" s="1132"/>
      <c r="AV23" s="1132"/>
      <c r="AW23" s="1132"/>
      <c r="AX23" s="1132"/>
      <c r="AY23" s="1133"/>
      <c r="AZ23" s="1122" t="s">
        <v>237</v>
      </c>
      <c r="BA23" s="1123"/>
      <c r="BB23" s="1123"/>
      <c r="BC23" s="1123"/>
      <c r="BD23" s="1124"/>
      <c r="BE23" s="254"/>
      <c r="BF23" s="254"/>
      <c r="BG23" s="254"/>
      <c r="BH23" s="254"/>
      <c r="BI23" s="254"/>
      <c r="BJ23" s="254"/>
      <c r="BK23" s="254"/>
      <c r="BL23" s="254"/>
      <c r="BM23" s="254"/>
      <c r="BN23" s="254"/>
      <c r="BO23" s="254"/>
      <c r="BP23" s="254"/>
      <c r="BQ23" s="263">
        <v>17</v>
      </c>
      <c r="BR23" s="264"/>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5"/>
    </row>
    <row r="24" spans="1:131" s="256"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5"/>
    </row>
    <row r="25" spans="1:131" s="248"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7"/>
    </row>
    <row r="26" spans="1:131" s="248"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382</v>
      </c>
      <c r="BF26" s="1059"/>
      <c r="BG26" s="1059"/>
      <c r="BH26" s="1059"/>
      <c r="BI26" s="1074"/>
      <c r="BJ26" s="253"/>
      <c r="BK26" s="253"/>
      <c r="BL26" s="253"/>
      <c r="BM26" s="253"/>
      <c r="BN26" s="253"/>
      <c r="BO26" s="266"/>
      <c r="BP26" s="266"/>
      <c r="BQ26" s="263">
        <v>20</v>
      </c>
      <c r="BR26" s="264"/>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7"/>
    </row>
    <row r="27" spans="1:131" s="248"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3"/>
      <c r="BK27" s="253"/>
      <c r="BL27" s="253"/>
      <c r="BM27" s="253"/>
      <c r="BN27" s="253"/>
      <c r="BO27" s="266"/>
      <c r="BP27" s="266"/>
      <c r="BQ27" s="263">
        <v>21</v>
      </c>
      <c r="BR27" s="264"/>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7"/>
    </row>
    <row r="28" spans="1:131" s="248" customFormat="1" ht="26.25" customHeight="1" thickTop="1" x14ac:dyDescent="0.15">
      <c r="A28" s="267">
        <v>1</v>
      </c>
      <c r="B28" s="1107" t="s">
        <v>406</v>
      </c>
      <c r="C28" s="1108"/>
      <c r="D28" s="1108"/>
      <c r="E28" s="1108"/>
      <c r="F28" s="1108"/>
      <c r="G28" s="1108"/>
      <c r="H28" s="1108"/>
      <c r="I28" s="1108"/>
      <c r="J28" s="1108"/>
      <c r="K28" s="1108"/>
      <c r="L28" s="1108"/>
      <c r="M28" s="1108"/>
      <c r="N28" s="1108"/>
      <c r="O28" s="1108"/>
      <c r="P28" s="1109"/>
      <c r="Q28" s="1110">
        <v>815</v>
      </c>
      <c r="R28" s="1111"/>
      <c r="S28" s="1111"/>
      <c r="T28" s="1111"/>
      <c r="U28" s="1111"/>
      <c r="V28" s="1111">
        <v>812</v>
      </c>
      <c r="W28" s="1111"/>
      <c r="X28" s="1111"/>
      <c r="Y28" s="1111"/>
      <c r="Z28" s="1111"/>
      <c r="AA28" s="1111">
        <v>3</v>
      </c>
      <c r="AB28" s="1111"/>
      <c r="AC28" s="1111"/>
      <c r="AD28" s="1111"/>
      <c r="AE28" s="1112"/>
      <c r="AF28" s="1113">
        <v>3</v>
      </c>
      <c r="AG28" s="1111"/>
      <c r="AH28" s="1111"/>
      <c r="AI28" s="1111"/>
      <c r="AJ28" s="1114"/>
      <c r="AK28" s="1115">
        <v>43</v>
      </c>
      <c r="AL28" s="1103"/>
      <c r="AM28" s="1103"/>
      <c r="AN28" s="1103"/>
      <c r="AO28" s="1103"/>
      <c r="AP28" s="1103" t="s">
        <v>580</v>
      </c>
      <c r="AQ28" s="1103"/>
      <c r="AR28" s="1103"/>
      <c r="AS28" s="1103"/>
      <c r="AT28" s="1103"/>
      <c r="AU28" s="1103" t="s">
        <v>579</v>
      </c>
      <c r="AV28" s="1103"/>
      <c r="AW28" s="1103"/>
      <c r="AX28" s="1103"/>
      <c r="AY28" s="1103"/>
      <c r="AZ28" s="1104" t="s">
        <v>579</v>
      </c>
      <c r="BA28" s="1104"/>
      <c r="BB28" s="1104"/>
      <c r="BC28" s="1104"/>
      <c r="BD28" s="1104"/>
      <c r="BE28" s="1105"/>
      <c r="BF28" s="1105"/>
      <c r="BG28" s="1105"/>
      <c r="BH28" s="1105"/>
      <c r="BI28" s="1106"/>
      <c r="BJ28" s="253"/>
      <c r="BK28" s="253"/>
      <c r="BL28" s="253"/>
      <c r="BM28" s="253"/>
      <c r="BN28" s="253"/>
      <c r="BO28" s="266"/>
      <c r="BP28" s="266"/>
      <c r="BQ28" s="263">
        <v>22</v>
      </c>
      <c r="BR28" s="264"/>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7"/>
    </row>
    <row r="29" spans="1:131" s="248" customFormat="1" ht="26.25" customHeight="1" x14ac:dyDescent="0.15">
      <c r="A29" s="267">
        <v>2</v>
      </c>
      <c r="B29" s="1094" t="s">
        <v>407</v>
      </c>
      <c r="C29" s="1095"/>
      <c r="D29" s="1095"/>
      <c r="E29" s="1095"/>
      <c r="F29" s="1095"/>
      <c r="G29" s="1095"/>
      <c r="H29" s="1095"/>
      <c r="I29" s="1095"/>
      <c r="J29" s="1095"/>
      <c r="K29" s="1095"/>
      <c r="L29" s="1095"/>
      <c r="M29" s="1095"/>
      <c r="N29" s="1095"/>
      <c r="O29" s="1095"/>
      <c r="P29" s="1096"/>
      <c r="Q29" s="1100">
        <v>40</v>
      </c>
      <c r="R29" s="1101"/>
      <c r="S29" s="1101"/>
      <c r="T29" s="1101"/>
      <c r="U29" s="1101"/>
      <c r="V29" s="1101">
        <v>40</v>
      </c>
      <c r="W29" s="1101"/>
      <c r="X29" s="1101"/>
      <c r="Y29" s="1101"/>
      <c r="Z29" s="1101"/>
      <c r="AA29" s="1101" t="s">
        <v>580</v>
      </c>
      <c r="AB29" s="1101"/>
      <c r="AC29" s="1101"/>
      <c r="AD29" s="1101"/>
      <c r="AE29" s="1102"/>
      <c r="AF29" s="1076" t="s">
        <v>237</v>
      </c>
      <c r="AG29" s="1077"/>
      <c r="AH29" s="1077"/>
      <c r="AI29" s="1077"/>
      <c r="AJ29" s="1078"/>
      <c r="AK29" s="1037">
        <v>27</v>
      </c>
      <c r="AL29" s="1028"/>
      <c r="AM29" s="1028"/>
      <c r="AN29" s="1028"/>
      <c r="AO29" s="1028"/>
      <c r="AP29" s="1028">
        <v>33</v>
      </c>
      <c r="AQ29" s="1028"/>
      <c r="AR29" s="1028"/>
      <c r="AS29" s="1028"/>
      <c r="AT29" s="1028"/>
      <c r="AU29" s="1028">
        <v>19</v>
      </c>
      <c r="AV29" s="1028"/>
      <c r="AW29" s="1028"/>
      <c r="AX29" s="1028"/>
      <c r="AY29" s="1028"/>
      <c r="AZ29" s="1099" t="s">
        <v>579</v>
      </c>
      <c r="BA29" s="1099"/>
      <c r="BB29" s="1099"/>
      <c r="BC29" s="1099"/>
      <c r="BD29" s="1099"/>
      <c r="BE29" s="1089"/>
      <c r="BF29" s="1089"/>
      <c r="BG29" s="1089"/>
      <c r="BH29" s="1089"/>
      <c r="BI29" s="1090"/>
      <c r="BJ29" s="253"/>
      <c r="BK29" s="253"/>
      <c r="BL29" s="253"/>
      <c r="BM29" s="253"/>
      <c r="BN29" s="253"/>
      <c r="BO29" s="266"/>
      <c r="BP29" s="266"/>
      <c r="BQ29" s="263">
        <v>23</v>
      </c>
      <c r="BR29" s="264"/>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7"/>
    </row>
    <row r="30" spans="1:131" s="248" customFormat="1" ht="26.25" customHeight="1" x14ac:dyDescent="0.15">
      <c r="A30" s="267">
        <v>3</v>
      </c>
      <c r="B30" s="1094" t="s">
        <v>408</v>
      </c>
      <c r="C30" s="1095"/>
      <c r="D30" s="1095"/>
      <c r="E30" s="1095"/>
      <c r="F30" s="1095"/>
      <c r="G30" s="1095"/>
      <c r="H30" s="1095"/>
      <c r="I30" s="1095"/>
      <c r="J30" s="1095"/>
      <c r="K30" s="1095"/>
      <c r="L30" s="1095"/>
      <c r="M30" s="1095"/>
      <c r="N30" s="1095"/>
      <c r="O30" s="1095"/>
      <c r="P30" s="1096"/>
      <c r="Q30" s="1100">
        <v>618</v>
      </c>
      <c r="R30" s="1101"/>
      <c r="S30" s="1101"/>
      <c r="T30" s="1101"/>
      <c r="U30" s="1101"/>
      <c r="V30" s="1101">
        <v>603</v>
      </c>
      <c r="W30" s="1101"/>
      <c r="X30" s="1101"/>
      <c r="Y30" s="1101"/>
      <c r="Z30" s="1101"/>
      <c r="AA30" s="1101">
        <v>15</v>
      </c>
      <c r="AB30" s="1101"/>
      <c r="AC30" s="1101"/>
      <c r="AD30" s="1101"/>
      <c r="AE30" s="1102"/>
      <c r="AF30" s="1076">
        <v>15</v>
      </c>
      <c r="AG30" s="1077"/>
      <c r="AH30" s="1077"/>
      <c r="AI30" s="1077"/>
      <c r="AJ30" s="1078"/>
      <c r="AK30" s="1037">
        <v>82</v>
      </c>
      <c r="AL30" s="1028"/>
      <c r="AM30" s="1028"/>
      <c r="AN30" s="1028"/>
      <c r="AO30" s="1028"/>
      <c r="AP30" s="1028" t="s">
        <v>580</v>
      </c>
      <c r="AQ30" s="1028"/>
      <c r="AR30" s="1028"/>
      <c r="AS30" s="1028"/>
      <c r="AT30" s="1028"/>
      <c r="AU30" s="1028" t="s">
        <v>579</v>
      </c>
      <c r="AV30" s="1028"/>
      <c r="AW30" s="1028"/>
      <c r="AX30" s="1028"/>
      <c r="AY30" s="1028"/>
      <c r="AZ30" s="1099" t="s">
        <v>579</v>
      </c>
      <c r="BA30" s="1099"/>
      <c r="BB30" s="1099"/>
      <c r="BC30" s="1099"/>
      <c r="BD30" s="1099"/>
      <c r="BE30" s="1089"/>
      <c r="BF30" s="1089"/>
      <c r="BG30" s="1089"/>
      <c r="BH30" s="1089"/>
      <c r="BI30" s="1090"/>
      <c r="BJ30" s="253"/>
      <c r="BK30" s="253"/>
      <c r="BL30" s="253"/>
      <c r="BM30" s="253"/>
      <c r="BN30" s="253"/>
      <c r="BO30" s="266"/>
      <c r="BP30" s="266"/>
      <c r="BQ30" s="263">
        <v>24</v>
      </c>
      <c r="BR30" s="264"/>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7"/>
    </row>
    <row r="31" spans="1:131" s="248" customFormat="1" ht="26.25" customHeight="1" x14ac:dyDescent="0.15">
      <c r="A31" s="267">
        <v>4</v>
      </c>
      <c r="B31" s="1094" t="s">
        <v>409</v>
      </c>
      <c r="C31" s="1095"/>
      <c r="D31" s="1095"/>
      <c r="E31" s="1095"/>
      <c r="F31" s="1095"/>
      <c r="G31" s="1095"/>
      <c r="H31" s="1095"/>
      <c r="I31" s="1095"/>
      <c r="J31" s="1095"/>
      <c r="K31" s="1095"/>
      <c r="L31" s="1095"/>
      <c r="M31" s="1095"/>
      <c r="N31" s="1095"/>
      <c r="O31" s="1095"/>
      <c r="P31" s="1096"/>
      <c r="Q31" s="1100">
        <v>123</v>
      </c>
      <c r="R31" s="1101"/>
      <c r="S31" s="1101"/>
      <c r="T31" s="1101"/>
      <c r="U31" s="1101"/>
      <c r="V31" s="1101">
        <v>123</v>
      </c>
      <c r="W31" s="1101"/>
      <c r="X31" s="1101"/>
      <c r="Y31" s="1101"/>
      <c r="Z31" s="1101"/>
      <c r="AA31" s="1101" t="s">
        <v>514</v>
      </c>
      <c r="AB31" s="1101"/>
      <c r="AC31" s="1101"/>
      <c r="AD31" s="1101"/>
      <c r="AE31" s="1102"/>
      <c r="AF31" s="1076">
        <v>0</v>
      </c>
      <c r="AG31" s="1077"/>
      <c r="AH31" s="1077"/>
      <c r="AI31" s="1077"/>
      <c r="AJ31" s="1078"/>
      <c r="AK31" s="1037">
        <v>22</v>
      </c>
      <c r="AL31" s="1028"/>
      <c r="AM31" s="1028"/>
      <c r="AN31" s="1028"/>
      <c r="AO31" s="1028"/>
      <c r="AP31" s="1028" t="s">
        <v>580</v>
      </c>
      <c r="AQ31" s="1028"/>
      <c r="AR31" s="1028"/>
      <c r="AS31" s="1028"/>
      <c r="AT31" s="1028"/>
      <c r="AU31" s="1028" t="s">
        <v>579</v>
      </c>
      <c r="AV31" s="1028"/>
      <c r="AW31" s="1028"/>
      <c r="AX31" s="1028"/>
      <c r="AY31" s="1028"/>
      <c r="AZ31" s="1099" t="s">
        <v>579</v>
      </c>
      <c r="BA31" s="1099"/>
      <c r="BB31" s="1099"/>
      <c r="BC31" s="1099"/>
      <c r="BD31" s="1099"/>
      <c r="BE31" s="1089"/>
      <c r="BF31" s="1089"/>
      <c r="BG31" s="1089"/>
      <c r="BH31" s="1089"/>
      <c r="BI31" s="1090"/>
      <c r="BJ31" s="253"/>
      <c r="BK31" s="253"/>
      <c r="BL31" s="253"/>
      <c r="BM31" s="253"/>
      <c r="BN31" s="253"/>
      <c r="BO31" s="266"/>
      <c r="BP31" s="266"/>
      <c r="BQ31" s="263">
        <v>25</v>
      </c>
      <c r="BR31" s="264"/>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7"/>
    </row>
    <row r="32" spans="1:131" s="248" customFormat="1" ht="26.25" customHeight="1" x14ac:dyDescent="0.15">
      <c r="A32" s="267">
        <v>5</v>
      </c>
      <c r="B32" s="1094" t="s">
        <v>410</v>
      </c>
      <c r="C32" s="1095"/>
      <c r="D32" s="1095"/>
      <c r="E32" s="1095"/>
      <c r="F32" s="1095"/>
      <c r="G32" s="1095"/>
      <c r="H32" s="1095"/>
      <c r="I32" s="1095"/>
      <c r="J32" s="1095"/>
      <c r="K32" s="1095"/>
      <c r="L32" s="1095"/>
      <c r="M32" s="1095"/>
      <c r="N32" s="1095"/>
      <c r="O32" s="1095"/>
      <c r="P32" s="1096"/>
      <c r="Q32" s="1100">
        <v>234</v>
      </c>
      <c r="R32" s="1101"/>
      <c r="S32" s="1101"/>
      <c r="T32" s="1101"/>
      <c r="U32" s="1101"/>
      <c r="V32" s="1101">
        <v>232</v>
      </c>
      <c r="W32" s="1101"/>
      <c r="X32" s="1101"/>
      <c r="Y32" s="1101"/>
      <c r="Z32" s="1101"/>
      <c r="AA32" s="1101">
        <v>2</v>
      </c>
      <c r="AB32" s="1101"/>
      <c r="AC32" s="1101"/>
      <c r="AD32" s="1101"/>
      <c r="AE32" s="1102"/>
      <c r="AF32" s="1076">
        <v>0</v>
      </c>
      <c r="AG32" s="1077"/>
      <c r="AH32" s="1077"/>
      <c r="AI32" s="1077"/>
      <c r="AJ32" s="1078"/>
      <c r="AK32" s="1037">
        <v>131</v>
      </c>
      <c r="AL32" s="1028"/>
      <c r="AM32" s="1028"/>
      <c r="AN32" s="1028"/>
      <c r="AO32" s="1028"/>
      <c r="AP32" s="1028">
        <v>1022</v>
      </c>
      <c r="AQ32" s="1028"/>
      <c r="AR32" s="1028"/>
      <c r="AS32" s="1028"/>
      <c r="AT32" s="1028"/>
      <c r="AU32" s="1028">
        <v>812</v>
      </c>
      <c r="AV32" s="1028"/>
      <c r="AW32" s="1028"/>
      <c r="AX32" s="1028"/>
      <c r="AY32" s="1028"/>
      <c r="AZ32" s="1099" t="s">
        <v>579</v>
      </c>
      <c r="BA32" s="1099"/>
      <c r="BB32" s="1099"/>
      <c r="BC32" s="1099"/>
      <c r="BD32" s="1099"/>
      <c r="BE32" s="1089" t="s">
        <v>411</v>
      </c>
      <c r="BF32" s="1089"/>
      <c r="BG32" s="1089"/>
      <c r="BH32" s="1089"/>
      <c r="BI32" s="1090"/>
      <c r="BJ32" s="253"/>
      <c r="BK32" s="253"/>
      <c r="BL32" s="253"/>
      <c r="BM32" s="253"/>
      <c r="BN32" s="253"/>
      <c r="BO32" s="266"/>
      <c r="BP32" s="266"/>
      <c r="BQ32" s="263">
        <v>26</v>
      </c>
      <c r="BR32" s="264"/>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7"/>
    </row>
    <row r="33" spans="1:131" s="248" customFormat="1" ht="26.25" customHeight="1" x14ac:dyDescent="0.15">
      <c r="A33" s="267">
        <v>6</v>
      </c>
      <c r="B33" s="1094" t="s">
        <v>412</v>
      </c>
      <c r="C33" s="1095"/>
      <c r="D33" s="1095"/>
      <c r="E33" s="1095"/>
      <c r="F33" s="1095"/>
      <c r="G33" s="1095"/>
      <c r="H33" s="1095"/>
      <c r="I33" s="1095"/>
      <c r="J33" s="1095"/>
      <c r="K33" s="1095"/>
      <c r="L33" s="1095"/>
      <c r="M33" s="1095"/>
      <c r="N33" s="1095"/>
      <c r="O33" s="1095"/>
      <c r="P33" s="1096"/>
      <c r="Q33" s="1100">
        <v>22</v>
      </c>
      <c r="R33" s="1101"/>
      <c r="S33" s="1101"/>
      <c r="T33" s="1101"/>
      <c r="U33" s="1101"/>
      <c r="V33" s="1101">
        <v>22</v>
      </c>
      <c r="W33" s="1101"/>
      <c r="X33" s="1101"/>
      <c r="Y33" s="1101"/>
      <c r="Z33" s="1101"/>
      <c r="AA33" s="1101" t="s">
        <v>580</v>
      </c>
      <c r="AB33" s="1101"/>
      <c r="AC33" s="1101"/>
      <c r="AD33" s="1101"/>
      <c r="AE33" s="1102"/>
      <c r="AF33" s="1076" t="s">
        <v>237</v>
      </c>
      <c r="AG33" s="1077"/>
      <c r="AH33" s="1077"/>
      <c r="AI33" s="1077"/>
      <c r="AJ33" s="1078"/>
      <c r="AK33" s="1037">
        <v>9</v>
      </c>
      <c r="AL33" s="1028"/>
      <c r="AM33" s="1028"/>
      <c r="AN33" s="1028"/>
      <c r="AO33" s="1028"/>
      <c r="AP33" s="1028">
        <v>28</v>
      </c>
      <c r="AQ33" s="1028"/>
      <c r="AR33" s="1028"/>
      <c r="AS33" s="1028"/>
      <c r="AT33" s="1028"/>
      <c r="AU33" s="1028">
        <v>18</v>
      </c>
      <c r="AV33" s="1028"/>
      <c r="AW33" s="1028"/>
      <c r="AX33" s="1028"/>
      <c r="AY33" s="1028"/>
      <c r="AZ33" s="1099" t="s">
        <v>579</v>
      </c>
      <c r="BA33" s="1099"/>
      <c r="BB33" s="1099"/>
      <c r="BC33" s="1099"/>
      <c r="BD33" s="1099"/>
      <c r="BE33" s="1089" t="s">
        <v>411</v>
      </c>
      <c r="BF33" s="1089"/>
      <c r="BG33" s="1089"/>
      <c r="BH33" s="1089"/>
      <c r="BI33" s="1090"/>
      <c r="BJ33" s="253"/>
      <c r="BK33" s="253"/>
      <c r="BL33" s="253"/>
      <c r="BM33" s="253"/>
      <c r="BN33" s="253"/>
      <c r="BO33" s="266"/>
      <c r="BP33" s="266"/>
      <c r="BQ33" s="263">
        <v>27</v>
      </c>
      <c r="BR33" s="264"/>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7"/>
    </row>
    <row r="34" spans="1:131" s="248" customFormat="1" ht="26.25" customHeight="1" x14ac:dyDescent="0.15">
      <c r="A34" s="267">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3"/>
      <c r="BK34" s="253"/>
      <c r="BL34" s="253"/>
      <c r="BM34" s="253"/>
      <c r="BN34" s="253"/>
      <c r="BO34" s="266"/>
      <c r="BP34" s="266"/>
      <c r="BQ34" s="263">
        <v>28</v>
      </c>
      <c r="BR34" s="264"/>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7"/>
    </row>
    <row r="35" spans="1:131" s="248" customFormat="1" ht="26.25" customHeight="1" x14ac:dyDescent="0.15">
      <c r="A35" s="267">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3"/>
      <c r="BK35" s="253"/>
      <c r="BL35" s="253"/>
      <c r="BM35" s="253"/>
      <c r="BN35" s="253"/>
      <c r="BO35" s="266"/>
      <c r="BP35" s="266"/>
      <c r="BQ35" s="263">
        <v>29</v>
      </c>
      <c r="BR35" s="264"/>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7"/>
    </row>
    <row r="36" spans="1:131" s="248" customFormat="1" ht="26.25" customHeight="1" x14ac:dyDescent="0.15">
      <c r="A36" s="267">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3"/>
      <c r="BK36" s="253"/>
      <c r="BL36" s="253"/>
      <c r="BM36" s="253"/>
      <c r="BN36" s="253"/>
      <c r="BO36" s="266"/>
      <c r="BP36" s="266"/>
      <c r="BQ36" s="263">
        <v>30</v>
      </c>
      <c r="BR36" s="264"/>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7"/>
    </row>
    <row r="37" spans="1:131" s="248" customFormat="1" ht="26.25" customHeight="1" x14ac:dyDescent="0.15">
      <c r="A37" s="267">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3"/>
      <c r="BK37" s="253"/>
      <c r="BL37" s="253"/>
      <c r="BM37" s="253"/>
      <c r="BN37" s="253"/>
      <c r="BO37" s="266"/>
      <c r="BP37" s="266"/>
      <c r="BQ37" s="263">
        <v>31</v>
      </c>
      <c r="BR37" s="264"/>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7"/>
    </row>
    <row r="38" spans="1:131" s="248" customFormat="1" ht="26.25" customHeight="1" x14ac:dyDescent="0.15">
      <c r="A38" s="267">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3"/>
      <c r="BK38" s="253"/>
      <c r="BL38" s="253"/>
      <c r="BM38" s="253"/>
      <c r="BN38" s="253"/>
      <c r="BO38" s="266"/>
      <c r="BP38" s="266"/>
      <c r="BQ38" s="263">
        <v>32</v>
      </c>
      <c r="BR38" s="264"/>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7"/>
    </row>
    <row r="39" spans="1:131" s="248" customFormat="1" ht="26.25" customHeight="1" x14ac:dyDescent="0.15">
      <c r="A39" s="267">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3"/>
      <c r="BK39" s="253"/>
      <c r="BL39" s="253"/>
      <c r="BM39" s="253"/>
      <c r="BN39" s="253"/>
      <c r="BO39" s="266"/>
      <c r="BP39" s="266"/>
      <c r="BQ39" s="263">
        <v>33</v>
      </c>
      <c r="BR39" s="264"/>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7"/>
    </row>
    <row r="40" spans="1:131" s="248" customFormat="1" ht="26.25" customHeight="1" x14ac:dyDescent="0.15">
      <c r="A40" s="262">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3"/>
      <c r="BK40" s="253"/>
      <c r="BL40" s="253"/>
      <c r="BM40" s="253"/>
      <c r="BN40" s="253"/>
      <c r="BO40" s="266"/>
      <c r="BP40" s="266"/>
      <c r="BQ40" s="263">
        <v>34</v>
      </c>
      <c r="BR40" s="264"/>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7"/>
    </row>
    <row r="41" spans="1:131" s="248" customFormat="1" ht="26.25" customHeight="1" x14ac:dyDescent="0.15">
      <c r="A41" s="262">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3"/>
      <c r="BK41" s="253"/>
      <c r="BL41" s="253"/>
      <c r="BM41" s="253"/>
      <c r="BN41" s="253"/>
      <c r="BO41" s="266"/>
      <c r="BP41" s="266"/>
      <c r="BQ41" s="263">
        <v>35</v>
      </c>
      <c r="BR41" s="264"/>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7"/>
    </row>
    <row r="42" spans="1:131" s="248" customFormat="1" ht="26.25" customHeight="1" x14ac:dyDescent="0.15">
      <c r="A42" s="262">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3"/>
      <c r="BK42" s="253"/>
      <c r="BL42" s="253"/>
      <c r="BM42" s="253"/>
      <c r="BN42" s="253"/>
      <c r="BO42" s="266"/>
      <c r="BP42" s="266"/>
      <c r="BQ42" s="263">
        <v>36</v>
      </c>
      <c r="BR42" s="264"/>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7"/>
    </row>
    <row r="43" spans="1:131" s="248" customFormat="1" ht="26.25" customHeight="1" x14ac:dyDescent="0.15">
      <c r="A43" s="262">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3"/>
      <c r="BK43" s="253"/>
      <c r="BL43" s="253"/>
      <c r="BM43" s="253"/>
      <c r="BN43" s="253"/>
      <c r="BO43" s="266"/>
      <c r="BP43" s="266"/>
      <c r="BQ43" s="263">
        <v>37</v>
      </c>
      <c r="BR43" s="264"/>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7"/>
    </row>
    <row r="44" spans="1:131" s="248" customFormat="1" ht="26.25" customHeight="1" x14ac:dyDescent="0.15">
      <c r="A44" s="262">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3"/>
      <c r="BK44" s="253"/>
      <c r="BL44" s="253"/>
      <c r="BM44" s="253"/>
      <c r="BN44" s="253"/>
      <c r="BO44" s="266"/>
      <c r="BP44" s="266"/>
      <c r="BQ44" s="263">
        <v>38</v>
      </c>
      <c r="BR44" s="264"/>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7"/>
    </row>
    <row r="45" spans="1:131" s="248" customFormat="1" ht="26.25" customHeight="1" x14ac:dyDescent="0.15">
      <c r="A45" s="262">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3"/>
      <c r="BK45" s="253"/>
      <c r="BL45" s="253"/>
      <c r="BM45" s="253"/>
      <c r="BN45" s="253"/>
      <c r="BO45" s="266"/>
      <c r="BP45" s="266"/>
      <c r="BQ45" s="263">
        <v>39</v>
      </c>
      <c r="BR45" s="264"/>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7"/>
    </row>
    <row r="46" spans="1:131" s="248" customFormat="1" ht="26.25" customHeight="1" x14ac:dyDescent="0.15">
      <c r="A46" s="262">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3"/>
      <c r="BK46" s="253"/>
      <c r="BL46" s="253"/>
      <c r="BM46" s="253"/>
      <c r="BN46" s="253"/>
      <c r="BO46" s="266"/>
      <c r="BP46" s="266"/>
      <c r="BQ46" s="263">
        <v>40</v>
      </c>
      <c r="BR46" s="264"/>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7"/>
    </row>
    <row r="47" spans="1:131" s="248" customFormat="1" ht="26.25" customHeight="1" x14ac:dyDescent="0.15">
      <c r="A47" s="262">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3"/>
      <c r="BK47" s="253"/>
      <c r="BL47" s="253"/>
      <c r="BM47" s="253"/>
      <c r="BN47" s="253"/>
      <c r="BO47" s="266"/>
      <c r="BP47" s="266"/>
      <c r="BQ47" s="263">
        <v>41</v>
      </c>
      <c r="BR47" s="264"/>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7"/>
    </row>
    <row r="48" spans="1:131" s="248" customFormat="1" ht="26.25" customHeight="1" x14ac:dyDescent="0.15">
      <c r="A48" s="262">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3"/>
      <c r="BK48" s="253"/>
      <c r="BL48" s="253"/>
      <c r="BM48" s="253"/>
      <c r="BN48" s="253"/>
      <c r="BO48" s="266"/>
      <c r="BP48" s="266"/>
      <c r="BQ48" s="263">
        <v>42</v>
      </c>
      <c r="BR48" s="264"/>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7"/>
    </row>
    <row r="49" spans="1:131" s="248" customFormat="1" ht="26.25" customHeight="1" x14ac:dyDescent="0.15">
      <c r="A49" s="262">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3"/>
      <c r="BK49" s="253"/>
      <c r="BL49" s="253"/>
      <c r="BM49" s="253"/>
      <c r="BN49" s="253"/>
      <c r="BO49" s="266"/>
      <c r="BP49" s="266"/>
      <c r="BQ49" s="263">
        <v>43</v>
      </c>
      <c r="BR49" s="264"/>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7"/>
    </row>
    <row r="50" spans="1:131" s="248" customFormat="1" ht="26.25" customHeight="1" x14ac:dyDescent="0.15">
      <c r="A50" s="262">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3"/>
      <c r="BK50" s="253"/>
      <c r="BL50" s="253"/>
      <c r="BM50" s="253"/>
      <c r="BN50" s="253"/>
      <c r="BO50" s="266"/>
      <c r="BP50" s="266"/>
      <c r="BQ50" s="263">
        <v>44</v>
      </c>
      <c r="BR50" s="264"/>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7"/>
    </row>
    <row r="51" spans="1:131" s="248" customFormat="1" ht="26.25" customHeight="1" x14ac:dyDescent="0.15">
      <c r="A51" s="262">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3"/>
      <c r="BK51" s="253"/>
      <c r="BL51" s="253"/>
      <c r="BM51" s="253"/>
      <c r="BN51" s="253"/>
      <c r="BO51" s="266"/>
      <c r="BP51" s="266"/>
      <c r="BQ51" s="263">
        <v>45</v>
      </c>
      <c r="BR51" s="264"/>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7"/>
    </row>
    <row r="52" spans="1:131" s="248" customFormat="1" ht="26.25" customHeight="1" x14ac:dyDescent="0.15">
      <c r="A52" s="262">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3"/>
      <c r="BK52" s="253"/>
      <c r="BL52" s="253"/>
      <c r="BM52" s="253"/>
      <c r="BN52" s="253"/>
      <c r="BO52" s="266"/>
      <c r="BP52" s="266"/>
      <c r="BQ52" s="263">
        <v>46</v>
      </c>
      <c r="BR52" s="264"/>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7"/>
    </row>
    <row r="53" spans="1:131" s="248" customFormat="1" ht="26.25" customHeight="1" x14ac:dyDescent="0.15">
      <c r="A53" s="262">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3"/>
      <c r="BK53" s="253"/>
      <c r="BL53" s="253"/>
      <c r="BM53" s="253"/>
      <c r="BN53" s="253"/>
      <c r="BO53" s="266"/>
      <c r="BP53" s="266"/>
      <c r="BQ53" s="263">
        <v>47</v>
      </c>
      <c r="BR53" s="264"/>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7"/>
    </row>
    <row r="54" spans="1:131" s="248" customFormat="1" ht="26.25" customHeight="1" x14ac:dyDescent="0.15">
      <c r="A54" s="262">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3"/>
      <c r="BK54" s="253"/>
      <c r="BL54" s="253"/>
      <c r="BM54" s="253"/>
      <c r="BN54" s="253"/>
      <c r="BO54" s="266"/>
      <c r="BP54" s="266"/>
      <c r="BQ54" s="263">
        <v>48</v>
      </c>
      <c r="BR54" s="264"/>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7"/>
    </row>
    <row r="55" spans="1:131" s="248" customFormat="1" ht="26.25" customHeight="1" x14ac:dyDescent="0.15">
      <c r="A55" s="262">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3"/>
      <c r="BK55" s="253"/>
      <c r="BL55" s="253"/>
      <c r="BM55" s="253"/>
      <c r="BN55" s="253"/>
      <c r="BO55" s="266"/>
      <c r="BP55" s="266"/>
      <c r="BQ55" s="263">
        <v>49</v>
      </c>
      <c r="BR55" s="264"/>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7"/>
    </row>
    <row r="56" spans="1:131" s="248" customFormat="1" ht="26.25" customHeight="1" x14ac:dyDescent="0.15">
      <c r="A56" s="262">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3"/>
      <c r="BK56" s="253"/>
      <c r="BL56" s="253"/>
      <c r="BM56" s="253"/>
      <c r="BN56" s="253"/>
      <c r="BO56" s="266"/>
      <c r="BP56" s="266"/>
      <c r="BQ56" s="263">
        <v>50</v>
      </c>
      <c r="BR56" s="264"/>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7"/>
    </row>
    <row r="57" spans="1:131" s="248" customFormat="1" ht="26.25" customHeight="1" x14ac:dyDescent="0.15">
      <c r="A57" s="262">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3"/>
      <c r="BK57" s="253"/>
      <c r="BL57" s="253"/>
      <c r="BM57" s="253"/>
      <c r="BN57" s="253"/>
      <c r="BO57" s="266"/>
      <c r="BP57" s="266"/>
      <c r="BQ57" s="263">
        <v>51</v>
      </c>
      <c r="BR57" s="264"/>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7"/>
    </row>
    <row r="58" spans="1:131" s="248" customFormat="1" ht="26.25" customHeight="1" x14ac:dyDescent="0.15">
      <c r="A58" s="262">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3"/>
      <c r="BK58" s="253"/>
      <c r="BL58" s="253"/>
      <c r="BM58" s="253"/>
      <c r="BN58" s="253"/>
      <c r="BO58" s="266"/>
      <c r="BP58" s="266"/>
      <c r="BQ58" s="263">
        <v>52</v>
      </c>
      <c r="BR58" s="264"/>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7"/>
    </row>
    <row r="59" spans="1:131" s="248" customFormat="1" ht="26.25" customHeight="1" x14ac:dyDescent="0.15">
      <c r="A59" s="262">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3"/>
      <c r="BK59" s="253"/>
      <c r="BL59" s="253"/>
      <c r="BM59" s="253"/>
      <c r="BN59" s="253"/>
      <c r="BO59" s="266"/>
      <c r="BP59" s="266"/>
      <c r="BQ59" s="263">
        <v>53</v>
      </c>
      <c r="BR59" s="264"/>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7"/>
    </row>
    <row r="60" spans="1:131" s="248" customFormat="1" ht="26.25" customHeight="1" x14ac:dyDescent="0.15">
      <c r="A60" s="262">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3"/>
      <c r="BK60" s="253"/>
      <c r="BL60" s="253"/>
      <c r="BM60" s="253"/>
      <c r="BN60" s="253"/>
      <c r="BO60" s="266"/>
      <c r="BP60" s="266"/>
      <c r="BQ60" s="263">
        <v>54</v>
      </c>
      <c r="BR60" s="264"/>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7"/>
    </row>
    <row r="61" spans="1:131" s="248" customFormat="1" ht="26.25" customHeight="1" thickBot="1" x14ac:dyDescent="0.2">
      <c r="A61" s="262">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3"/>
      <c r="BK61" s="253"/>
      <c r="BL61" s="253"/>
      <c r="BM61" s="253"/>
      <c r="BN61" s="253"/>
      <c r="BO61" s="266"/>
      <c r="BP61" s="266"/>
      <c r="BQ61" s="263">
        <v>55</v>
      </c>
      <c r="BR61" s="264"/>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7"/>
    </row>
    <row r="62" spans="1:131" s="248" customFormat="1" ht="26.25" customHeight="1" x14ac:dyDescent="0.15">
      <c r="A62" s="262">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6"/>
      <c r="BP62" s="266"/>
      <c r="BQ62" s="263">
        <v>56</v>
      </c>
      <c r="BR62" s="264"/>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7"/>
    </row>
    <row r="63" spans="1:131" s="248" customFormat="1" ht="26.25" customHeight="1" thickBot="1" x14ac:dyDescent="0.2">
      <c r="A63" s="265" t="s">
        <v>394</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18</v>
      </c>
      <c r="AG63" s="1016"/>
      <c r="AH63" s="1016"/>
      <c r="AI63" s="1016"/>
      <c r="AJ63" s="1087"/>
      <c r="AK63" s="1088"/>
      <c r="AL63" s="1020"/>
      <c r="AM63" s="1020"/>
      <c r="AN63" s="1020"/>
      <c r="AO63" s="1020"/>
      <c r="AP63" s="1016">
        <v>1083</v>
      </c>
      <c r="AQ63" s="1016"/>
      <c r="AR63" s="1016"/>
      <c r="AS63" s="1016"/>
      <c r="AT63" s="1016"/>
      <c r="AU63" s="1016">
        <v>849</v>
      </c>
      <c r="AV63" s="1016"/>
      <c r="AW63" s="1016"/>
      <c r="AX63" s="1016"/>
      <c r="AY63" s="1016"/>
      <c r="AZ63" s="1082"/>
      <c r="BA63" s="1082"/>
      <c r="BB63" s="1082"/>
      <c r="BC63" s="1082"/>
      <c r="BD63" s="1082"/>
      <c r="BE63" s="1017"/>
      <c r="BF63" s="1017"/>
      <c r="BG63" s="1017"/>
      <c r="BH63" s="1017"/>
      <c r="BI63" s="1018"/>
      <c r="BJ63" s="1083" t="s">
        <v>415</v>
      </c>
      <c r="BK63" s="1008"/>
      <c r="BL63" s="1008"/>
      <c r="BM63" s="1008"/>
      <c r="BN63" s="1084"/>
      <c r="BO63" s="266"/>
      <c r="BP63" s="266"/>
      <c r="BQ63" s="263">
        <v>57</v>
      </c>
      <c r="BR63" s="264"/>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7"/>
    </row>
    <row r="66" spans="1:131" s="248"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382</v>
      </c>
      <c r="BA66" s="1059"/>
      <c r="BB66" s="1059"/>
      <c r="BC66" s="1059"/>
      <c r="BD66" s="1074"/>
      <c r="BE66" s="266"/>
      <c r="BF66" s="266"/>
      <c r="BG66" s="266"/>
      <c r="BH66" s="266"/>
      <c r="BI66" s="266"/>
      <c r="BJ66" s="266"/>
      <c r="BK66" s="266"/>
      <c r="BL66" s="266"/>
      <c r="BM66" s="266"/>
      <c r="BN66" s="266"/>
      <c r="BO66" s="266"/>
      <c r="BP66" s="266"/>
      <c r="BQ66" s="263">
        <v>60</v>
      </c>
      <c r="BR66" s="268"/>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7"/>
    </row>
    <row r="67" spans="1:131" s="248"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6"/>
      <c r="BF67" s="266"/>
      <c r="BG67" s="266"/>
      <c r="BH67" s="266"/>
      <c r="BI67" s="266"/>
      <c r="BJ67" s="266"/>
      <c r="BK67" s="266"/>
      <c r="BL67" s="266"/>
      <c r="BM67" s="266"/>
      <c r="BN67" s="266"/>
      <c r="BO67" s="266"/>
      <c r="BP67" s="266"/>
      <c r="BQ67" s="263">
        <v>61</v>
      </c>
      <c r="BR67" s="268"/>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7"/>
    </row>
    <row r="68" spans="1:131" s="248" customFormat="1" ht="26.25" customHeight="1" thickTop="1" x14ac:dyDescent="0.15">
      <c r="A68" s="259">
        <v>1</v>
      </c>
      <c r="B68" s="1042" t="s">
        <v>581</v>
      </c>
      <c r="C68" s="1043"/>
      <c r="D68" s="1043"/>
      <c r="E68" s="1043"/>
      <c r="F68" s="1043"/>
      <c r="G68" s="1043"/>
      <c r="H68" s="1043"/>
      <c r="I68" s="1043"/>
      <c r="J68" s="1043"/>
      <c r="K68" s="1043"/>
      <c r="L68" s="1043"/>
      <c r="M68" s="1043"/>
      <c r="N68" s="1043"/>
      <c r="O68" s="1043"/>
      <c r="P68" s="1044"/>
      <c r="Q68" s="1045">
        <v>198</v>
      </c>
      <c r="R68" s="1039"/>
      <c r="S68" s="1039"/>
      <c r="T68" s="1039"/>
      <c r="U68" s="1039"/>
      <c r="V68" s="1039">
        <v>183</v>
      </c>
      <c r="W68" s="1039"/>
      <c r="X68" s="1039"/>
      <c r="Y68" s="1039"/>
      <c r="Z68" s="1039"/>
      <c r="AA68" s="1039">
        <v>15</v>
      </c>
      <c r="AB68" s="1039"/>
      <c r="AC68" s="1039"/>
      <c r="AD68" s="1039"/>
      <c r="AE68" s="1039"/>
      <c r="AF68" s="1039">
        <v>15</v>
      </c>
      <c r="AG68" s="1039"/>
      <c r="AH68" s="1039"/>
      <c r="AI68" s="1039"/>
      <c r="AJ68" s="1039"/>
      <c r="AK68" s="1039" t="s">
        <v>586</v>
      </c>
      <c r="AL68" s="1039"/>
      <c r="AM68" s="1039"/>
      <c r="AN68" s="1039"/>
      <c r="AO68" s="1039"/>
      <c r="AP68" s="1039" t="s">
        <v>586</v>
      </c>
      <c r="AQ68" s="1039"/>
      <c r="AR68" s="1039"/>
      <c r="AS68" s="1039"/>
      <c r="AT68" s="1039"/>
      <c r="AU68" s="1039" t="s">
        <v>586</v>
      </c>
      <c r="AV68" s="1039"/>
      <c r="AW68" s="1039"/>
      <c r="AX68" s="1039"/>
      <c r="AY68" s="1039"/>
      <c r="AZ68" s="1040"/>
      <c r="BA68" s="1040"/>
      <c r="BB68" s="1040"/>
      <c r="BC68" s="1040"/>
      <c r="BD68" s="1041"/>
      <c r="BE68" s="266"/>
      <c r="BF68" s="266"/>
      <c r="BG68" s="266"/>
      <c r="BH68" s="266"/>
      <c r="BI68" s="266"/>
      <c r="BJ68" s="266"/>
      <c r="BK68" s="266"/>
      <c r="BL68" s="266"/>
      <c r="BM68" s="266"/>
      <c r="BN68" s="266"/>
      <c r="BO68" s="266"/>
      <c r="BP68" s="266"/>
      <c r="BQ68" s="263">
        <v>62</v>
      </c>
      <c r="BR68" s="268"/>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7"/>
    </row>
    <row r="69" spans="1:131" s="248" customFormat="1" ht="26.25" customHeight="1" x14ac:dyDescent="0.15">
      <c r="A69" s="262">
        <v>2</v>
      </c>
      <c r="B69" s="1031" t="s">
        <v>585</v>
      </c>
      <c r="C69" s="1032"/>
      <c r="D69" s="1032"/>
      <c r="E69" s="1032"/>
      <c r="F69" s="1032"/>
      <c r="G69" s="1032"/>
      <c r="H69" s="1032"/>
      <c r="I69" s="1032"/>
      <c r="J69" s="1032"/>
      <c r="K69" s="1032"/>
      <c r="L69" s="1032"/>
      <c r="M69" s="1032"/>
      <c r="N69" s="1032"/>
      <c r="O69" s="1032"/>
      <c r="P69" s="1033"/>
      <c r="Q69" s="1034">
        <v>1227276</v>
      </c>
      <c r="R69" s="1028"/>
      <c r="S69" s="1028"/>
      <c r="T69" s="1028"/>
      <c r="U69" s="1028"/>
      <c r="V69" s="1028">
        <v>1165356</v>
      </c>
      <c r="W69" s="1028"/>
      <c r="X69" s="1028"/>
      <c r="Y69" s="1028"/>
      <c r="Z69" s="1028"/>
      <c r="AA69" s="1028">
        <v>61920</v>
      </c>
      <c r="AB69" s="1028"/>
      <c r="AC69" s="1028"/>
      <c r="AD69" s="1028"/>
      <c r="AE69" s="1028"/>
      <c r="AF69" s="1028">
        <v>61920</v>
      </c>
      <c r="AG69" s="1028"/>
      <c r="AH69" s="1028"/>
      <c r="AI69" s="1028"/>
      <c r="AJ69" s="1028"/>
      <c r="AK69" s="1028">
        <v>8500</v>
      </c>
      <c r="AL69" s="1028"/>
      <c r="AM69" s="1028"/>
      <c r="AN69" s="1028"/>
      <c r="AO69" s="1028"/>
      <c r="AP69" s="1028" t="s">
        <v>586</v>
      </c>
      <c r="AQ69" s="1028"/>
      <c r="AR69" s="1028"/>
      <c r="AS69" s="1028"/>
      <c r="AT69" s="1028"/>
      <c r="AU69" s="1028" t="s">
        <v>586</v>
      </c>
      <c r="AV69" s="1028"/>
      <c r="AW69" s="1028"/>
      <c r="AX69" s="1028"/>
      <c r="AY69" s="1028"/>
      <c r="AZ69" s="1029"/>
      <c r="BA69" s="1029"/>
      <c r="BB69" s="1029"/>
      <c r="BC69" s="1029"/>
      <c r="BD69" s="1030"/>
      <c r="BE69" s="266"/>
      <c r="BF69" s="266"/>
      <c r="BG69" s="266"/>
      <c r="BH69" s="266"/>
      <c r="BI69" s="266"/>
      <c r="BJ69" s="266"/>
      <c r="BK69" s="266"/>
      <c r="BL69" s="266"/>
      <c r="BM69" s="266"/>
      <c r="BN69" s="266"/>
      <c r="BO69" s="266"/>
      <c r="BP69" s="266"/>
      <c r="BQ69" s="263">
        <v>63</v>
      </c>
      <c r="BR69" s="268"/>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7"/>
    </row>
    <row r="70" spans="1:131" s="248" customFormat="1" ht="26.25" customHeight="1" x14ac:dyDescent="0.15">
      <c r="A70" s="262">
        <v>3</v>
      </c>
      <c r="B70" s="1031" t="s">
        <v>582</v>
      </c>
      <c r="C70" s="1032"/>
      <c r="D70" s="1032"/>
      <c r="E70" s="1032"/>
      <c r="F70" s="1032"/>
      <c r="G70" s="1032"/>
      <c r="H70" s="1032"/>
      <c r="I70" s="1032"/>
      <c r="J70" s="1032"/>
      <c r="K70" s="1032"/>
      <c r="L70" s="1032"/>
      <c r="M70" s="1032"/>
      <c r="N70" s="1032"/>
      <c r="O70" s="1032"/>
      <c r="P70" s="1033"/>
      <c r="Q70" s="1034">
        <v>39537</v>
      </c>
      <c r="R70" s="1028"/>
      <c r="S70" s="1028"/>
      <c r="T70" s="1028"/>
      <c r="U70" s="1028"/>
      <c r="V70" s="1028">
        <v>35602</v>
      </c>
      <c r="W70" s="1028"/>
      <c r="X70" s="1028"/>
      <c r="Y70" s="1028"/>
      <c r="Z70" s="1028"/>
      <c r="AA70" s="1028">
        <v>3935</v>
      </c>
      <c r="AB70" s="1028"/>
      <c r="AC70" s="1028"/>
      <c r="AD70" s="1028"/>
      <c r="AE70" s="1028"/>
      <c r="AF70" s="1028">
        <v>20048</v>
      </c>
      <c r="AG70" s="1028"/>
      <c r="AH70" s="1028"/>
      <c r="AI70" s="1028"/>
      <c r="AJ70" s="1028"/>
      <c r="AK70" s="1028" t="s">
        <v>586</v>
      </c>
      <c r="AL70" s="1028"/>
      <c r="AM70" s="1028"/>
      <c r="AN70" s="1028"/>
      <c r="AO70" s="1028"/>
      <c r="AP70" s="1028">
        <v>111649</v>
      </c>
      <c r="AQ70" s="1028"/>
      <c r="AR70" s="1028"/>
      <c r="AS70" s="1028"/>
      <c r="AT70" s="1028"/>
      <c r="AU70" s="1028" t="s">
        <v>586</v>
      </c>
      <c r="AV70" s="1028"/>
      <c r="AW70" s="1028"/>
      <c r="AX70" s="1028"/>
      <c r="AY70" s="1028"/>
      <c r="AZ70" s="1029"/>
      <c r="BA70" s="1029"/>
      <c r="BB70" s="1029"/>
      <c r="BC70" s="1029"/>
      <c r="BD70" s="1030"/>
      <c r="BE70" s="266"/>
      <c r="BF70" s="266"/>
      <c r="BG70" s="266"/>
      <c r="BH70" s="266"/>
      <c r="BI70" s="266"/>
      <c r="BJ70" s="266"/>
      <c r="BK70" s="266"/>
      <c r="BL70" s="266"/>
      <c r="BM70" s="266"/>
      <c r="BN70" s="266"/>
      <c r="BO70" s="266"/>
      <c r="BP70" s="266"/>
      <c r="BQ70" s="263">
        <v>64</v>
      </c>
      <c r="BR70" s="268"/>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7"/>
    </row>
    <row r="71" spans="1:131" s="248" customFormat="1" ht="26.25" customHeight="1" x14ac:dyDescent="0.15">
      <c r="A71" s="262">
        <v>4</v>
      </c>
      <c r="B71" s="1031" t="s">
        <v>587</v>
      </c>
      <c r="C71" s="1032"/>
      <c r="D71" s="1032"/>
      <c r="E71" s="1032"/>
      <c r="F71" s="1032"/>
      <c r="G71" s="1032"/>
      <c r="H71" s="1032"/>
      <c r="I71" s="1032"/>
      <c r="J71" s="1032"/>
      <c r="K71" s="1032"/>
      <c r="L71" s="1032"/>
      <c r="M71" s="1032"/>
      <c r="N71" s="1032"/>
      <c r="O71" s="1032"/>
      <c r="P71" s="1033"/>
      <c r="Q71" s="1034">
        <v>211</v>
      </c>
      <c r="R71" s="1028"/>
      <c r="S71" s="1028"/>
      <c r="T71" s="1028"/>
      <c r="U71" s="1028"/>
      <c r="V71" s="1028">
        <v>173</v>
      </c>
      <c r="W71" s="1028"/>
      <c r="X71" s="1028"/>
      <c r="Y71" s="1028"/>
      <c r="Z71" s="1028"/>
      <c r="AA71" s="1028">
        <v>37</v>
      </c>
      <c r="AB71" s="1028"/>
      <c r="AC71" s="1028"/>
      <c r="AD71" s="1028"/>
      <c r="AE71" s="1028"/>
      <c r="AF71" s="1028">
        <v>118</v>
      </c>
      <c r="AG71" s="1028"/>
      <c r="AH71" s="1028"/>
      <c r="AI71" s="1028"/>
      <c r="AJ71" s="1028"/>
      <c r="AK71" s="1028">
        <v>101</v>
      </c>
      <c r="AL71" s="1028"/>
      <c r="AM71" s="1028"/>
      <c r="AN71" s="1028"/>
      <c r="AO71" s="1028"/>
      <c r="AP71" s="1028">
        <v>596</v>
      </c>
      <c r="AQ71" s="1028"/>
      <c r="AR71" s="1028"/>
      <c r="AS71" s="1028"/>
      <c r="AT71" s="1028"/>
      <c r="AU71" s="1028">
        <v>137</v>
      </c>
      <c r="AV71" s="1028"/>
      <c r="AW71" s="1028"/>
      <c r="AX71" s="1028"/>
      <c r="AY71" s="1028"/>
      <c r="AZ71" s="1029"/>
      <c r="BA71" s="1029"/>
      <c r="BB71" s="1029"/>
      <c r="BC71" s="1029"/>
      <c r="BD71" s="1030"/>
      <c r="BE71" s="266"/>
      <c r="BF71" s="266"/>
      <c r="BG71" s="266"/>
      <c r="BH71" s="266"/>
      <c r="BI71" s="266"/>
      <c r="BJ71" s="266"/>
      <c r="BK71" s="266"/>
      <c r="BL71" s="266"/>
      <c r="BM71" s="266"/>
      <c r="BN71" s="266"/>
      <c r="BO71" s="266"/>
      <c r="BP71" s="266"/>
      <c r="BQ71" s="263">
        <v>65</v>
      </c>
      <c r="BR71" s="268"/>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7"/>
    </row>
    <row r="72" spans="1:131" s="248" customFormat="1" ht="26.25" customHeight="1" x14ac:dyDescent="0.15">
      <c r="A72" s="262">
        <v>5</v>
      </c>
      <c r="B72" s="1031" t="s">
        <v>583</v>
      </c>
      <c r="C72" s="1032"/>
      <c r="D72" s="1032"/>
      <c r="E72" s="1032"/>
      <c r="F72" s="1032"/>
      <c r="G72" s="1032"/>
      <c r="H72" s="1032"/>
      <c r="I72" s="1032"/>
      <c r="J72" s="1032"/>
      <c r="K72" s="1032"/>
      <c r="L72" s="1032"/>
      <c r="M72" s="1032"/>
      <c r="N72" s="1032"/>
      <c r="O72" s="1032"/>
      <c r="P72" s="1033"/>
      <c r="Q72" s="1034">
        <v>7557</v>
      </c>
      <c r="R72" s="1028"/>
      <c r="S72" s="1028"/>
      <c r="T72" s="1028"/>
      <c r="U72" s="1028"/>
      <c r="V72" s="1028">
        <v>5709</v>
      </c>
      <c r="W72" s="1028"/>
      <c r="X72" s="1028"/>
      <c r="Y72" s="1028"/>
      <c r="Z72" s="1028"/>
      <c r="AA72" s="1028">
        <v>1849</v>
      </c>
      <c r="AB72" s="1028"/>
      <c r="AC72" s="1028"/>
      <c r="AD72" s="1028"/>
      <c r="AE72" s="1028"/>
      <c r="AF72" s="1028">
        <v>17220</v>
      </c>
      <c r="AG72" s="1028"/>
      <c r="AH72" s="1028"/>
      <c r="AI72" s="1028"/>
      <c r="AJ72" s="1028"/>
      <c r="AK72" s="1028" t="s">
        <v>586</v>
      </c>
      <c r="AL72" s="1028"/>
      <c r="AM72" s="1028"/>
      <c r="AN72" s="1028"/>
      <c r="AO72" s="1028"/>
      <c r="AP72" s="1028">
        <v>16930</v>
      </c>
      <c r="AQ72" s="1028"/>
      <c r="AR72" s="1028"/>
      <c r="AS72" s="1028"/>
      <c r="AT72" s="1028"/>
      <c r="AU72" s="1028" t="s">
        <v>586</v>
      </c>
      <c r="AV72" s="1028"/>
      <c r="AW72" s="1028"/>
      <c r="AX72" s="1028"/>
      <c r="AY72" s="1028"/>
      <c r="AZ72" s="1029"/>
      <c r="BA72" s="1029"/>
      <c r="BB72" s="1029"/>
      <c r="BC72" s="1029"/>
      <c r="BD72" s="1030"/>
      <c r="BE72" s="266"/>
      <c r="BF72" s="266"/>
      <c r="BG72" s="266"/>
      <c r="BH72" s="266"/>
      <c r="BI72" s="266"/>
      <c r="BJ72" s="266"/>
      <c r="BK72" s="266"/>
      <c r="BL72" s="266"/>
      <c r="BM72" s="266"/>
      <c r="BN72" s="266"/>
      <c r="BO72" s="266"/>
      <c r="BP72" s="266"/>
      <c r="BQ72" s="263">
        <v>66</v>
      </c>
      <c r="BR72" s="268"/>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7"/>
    </row>
    <row r="73" spans="1:131" s="248" customFormat="1" ht="26.25" customHeight="1" x14ac:dyDescent="0.15">
      <c r="A73" s="262">
        <v>6</v>
      </c>
      <c r="B73" s="1031" t="s">
        <v>584</v>
      </c>
      <c r="C73" s="1032"/>
      <c r="D73" s="1032"/>
      <c r="E73" s="1032"/>
      <c r="F73" s="1032"/>
      <c r="G73" s="1032"/>
      <c r="H73" s="1032"/>
      <c r="I73" s="1032"/>
      <c r="J73" s="1032"/>
      <c r="K73" s="1032"/>
      <c r="L73" s="1032"/>
      <c r="M73" s="1032"/>
      <c r="N73" s="1032"/>
      <c r="O73" s="1032"/>
      <c r="P73" s="1033"/>
      <c r="Q73" s="1034">
        <v>4000</v>
      </c>
      <c r="R73" s="1028"/>
      <c r="S73" s="1028"/>
      <c r="T73" s="1028"/>
      <c r="U73" s="1028"/>
      <c r="V73" s="1028">
        <v>3877</v>
      </c>
      <c r="W73" s="1028"/>
      <c r="X73" s="1028"/>
      <c r="Y73" s="1028"/>
      <c r="Z73" s="1028"/>
      <c r="AA73" s="1028">
        <v>123</v>
      </c>
      <c r="AB73" s="1028"/>
      <c r="AC73" s="1028"/>
      <c r="AD73" s="1028"/>
      <c r="AE73" s="1028"/>
      <c r="AF73" s="1028">
        <v>123</v>
      </c>
      <c r="AG73" s="1028"/>
      <c r="AH73" s="1028"/>
      <c r="AI73" s="1028"/>
      <c r="AJ73" s="1028"/>
      <c r="AK73" s="1028" t="s">
        <v>586</v>
      </c>
      <c r="AL73" s="1028"/>
      <c r="AM73" s="1028"/>
      <c r="AN73" s="1028"/>
      <c r="AO73" s="1028"/>
      <c r="AP73" s="1028">
        <v>976</v>
      </c>
      <c r="AQ73" s="1028"/>
      <c r="AR73" s="1028"/>
      <c r="AS73" s="1028"/>
      <c r="AT73" s="1028"/>
      <c r="AU73" s="1028">
        <v>32</v>
      </c>
      <c r="AV73" s="1028"/>
      <c r="AW73" s="1028"/>
      <c r="AX73" s="1028"/>
      <c r="AY73" s="1028"/>
      <c r="AZ73" s="1029"/>
      <c r="BA73" s="1029"/>
      <c r="BB73" s="1029"/>
      <c r="BC73" s="1029"/>
      <c r="BD73" s="1030"/>
      <c r="BE73" s="266"/>
      <c r="BF73" s="266"/>
      <c r="BG73" s="266"/>
      <c r="BH73" s="266"/>
      <c r="BI73" s="266"/>
      <c r="BJ73" s="266"/>
      <c r="BK73" s="266"/>
      <c r="BL73" s="266"/>
      <c r="BM73" s="266"/>
      <c r="BN73" s="266"/>
      <c r="BO73" s="266"/>
      <c r="BP73" s="266"/>
      <c r="BQ73" s="263">
        <v>67</v>
      </c>
      <c r="BR73" s="268"/>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7"/>
    </row>
    <row r="74" spans="1:131" s="248" customFormat="1" ht="26.25" customHeight="1" x14ac:dyDescent="0.15">
      <c r="A74" s="262">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6"/>
      <c r="BF74" s="266"/>
      <c r="BG74" s="266"/>
      <c r="BH74" s="266"/>
      <c r="BI74" s="266"/>
      <c r="BJ74" s="266"/>
      <c r="BK74" s="266"/>
      <c r="BL74" s="266"/>
      <c r="BM74" s="266"/>
      <c r="BN74" s="266"/>
      <c r="BO74" s="266"/>
      <c r="BP74" s="266"/>
      <c r="BQ74" s="263">
        <v>68</v>
      </c>
      <c r="BR74" s="268"/>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7"/>
    </row>
    <row r="75" spans="1:131" s="248" customFormat="1" ht="26.25" customHeight="1" x14ac:dyDescent="0.15">
      <c r="A75" s="262">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6"/>
      <c r="BF75" s="266"/>
      <c r="BG75" s="266"/>
      <c r="BH75" s="266"/>
      <c r="BI75" s="266"/>
      <c r="BJ75" s="266"/>
      <c r="BK75" s="266"/>
      <c r="BL75" s="266"/>
      <c r="BM75" s="266"/>
      <c r="BN75" s="266"/>
      <c r="BO75" s="266"/>
      <c r="BP75" s="266"/>
      <c r="BQ75" s="263">
        <v>69</v>
      </c>
      <c r="BR75" s="268"/>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7"/>
    </row>
    <row r="76" spans="1:131" s="248" customFormat="1" ht="26.25" customHeight="1" x14ac:dyDescent="0.15">
      <c r="A76" s="262">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6"/>
      <c r="BF76" s="266"/>
      <c r="BG76" s="266"/>
      <c r="BH76" s="266"/>
      <c r="BI76" s="266"/>
      <c r="BJ76" s="266"/>
      <c r="BK76" s="266"/>
      <c r="BL76" s="266"/>
      <c r="BM76" s="266"/>
      <c r="BN76" s="266"/>
      <c r="BO76" s="266"/>
      <c r="BP76" s="266"/>
      <c r="BQ76" s="263">
        <v>70</v>
      </c>
      <c r="BR76" s="268"/>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7"/>
    </row>
    <row r="77" spans="1:131" s="248" customFormat="1" ht="26.25" customHeight="1" x14ac:dyDescent="0.15">
      <c r="A77" s="262">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6"/>
      <c r="BF77" s="266"/>
      <c r="BG77" s="266"/>
      <c r="BH77" s="266"/>
      <c r="BI77" s="266"/>
      <c r="BJ77" s="266"/>
      <c r="BK77" s="266"/>
      <c r="BL77" s="266"/>
      <c r="BM77" s="266"/>
      <c r="BN77" s="266"/>
      <c r="BO77" s="266"/>
      <c r="BP77" s="266"/>
      <c r="BQ77" s="263">
        <v>71</v>
      </c>
      <c r="BR77" s="268"/>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7"/>
    </row>
    <row r="78" spans="1:131" s="248" customFormat="1" ht="26.25" customHeight="1" x14ac:dyDescent="0.15">
      <c r="A78" s="262">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6"/>
      <c r="BF78" s="266"/>
      <c r="BG78" s="266"/>
      <c r="BH78" s="266"/>
      <c r="BI78" s="266"/>
      <c r="BJ78" s="269"/>
      <c r="BK78" s="269"/>
      <c r="BL78" s="269"/>
      <c r="BM78" s="269"/>
      <c r="BN78" s="269"/>
      <c r="BO78" s="266"/>
      <c r="BP78" s="266"/>
      <c r="BQ78" s="263">
        <v>72</v>
      </c>
      <c r="BR78" s="268"/>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7"/>
    </row>
    <row r="79" spans="1:131" s="248" customFormat="1" ht="26.25" customHeight="1" x14ac:dyDescent="0.15">
      <c r="A79" s="262">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6"/>
      <c r="BF79" s="266"/>
      <c r="BG79" s="266"/>
      <c r="BH79" s="266"/>
      <c r="BI79" s="266"/>
      <c r="BJ79" s="269"/>
      <c r="BK79" s="269"/>
      <c r="BL79" s="269"/>
      <c r="BM79" s="269"/>
      <c r="BN79" s="269"/>
      <c r="BO79" s="266"/>
      <c r="BP79" s="266"/>
      <c r="BQ79" s="263">
        <v>73</v>
      </c>
      <c r="BR79" s="268"/>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7"/>
    </row>
    <row r="80" spans="1:131" s="248" customFormat="1" ht="26.25" customHeight="1" x14ac:dyDescent="0.15">
      <c r="A80" s="262">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6"/>
      <c r="BF80" s="266"/>
      <c r="BG80" s="266"/>
      <c r="BH80" s="266"/>
      <c r="BI80" s="266"/>
      <c r="BJ80" s="266"/>
      <c r="BK80" s="266"/>
      <c r="BL80" s="266"/>
      <c r="BM80" s="266"/>
      <c r="BN80" s="266"/>
      <c r="BO80" s="266"/>
      <c r="BP80" s="266"/>
      <c r="BQ80" s="263">
        <v>74</v>
      </c>
      <c r="BR80" s="268"/>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7"/>
    </row>
    <row r="81" spans="1:131" s="248" customFormat="1" ht="26.25" customHeight="1" x14ac:dyDescent="0.15">
      <c r="A81" s="262">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6"/>
      <c r="BF81" s="266"/>
      <c r="BG81" s="266"/>
      <c r="BH81" s="266"/>
      <c r="BI81" s="266"/>
      <c r="BJ81" s="266"/>
      <c r="BK81" s="266"/>
      <c r="BL81" s="266"/>
      <c r="BM81" s="266"/>
      <c r="BN81" s="266"/>
      <c r="BO81" s="266"/>
      <c r="BP81" s="266"/>
      <c r="BQ81" s="263">
        <v>75</v>
      </c>
      <c r="BR81" s="268"/>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7"/>
    </row>
    <row r="82" spans="1:131" s="248" customFormat="1" ht="26.25" customHeight="1" x14ac:dyDescent="0.15">
      <c r="A82" s="262">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6"/>
      <c r="BF82" s="266"/>
      <c r="BG82" s="266"/>
      <c r="BH82" s="266"/>
      <c r="BI82" s="266"/>
      <c r="BJ82" s="266"/>
      <c r="BK82" s="266"/>
      <c r="BL82" s="266"/>
      <c r="BM82" s="266"/>
      <c r="BN82" s="266"/>
      <c r="BO82" s="266"/>
      <c r="BP82" s="266"/>
      <c r="BQ82" s="263">
        <v>76</v>
      </c>
      <c r="BR82" s="268"/>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7"/>
    </row>
    <row r="83" spans="1:131" s="248" customFormat="1" ht="26.25" customHeight="1" x14ac:dyDescent="0.15">
      <c r="A83" s="262">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6"/>
      <c r="BF83" s="266"/>
      <c r="BG83" s="266"/>
      <c r="BH83" s="266"/>
      <c r="BI83" s="266"/>
      <c r="BJ83" s="266"/>
      <c r="BK83" s="266"/>
      <c r="BL83" s="266"/>
      <c r="BM83" s="266"/>
      <c r="BN83" s="266"/>
      <c r="BO83" s="266"/>
      <c r="BP83" s="266"/>
      <c r="BQ83" s="263">
        <v>77</v>
      </c>
      <c r="BR83" s="268"/>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7"/>
    </row>
    <row r="84" spans="1:131" s="248" customFormat="1" ht="26.25" customHeight="1" x14ac:dyDescent="0.15">
      <c r="A84" s="262">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6"/>
      <c r="BF84" s="266"/>
      <c r="BG84" s="266"/>
      <c r="BH84" s="266"/>
      <c r="BI84" s="266"/>
      <c r="BJ84" s="266"/>
      <c r="BK84" s="266"/>
      <c r="BL84" s="266"/>
      <c r="BM84" s="266"/>
      <c r="BN84" s="266"/>
      <c r="BO84" s="266"/>
      <c r="BP84" s="266"/>
      <c r="BQ84" s="263">
        <v>78</v>
      </c>
      <c r="BR84" s="268"/>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7"/>
    </row>
    <row r="85" spans="1:131" s="248" customFormat="1" ht="26.25" customHeight="1" x14ac:dyDescent="0.15">
      <c r="A85" s="262">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6"/>
      <c r="BF85" s="266"/>
      <c r="BG85" s="266"/>
      <c r="BH85" s="266"/>
      <c r="BI85" s="266"/>
      <c r="BJ85" s="266"/>
      <c r="BK85" s="266"/>
      <c r="BL85" s="266"/>
      <c r="BM85" s="266"/>
      <c r="BN85" s="266"/>
      <c r="BO85" s="266"/>
      <c r="BP85" s="266"/>
      <c r="BQ85" s="263">
        <v>79</v>
      </c>
      <c r="BR85" s="268"/>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7"/>
    </row>
    <row r="86" spans="1:131" s="248" customFormat="1" ht="26.25" customHeight="1" x14ac:dyDescent="0.15">
      <c r="A86" s="262">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6"/>
      <c r="BF86" s="266"/>
      <c r="BG86" s="266"/>
      <c r="BH86" s="266"/>
      <c r="BI86" s="266"/>
      <c r="BJ86" s="266"/>
      <c r="BK86" s="266"/>
      <c r="BL86" s="266"/>
      <c r="BM86" s="266"/>
      <c r="BN86" s="266"/>
      <c r="BO86" s="266"/>
      <c r="BP86" s="266"/>
      <c r="BQ86" s="263">
        <v>80</v>
      </c>
      <c r="BR86" s="268"/>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7"/>
    </row>
    <row r="87" spans="1:131" s="248" customFormat="1" ht="26.25" customHeight="1" x14ac:dyDescent="0.15">
      <c r="A87" s="270">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6"/>
      <c r="BF87" s="266"/>
      <c r="BG87" s="266"/>
      <c r="BH87" s="266"/>
      <c r="BI87" s="266"/>
      <c r="BJ87" s="266"/>
      <c r="BK87" s="266"/>
      <c r="BL87" s="266"/>
      <c r="BM87" s="266"/>
      <c r="BN87" s="266"/>
      <c r="BO87" s="266"/>
      <c r="BP87" s="266"/>
      <c r="BQ87" s="263">
        <v>81</v>
      </c>
      <c r="BR87" s="268"/>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7"/>
    </row>
    <row r="88" spans="1:131" s="248" customFormat="1" ht="26.25" customHeight="1" thickBot="1" x14ac:dyDescent="0.2">
      <c r="A88" s="265" t="s">
        <v>394</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99444</v>
      </c>
      <c r="AG88" s="1016"/>
      <c r="AH88" s="1016"/>
      <c r="AI88" s="1016"/>
      <c r="AJ88" s="1016"/>
      <c r="AK88" s="1020"/>
      <c r="AL88" s="1020"/>
      <c r="AM88" s="1020"/>
      <c r="AN88" s="1020"/>
      <c r="AO88" s="1020"/>
      <c r="AP88" s="1016">
        <v>130151</v>
      </c>
      <c r="AQ88" s="1016"/>
      <c r="AR88" s="1016"/>
      <c r="AS88" s="1016"/>
      <c r="AT88" s="1016"/>
      <c r="AU88" s="1016">
        <v>169</v>
      </c>
      <c r="AV88" s="1016"/>
      <c r="AW88" s="1016"/>
      <c r="AX88" s="1016"/>
      <c r="AY88" s="1016"/>
      <c r="AZ88" s="1017"/>
      <c r="BA88" s="1017"/>
      <c r="BB88" s="1017"/>
      <c r="BC88" s="1017"/>
      <c r="BD88" s="1018"/>
      <c r="BE88" s="266"/>
      <c r="BF88" s="266"/>
      <c r="BG88" s="266"/>
      <c r="BH88" s="266"/>
      <c r="BI88" s="266"/>
      <c r="BJ88" s="266"/>
      <c r="BK88" s="266"/>
      <c r="BL88" s="266"/>
      <c r="BM88" s="266"/>
      <c r="BN88" s="266"/>
      <c r="BO88" s="266"/>
      <c r="BP88" s="266"/>
      <c r="BQ88" s="263">
        <v>82</v>
      </c>
      <c r="BR88" s="268"/>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16</v>
      </c>
      <c r="CS102" s="1008"/>
      <c r="CT102" s="1008"/>
      <c r="CU102" s="1008"/>
      <c r="CV102" s="1009"/>
      <c r="CW102" s="1007" t="s">
        <v>593</v>
      </c>
      <c r="CX102" s="1008"/>
      <c r="CY102" s="1008"/>
      <c r="CZ102" s="1008"/>
      <c r="DA102" s="1009"/>
      <c r="DB102" s="1007" t="s">
        <v>514</v>
      </c>
      <c r="DC102" s="1008"/>
      <c r="DD102" s="1008"/>
      <c r="DE102" s="1008"/>
      <c r="DF102" s="1009"/>
      <c r="DG102" s="1007" t="s">
        <v>514</v>
      </c>
      <c r="DH102" s="1008"/>
      <c r="DI102" s="1008"/>
      <c r="DJ102" s="1008"/>
      <c r="DK102" s="1009"/>
      <c r="DL102" s="1007" t="s">
        <v>514</v>
      </c>
      <c r="DM102" s="1008"/>
      <c r="DN102" s="1008"/>
      <c r="DO102" s="1008"/>
      <c r="DP102" s="1009"/>
      <c r="DQ102" s="1007" t="s">
        <v>514</v>
      </c>
      <c r="DR102" s="1008"/>
      <c r="DS102" s="1008"/>
      <c r="DT102" s="1008"/>
      <c r="DU102" s="1009"/>
      <c r="DV102" s="990"/>
      <c r="DW102" s="991"/>
      <c r="DX102" s="991"/>
      <c r="DY102" s="991"/>
      <c r="DZ102" s="99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7"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310</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310</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310</v>
      </c>
      <c r="DR109" s="951"/>
      <c r="DS109" s="951"/>
      <c r="DT109" s="951"/>
      <c r="DU109" s="952"/>
      <c r="DV109" s="953" t="s">
        <v>436</v>
      </c>
      <c r="DW109" s="951"/>
      <c r="DX109" s="951"/>
      <c r="DY109" s="951"/>
      <c r="DZ109" s="982"/>
    </row>
    <row r="110" spans="1:131" s="247"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301914</v>
      </c>
      <c r="AB110" s="944"/>
      <c r="AC110" s="944"/>
      <c r="AD110" s="944"/>
      <c r="AE110" s="945"/>
      <c r="AF110" s="946">
        <v>324591</v>
      </c>
      <c r="AG110" s="944"/>
      <c r="AH110" s="944"/>
      <c r="AI110" s="944"/>
      <c r="AJ110" s="945"/>
      <c r="AK110" s="946">
        <v>334179</v>
      </c>
      <c r="AL110" s="944"/>
      <c r="AM110" s="944"/>
      <c r="AN110" s="944"/>
      <c r="AO110" s="945"/>
      <c r="AP110" s="947">
        <v>18.600000000000001</v>
      </c>
      <c r="AQ110" s="948"/>
      <c r="AR110" s="948"/>
      <c r="AS110" s="948"/>
      <c r="AT110" s="949"/>
      <c r="AU110" s="983" t="s">
        <v>74</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3495714</v>
      </c>
      <c r="BR110" s="891"/>
      <c r="BS110" s="891"/>
      <c r="BT110" s="891"/>
      <c r="BU110" s="891"/>
      <c r="BV110" s="891">
        <v>3597823</v>
      </c>
      <c r="BW110" s="891"/>
      <c r="BX110" s="891"/>
      <c r="BY110" s="891"/>
      <c r="BZ110" s="891"/>
      <c r="CA110" s="891">
        <v>3517898</v>
      </c>
      <c r="CB110" s="891"/>
      <c r="CC110" s="891"/>
      <c r="CD110" s="891"/>
      <c r="CE110" s="891"/>
      <c r="CF110" s="915">
        <v>195.9</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237</v>
      </c>
      <c r="DH110" s="891"/>
      <c r="DI110" s="891"/>
      <c r="DJ110" s="891"/>
      <c r="DK110" s="891"/>
      <c r="DL110" s="891" t="s">
        <v>237</v>
      </c>
      <c r="DM110" s="891"/>
      <c r="DN110" s="891"/>
      <c r="DO110" s="891"/>
      <c r="DP110" s="891"/>
      <c r="DQ110" s="891" t="s">
        <v>237</v>
      </c>
      <c r="DR110" s="891"/>
      <c r="DS110" s="891"/>
      <c r="DT110" s="891"/>
      <c r="DU110" s="891"/>
      <c r="DV110" s="892" t="s">
        <v>237</v>
      </c>
      <c r="DW110" s="892"/>
      <c r="DX110" s="892"/>
      <c r="DY110" s="892"/>
      <c r="DZ110" s="893"/>
    </row>
    <row r="111" spans="1:131" s="247"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237</v>
      </c>
      <c r="AB111" s="972"/>
      <c r="AC111" s="972"/>
      <c r="AD111" s="972"/>
      <c r="AE111" s="973"/>
      <c r="AF111" s="974" t="s">
        <v>237</v>
      </c>
      <c r="AG111" s="972"/>
      <c r="AH111" s="972"/>
      <c r="AI111" s="972"/>
      <c r="AJ111" s="973"/>
      <c r="AK111" s="974" t="s">
        <v>237</v>
      </c>
      <c r="AL111" s="972"/>
      <c r="AM111" s="972"/>
      <c r="AN111" s="972"/>
      <c r="AO111" s="973"/>
      <c r="AP111" s="975" t="s">
        <v>237</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t="s">
        <v>237</v>
      </c>
      <c r="BR111" s="863"/>
      <c r="BS111" s="863"/>
      <c r="BT111" s="863"/>
      <c r="BU111" s="863"/>
      <c r="BV111" s="863" t="s">
        <v>237</v>
      </c>
      <c r="BW111" s="863"/>
      <c r="BX111" s="863"/>
      <c r="BY111" s="863"/>
      <c r="BZ111" s="863"/>
      <c r="CA111" s="863" t="s">
        <v>444</v>
      </c>
      <c r="CB111" s="863"/>
      <c r="CC111" s="863"/>
      <c r="CD111" s="863"/>
      <c r="CE111" s="863"/>
      <c r="CF111" s="924" t="s">
        <v>237</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415</v>
      </c>
      <c r="DH111" s="863"/>
      <c r="DI111" s="863"/>
      <c r="DJ111" s="863"/>
      <c r="DK111" s="863"/>
      <c r="DL111" s="863" t="s">
        <v>237</v>
      </c>
      <c r="DM111" s="863"/>
      <c r="DN111" s="863"/>
      <c r="DO111" s="863"/>
      <c r="DP111" s="863"/>
      <c r="DQ111" s="863" t="s">
        <v>237</v>
      </c>
      <c r="DR111" s="863"/>
      <c r="DS111" s="863"/>
      <c r="DT111" s="863"/>
      <c r="DU111" s="863"/>
      <c r="DV111" s="840" t="s">
        <v>237</v>
      </c>
      <c r="DW111" s="840"/>
      <c r="DX111" s="840"/>
      <c r="DY111" s="840"/>
      <c r="DZ111" s="841"/>
    </row>
    <row r="112" spans="1:131" s="247"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237</v>
      </c>
      <c r="AB112" s="826"/>
      <c r="AC112" s="826"/>
      <c r="AD112" s="826"/>
      <c r="AE112" s="827"/>
      <c r="AF112" s="828" t="s">
        <v>237</v>
      </c>
      <c r="AG112" s="826"/>
      <c r="AH112" s="826"/>
      <c r="AI112" s="826"/>
      <c r="AJ112" s="827"/>
      <c r="AK112" s="828" t="s">
        <v>237</v>
      </c>
      <c r="AL112" s="826"/>
      <c r="AM112" s="826"/>
      <c r="AN112" s="826"/>
      <c r="AO112" s="827"/>
      <c r="AP112" s="873" t="s">
        <v>237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905324</v>
      </c>
      <c r="BR112" s="863"/>
      <c r="BS112" s="863"/>
      <c r="BT112" s="863"/>
      <c r="BU112" s="863"/>
      <c r="BV112" s="863">
        <v>907698</v>
      </c>
      <c r="BW112" s="863"/>
      <c r="BX112" s="863"/>
      <c r="BY112" s="863"/>
      <c r="BZ112" s="863"/>
      <c r="CA112" s="863">
        <v>849132</v>
      </c>
      <c r="CB112" s="863"/>
      <c r="CC112" s="863"/>
      <c r="CD112" s="863"/>
      <c r="CE112" s="863"/>
      <c r="CF112" s="924">
        <v>47.3</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237</v>
      </c>
      <c r="DH112" s="863"/>
      <c r="DI112" s="863"/>
      <c r="DJ112" s="863"/>
      <c r="DK112" s="863"/>
      <c r="DL112" s="863" t="s">
        <v>237</v>
      </c>
      <c r="DM112" s="863"/>
      <c r="DN112" s="863"/>
      <c r="DO112" s="863"/>
      <c r="DP112" s="863"/>
      <c r="DQ112" s="863" t="s">
        <v>237</v>
      </c>
      <c r="DR112" s="863"/>
      <c r="DS112" s="863"/>
      <c r="DT112" s="863"/>
      <c r="DU112" s="863"/>
      <c r="DV112" s="840" t="s">
        <v>237</v>
      </c>
      <c r="DW112" s="840"/>
      <c r="DX112" s="840"/>
      <c r="DY112" s="840"/>
      <c r="DZ112" s="841"/>
    </row>
    <row r="113" spans="1:130" s="247"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66535</v>
      </c>
      <c r="AB113" s="972"/>
      <c r="AC113" s="972"/>
      <c r="AD113" s="972"/>
      <c r="AE113" s="973"/>
      <c r="AF113" s="974">
        <v>66386</v>
      </c>
      <c r="AG113" s="972"/>
      <c r="AH113" s="972"/>
      <c r="AI113" s="972"/>
      <c r="AJ113" s="973"/>
      <c r="AK113" s="974">
        <v>71407</v>
      </c>
      <c r="AL113" s="972"/>
      <c r="AM113" s="972"/>
      <c r="AN113" s="972"/>
      <c r="AO113" s="973"/>
      <c r="AP113" s="975">
        <v>4</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2605</v>
      </c>
      <c r="BR113" s="863"/>
      <c r="BS113" s="863"/>
      <c r="BT113" s="863"/>
      <c r="BU113" s="863"/>
      <c r="BV113" s="863">
        <v>140538</v>
      </c>
      <c r="BW113" s="863"/>
      <c r="BX113" s="863"/>
      <c r="BY113" s="863"/>
      <c r="BZ113" s="863"/>
      <c r="CA113" s="863">
        <v>169206</v>
      </c>
      <c r="CB113" s="863"/>
      <c r="CC113" s="863"/>
      <c r="CD113" s="863"/>
      <c r="CE113" s="863"/>
      <c r="CF113" s="924">
        <v>9.4</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444</v>
      </c>
      <c r="DH113" s="826"/>
      <c r="DI113" s="826"/>
      <c r="DJ113" s="826"/>
      <c r="DK113" s="827"/>
      <c r="DL113" s="828" t="s">
        <v>237</v>
      </c>
      <c r="DM113" s="826"/>
      <c r="DN113" s="826"/>
      <c r="DO113" s="826"/>
      <c r="DP113" s="827"/>
      <c r="DQ113" s="828" t="s">
        <v>237</v>
      </c>
      <c r="DR113" s="826"/>
      <c r="DS113" s="826"/>
      <c r="DT113" s="826"/>
      <c r="DU113" s="827"/>
      <c r="DV113" s="873" t="s">
        <v>237</v>
      </c>
      <c r="DW113" s="874"/>
      <c r="DX113" s="874"/>
      <c r="DY113" s="874"/>
      <c r="DZ113" s="875"/>
    </row>
    <row r="114" spans="1:130" s="247"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4077</v>
      </c>
      <c r="AB114" s="826"/>
      <c r="AC114" s="826"/>
      <c r="AD114" s="826"/>
      <c r="AE114" s="827"/>
      <c r="AF114" s="828">
        <v>2515</v>
      </c>
      <c r="AG114" s="826"/>
      <c r="AH114" s="826"/>
      <c r="AI114" s="826"/>
      <c r="AJ114" s="827"/>
      <c r="AK114" s="828">
        <v>2871</v>
      </c>
      <c r="AL114" s="826"/>
      <c r="AM114" s="826"/>
      <c r="AN114" s="826"/>
      <c r="AO114" s="827"/>
      <c r="AP114" s="873">
        <v>0.2</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609820</v>
      </c>
      <c r="BR114" s="863"/>
      <c r="BS114" s="863"/>
      <c r="BT114" s="863"/>
      <c r="BU114" s="863"/>
      <c r="BV114" s="863">
        <v>559815</v>
      </c>
      <c r="BW114" s="863"/>
      <c r="BX114" s="863"/>
      <c r="BY114" s="863"/>
      <c r="BZ114" s="863"/>
      <c r="CA114" s="863">
        <v>578364</v>
      </c>
      <c r="CB114" s="863"/>
      <c r="CC114" s="863"/>
      <c r="CD114" s="863"/>
      <c r="CE114" s="863"/>
      <c r="CF114" s="924">
        <v>32.200000000000003</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237</v>
      </c>
      <c r="DH114" s="826"/>
      <c r="DI114" s="826"/>
      <c r="DJ114" s="826"/>
      <c r="DK114" s="827"/>
      <c r="DL114" s="828" t="s">
        <v>237</v>
      </c>
      <c r="DM114" s="826"/>
      <c r="DN114" s="826"/>
      <c r="DO114" s="826"/>
      <c r="DP114" s="827"/>
      <c r="DQ114" s="828" t="s">
        <v>237</v>
      </c>
      <c r="DR114" s="826"/>
      <c r="DS114" s="826"/>
      <c r="DT114" s="826"/>
      <c r="DU114" s="827"/>
      <c r="DV114" s="873" t="s">
        <v>237</v>
      </c>
      <c r="DW114" s="874"/>
      <c r="DX114" s="874"/>
      <c r="DY114" s="874"/>
      <c r="DZ114" s="875"/>
    </row>
    <row r="115" spans="1:130" s="247"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237</v>
      </c>
      <c r="AB115" s="972"/>
      <c r="AC115" s="972"/>
      <c r="AD115" s="972"/>
      <c r="AE115" s="973"/>
      <c r="AF115" s="974" t="s">
        <v>444</v>
      </c>
      <c r="AG115" s="972"/>
      <c r="AH115" s="972"/>
      <c r="AI115" s="972"/>
      <c r="AJ115" s="973"/>
      <c r="AK115" s="974" t="s">
        <v>444</v>
      </c>
      <c r="AL115" s="972"/>
      <c r="AM115" s="972"/>
      <c r="AN115" s="972"/>
      <c r="AO115" s="973"/>
      <c r="AP115" s="975" t="s">
        <v>237</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237</v>
      </c>
      <c r="BR115" s="863"/>
      <c r="BS115" s="863"/>
      <c r="BT115" s="863"/>
      <c r="BU115" s="863"/>
      <c r="BV115" s="863" t="s">
        <v>237</v>
      </c>
      <c r="BW115" s="863"/>
      <c r="BX115" s="863"/>
      <c r="BY115" s="863"/>
      <c r="BZ115" s="863"/>
      <c r="CA115" s="863" t="s">
        <v>237</v>
      </c>
      <c r="CB115" s="863"/>
      <c r="CC115" s="863"/>
      <c r="CD115" s="863"/>
      <c r="CE115" s="863"/>
      <c r="CF115" s="924" t="s">
        <v>415</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237</v>
      </c>
      <c r="DH115" s="826"/>
      <c r="DI115" s="826"/>
      <c r="DJ115" s="826"/>
      <c r="DK115" s="827"/>
      <c r="DL115" s="828" t="s">
        <v>444</v>
      </c>
      <c r="DM115" s="826"/>
      <c r="DN115" s="826"/>
      <c r="DO115" s="826"/>
      <c r="DP115" s="827"/>
      <c r="DQ115" s="828" t="s">
        <v>237</v>
      </c>
      <c r="DR115" s="826"/>
      <c r="DS115" s="826"/>
      <c r="DT115" s="826"/>
      <c r="DU115" s="827"/>
      <c r="DV115" s="873" t="s">
        <v>444</v>
      </c>
      <c r="DW115" s="874"/>
      <c r="DX115" s="874"/>
      <c r="DY115" s="874"/>
      <c r="DZ115" s="875"/>
    </row>
    <row r="116" spans="1:130" s="247"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237</v>
      </c>
      <c r="AB116" s="826"/>
      <c r="AC116" s="826"/>
      <c r="AD116" s="826"/>
      <c r="AE116" s="827"/>
      <c r="AF116" s="828" t="s">
        <v>237</v>
      </c>
      <c r="AG116" s="826"/>
      <c r="AH116" s="826"/>
      <c r="AI116" s="826"/>
      <c r="AJ116" s="827"/>
      <c r="AK116" s="828" t="s">
        <v>237</v>
      </c>
      <c r="AL116" s="826"/>
      <c r="AM116" s="826"/>
      <c r="AN116" s="826"/>
      <c r="AO116" s="827"/>
      <c r="AP116" s="873" t="s">
        <v>237</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237</v>
      </c>
      <c r="BR116" s="863"/>
      <c r="BS116" s="863"/>
      <c r="BT116" s="863"/>
      <c r="BU116" s="863"/>
      <c r="BV116" s="863" t="s">
        <v>237</v>
      </c>
      <c r="BW116" s="863"/>
      <c r="BX116" s="863"/>
      <c r="BY116" s="863"/>
      <c r="BZ116" s="863"/>
      <c r="CA116" s="863" t="s">
        <v>444</v>
      </c>
      <c r="CB116" s="863"/>
      <c r="CC116" s="863"/>
      <c r="CD116" s="863"/>
      <c r="CE116" s="863"/>
      <c r="CF116" s="924" t="s">
        <v>237</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237</v>
      </c>
      <c r="DH116" s="826"/>
      <c r="DI116" s="826"/>
      <c r="DJ116" s="826"/>
      <c r="DK116" s="827"/>
      <c r="DL116" s="828" t="s">
        <v>237</v>
      </c>
      <c r="DM116" s="826"/>
      <c r="DN116" s="826"/>
      <c r="DO116" s="826"/>
      <c r="DP116" s="827"/>
      <c r="DQ116" s="828" t="s">
        <v>237</v>
      </c>
      <c r="DR116" s="826"/>
      <c r="DS116" s="826"/>
      <c r="DT116" s="826"/>
      <c r="DU116" s="827"/>
      <c r="DV116" s="873" t="s">
        <v>237</v>
      </c>
      <c r="DW116" s="874"/>
      <c r="DX116" s="874"/>
      <c r="DY116" s="874"/>
      <c r="DZ116" s="875"/>
    </row>
    <row r="117" spans="1:130" s="247" customFormat="1" ht="26.25" customHeight="1" x14ac:dyDescent="0.15">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372526</v>
      </c>
      <c r="AB117" s="958"/>
      <c r="AC117" s="958"/>
      <c r="AD117" s="958"/>
      <c r="AE117" s="959"/>
      <c r="AF117" s="960">
        <v>393492</v>
      </c>
      <c r="AG117" s="958"/>
      <c r="AH117" s="958"/>
      <c r="AI117" s="958"/>
      <c r="AJ117" s="959"/>
      <c r="AK117" s="960">
        <v>408457</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237</v>
      </c>
      <c r="BR117" s="863"/>
      <c r="BS117" s="863"/>
      <c r="BT117" s="863"/>
      <c r="BU117" s="863"/>
      <c r="BV117" s="863" t="s">
        <v>237</v>
      </c>
      <c r="BW117" s="863"/>
      <c r="BX117" s="863"/>
      <c r="BY117" s="863"/>
      <c r="BZ117" s="863"/>
      <c r="CA117" s="863" t="s">
        <v>237</v>
      </c>
      <c r="CB117" s="863"/>
      <c r="CC117" s="863"/>
      <c r="CD117" s="863"/>
      <c r="CE117" s="863"/>
      <c r="CF117" s="924" t="s">
        <v>237</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237</v>
      </c>
      <c r="DH117" s="826"/>
      <c r="DI117" s="826"/>
      <c r="DJ117" s="826"/>
      <c r="DK117" s="827"/>
      <c r="DL117" s="828" t="s">
        <v>237</v>
      </c>
      <c r="DM117" s="826"/>
      <c r="DN117" s="826"/>
      <c r="DO117" s="826"/>
      <c r="DP117" s="827"/>
      <c r="DQ117" s="828" t="s">
        <v>237</v>
      </c>
      <c r="DR117" s="826"/>
      <c r="DS117" s="826"/>
      <c r="DT117" s="826"/>
      <c r="DU117" s="827"/>
      <c r="DV117" s="873" t="s">
        <v>237</v>
      </c>
      <c r="DW117" s="874"/>
      <c r="DX117" s="874"/>
      <c r="DY117" s="874"/>
      <c r="DZ117" s="875"/>
    </row>
    <row r="118" spans="1:130" s="247"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310</v>
      </c>
      <c r="AL118" s="951"/>
      <c r="AM118" s="951"/>
      <c r="AN118" s="951"/>
      <c r="AO118" s="952"/>
      <c r="AP118" s="954" t="s">
        <v>436</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237</v>
      </c>
      <c r="BR118" s="894"/>
      <c r="BS118" s="894"/>
      <c r="BT118" s="894"/>
      <c r="BU118" s="894"/>
      <c r="BV118" s="894" t="s">
        <v>237</v>
      </c>
      <c r="BW118" s="894"/>
      <c r="BX118" s="894"/>
      <c r="BY118" s="894"/>
      <c r="BZ118" s="894"/>
      <c r="CA118" s="894" t="s">
        <v>237</v>
      </c>
      <c r="CB118" s="894"/>
      <c r="CC118" s="894"/>
      <c r="CD118" s="894"/>
      <c r="CE118" s="894"/>
      <c r="CF118" s="924" t="s">
        <v>415</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237</v>
      </c>
      <c r="DH118" s="826"/>
      <c r="DI118" s="826"/>
      <c r="DJ118" s="826"/>
      <c r="DK118" s="827"/>
      <c r="DL118" s="828" t="s">
        <v>237</v>
      </c>
      <c r="DM118" s="826"/>
      <c r="DN118" s="826"/>
      <c r="DO118" s="826"/>
      <c r="DP118" s="827"/>
      <c r="DQ118" s="828" t="s">
        <v>237</v>
      </c>
      <c r="DR118" s="826"/>
      <c r="DS118" s="826"/>
      <c r="DT118" s="826"/>
      <c r="DU118" s="827"/>
      <c r="DV118" s="873" t="s">
        <v>237</v>
      </c>
      <c r="DW118" s="874"/>
      <c r="DX118" s="874"/>
      <c r="DY118" s="874"/>
      <c r="DZ118" s="875"/>
    </row>
    <row r="119" spans="1:130" s="247"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237</v>
      </c>
      <c r="AB119" s="944"/>
      <c r="AC119" s="944"/>
      <c r="AD119" s="944"/>
      <c r="AE119" s="945"/>
      <c r="AF119" s="946" t="s">
        <v>237</v>
      </c>
      <c r="AG119" s="944"/>
      <c r="AH119" s="944"/>
      <c r="AI119" s="944"/>
      <c r="AJ119" s="945"/>
      <c r="AK119" s="946" t="s">
        <v>237</v>
      </c>
      <c r="AL119" s="944"/>
      <c r="AM119" s="944"/>
      <c r="AN119" s="944"/>
      <c r="AO119" s="945"/>
      <c r="AP119" s="947" t="s">
        <v>237</v>
      </c>
      <c r="AQ119" s="948"/>
      <c r="AR119" s="948"/>
      <c r="AS119" s="948"/>
      <c r="AT119" s="949"/>
      <c r="AU119" s="987"/>
      <c r="AV119" s="988"/>
      <c r="AW119" s="988"/>
      <c r="AX119" s="988"/>
      <c r="AY119" s="988"/>
      <c r="AZ119" s="278" t="s">
        <v>191</v>
      </c>
      <c r="BA119" s="278"/>
      <c r="BB119" s="278"/>
      <c r="BC119" s="278"/>
      <c r="BD119" s="278"/>
      <c r="BE119" s="278"/>
      <c r="BF119" s="278"/>
      <c r="BG119" s="278"/>
      <c r="BH119" s="278"/>
      <c r="BI119" s="278"/>
      <c r="BJ119" s="278"/>
      <c r="BK119" s="278"/>
      <c r="BL119" s="278"/>
      <c r="BM119" s="278"/>
      <c r="BN119" s="278"/>
      <c r="BO119" s="926" t="s">
        <v>467</v>
      </c>
      <c r="BP119" s="927"/>
      <c r="BQ119" s="931">
        <v>5013463</v>
      </c>
      <c r="BR119" s="894"/>
      <c r="BS119" s="894"/>
      <c r="BT119" s="894"/>
      <c r="BU119" s="894"/>
      <c r="BV119" s="894">
        <v>5205874</v>
      </c>
      <c r="BW119" s="894"/>
      <c r="BX119" s="894"/>
      <c r="BY119" s="894"/>
      <c r="BZ119" s="894"/>
      <c r="CA119" s="894">
        <v>5114600</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237</v>
      </c>
      <c r="DH119" s="809"/>
      <c r="DI119" s="809"/>
      <c r="DJ119" s="809"/>
      <c r="DK119" s="810"/>
      <c r="DL119" s="811" t="s">
        <v>237</v>
      </c>
      <c r="DM119" s="809"/>
      <c r="DN119" s="809"/>
      <c r="DO119" s="809"/>
      <c r="DP119" s="810"/>
      <c r="DQ119" s="811" t="s">
        <v>237</v>
      </c>
      <c r="DR119" s="809"/>
      <c r="DS119" s="809"/>
      <c r="DT119" s="809"/>
      <c r="DU119" s="810"/>
      <c r="DV119" s="897" t="s">
        <v>237</v>
      </c>
      <c r="DW119" s="898"/>
      <c r="DX119" s="898"/>
      <c r="DY119" s="898"/>
      <c r="DZ119" s="899"/>
    </row>
    <row r="120" spans="1:130" s="247"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237</v>
      </c>
      <c r="AB120" s="826"/>
      <c r="AC120" s="826"/>
      <c r="AD120" s="826"/>
      <c r="AE120" s="827"/>
      <c r="AF120" s="828" t="s">
        <v>237</v>
      </c>
      <c r="AG120" s="826"/>
      <c r="AH120" s="826"/>
      <c r="AI120" s="826"/>
      <c r="AJ120" s="827"/>
      <c r="AK120" s="828" t="s">
        <v>237</v>
      </c>
      <c r="AL120" s="826"/>
      <c r="AM120" s="826"/>
      <c r="AN120" s="826"/>
      <c r="AO120" s="827"/>
      <c r="AP120" s="873" t="s">
        <v>237</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2481681</v>
      </c>
      <c r="BR120" s="891"/>
      <c r="BS120" s="891"/>
      <c r="BT120" s="891"/>
      <c r="BU120" s="891"/>
      <c r="BV120" s="891">
        <v>2367459</v>
      </c>
      <c r="BW120" s="891"/>
      <c r="BX120" s="891"/>
      <c r="BY120" s="891"/>
      <c r="BZ120" s="891"/>
      <c r="CA120" s="891">
        <v>2364095</v>
      </c>
      <c r="CB120" s="891"/>
      <c r="CC120" s="891"/>
      <c r="CD120" s="891"/>
      <c r="CE120" s="891"/>
      <c r="CF120" s="915">
        <v>131.69999999999999</v>
      </c>
      <c r="CG120" s="916"/>
      <c r="CH120" s="916"/>
      <c r="CI120" s="916"/>
      <c r="CJ120" s="916"/>
      <c r="CK120" s="917" t="s">
        <v>471</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873969</v>
      </c>
      <c r="DH120" s="891"/>
      <c r="DI120" s="891"/>
      <c r="DJ120" s="891"/>
      <c r="DK120" s="891"/>
      <c r="DL120" s="891">
        <v>854516</v>
      </c>
      <c r="DM120" s="891"/>
      <c r="DN120" s="891"/>
      <c r="DO120" s="891"/>
      <c r="DP120" s="891"/>
      <c r="DQ120" s="891">
        <v>811603</v>
      </c>
      <c r="DR120" s="891"/>
      <c r="DS120" s="891"/>
      <c r="DT120" s="891"/>
      <c r="DU120" s="891"/>
      <c r="DV120" s="892">
        <v>45.2</v>
      </c>
      <c r="DW120" s="892"/>
      <c r="DX120" s="892"/>
      <c r="DY120" s="892"/>
      <c r="DZ120" s="893"/>
    </row>
    <row r="121" spans="1:130" s="247"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237</v>
      </c>
      <c r="AB121" s="826"/>
      <c r="AC121" s="826"/>
      <c r="AD121" s="826"/>
      <c r="AE121" s="827"/>
      <c r="AF121" s="828" t="s">
        <v>237</v>
      </c>
      <c r="AG121" s="826"/>
      <c r="AH121" s="826"/>
      <c r="AI121" s="826"/>
      <c r="AJ121" s="827"/>
      <c r="AK121" s="828" t="s">
        <v>237</v>
      </c>
      <c r="AL121" s="826"/>
      <c r="AM121" s="826"/>
      <c r="AN121" s="826"/>
      <c r="AO121" s="827"/>
      <c r="AP121" s="873" t="s">
        <v>237</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t="s">
        <v>237</v>
      </c>
      <c r="BR121" s="863"/>
      <c r="BS121" s="863"/>
      <c r="BT121" s="863"/>
      <c r="BU121" s="863"/>
      <c r="BV121" s="863" t="s">
        <v>237</v>
      </c>
      <c r="BW121" s="863"/>
      <c r="BX121" s="863"/>
      <c r="BY121" s="863"/>
      <c r="BZ121" s="863"/>
      <c r="CA121" s="863" t="s">
        <v>237</v>
      </c>
      <c r="CB121" s="863"/>
      <c r="CC121" s="863"/>
      <c r="CD121" s="863"/>
      <c r="CE121" s="863"/>
      <c r="CF121" s="924" t="s">
        <v>237</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31355</v>
      </c>
      <c r="DH121" s="863"/>
      <c r="DI121" s="863"/>
      <c r="DJ121" s="863"/>
      <c r="DK121" s="863"/>
      <c r="DL121" s="863">
        <v>24955</v>
      </c>
      <c r="DM121" s="863"/>
      <c r="DN121" s="863"/>
      <c r="DO121" s="863"/>
      <c r="DP121" s="863"/>
      <c r="DQ121" s="863">
        <v>19327</v>
      </c>
      <c r="DR121" s="863"/>
      <c r="DS121" s="863"/>
      <c r="DT121" s="863"/>
      <c r="DU121" s="863"/>
      <c r="DV121" s="840">
        <v>1.1000000000000001</v>
      </c>
      <c r="DW121" s="840"/>
      <c r="DX121" s="840"/>
      <c r="DY121" s="840"/>
      <c r="DZ121" s="841"/>
    </row>
    <row r="122" spans="1:130" s="247"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237</v>
      </c>
      <c r="AB122" s="826"/>
      <c r="AC122" s="826"/>
      <c r="AD122" s="826"/>
      <c r="AE122" s="827"/>
      <c r="AF122" s="828" t="s">
        <v>237</v>
      </c>
      <c r="AG122" s="826"/>
      <c r="AH122" s="826"/>
      <c r="AI122" s="826"/>
      <c r="AJ122" s="827"/>
      <c r="AK122" s="828" t="s">
        <v>415</v>
      </c>
      <c r="AL122" s="826"/>
      <c r="AM122" s="826"/>
      <c r="AN122" s="826"/>
      <c r="AO122" s="827"/>
      <c r="AP122" s="873" t="s">
        <v>237</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3011007</v>
      </c>
      <c r="BR122" s="894"/>
      <c r="BS122" s="894"/>
      <c r="BT122" s="894"/>
      <c r="BU122" s="894"/>
      <c r="BV122" s="894">
        <v>3307113</v>
      </c>
      <c r="BW122" s="894"/>
      <c r="BX122" s="894"/>
      <c r="BY122" s="894"/>
      <c r="BZ122" s="894"/>
      <c r="CA122" s="894">
        <v>3241988</v>
      </c>
      <c r="CB122" s="894"/>
      <c r="CC122" s="894"/>
      <c r="CD122" s="894"/>
      <c r="CE122" s="894"/>
      <c r="CF122" s="895">
        <v>180.5</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t="s">
        <v>237</v>
      </c>
      <c r="DH122" s="863"/>
      <c r="DI122" s="863"/>
      <c r="DJ122" s="863"/>
      <c r="DK122" s="863"/>
      <c r="DL122" s="863">
        <v>28227</v>
      </c>
      <c r="DM122" s="863"/>
      <c r="DN122" s="863"/>
      <c r="DO122" s="863"/>
      <c r="DP122" s="863"/>
      <c r="DQ122" s="863">
        <v>18202</v>
      </c>
      <c r="DR122" s="863"/>
      <c r="DS122" s="863"/>
      <c r="DT122" s="863"/>
      <c r="DU122" s="863"/>
      <c r="DV122" s="840">
        <v>1</v>
      </c>
      <c r="DW122" s="840"/>
      <c r="DX122" s="840"/>
      <c r="DY122" s="840"/>
      <c r="DZ122" s="841"/>
    </row>
    <row r="123" spans="1:130" s="247"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237</v>
      </c>
      <c r="AB123" s="826"/>
      <c r="AC123" s="826"/>
      <c r="AD123" s="826"/>
      <c r="AE123" s="827"/>
      <c r="AF123" s="828" t="s">
        <v>237</v>
      </c>
      <c r="AG123" s="826"/>
      <c r="AH123" s="826"/>
      <c r="AI123" s="826"/>
      <c r="AJ123" s="827"/>
      <c r="AK123" s="828" t="s">
        <v>237</v>
      </c>
      <c r="AL123" s="826"/>
      <c r="AM123" s="826"/>
      <c r="AN123" s="826"/>
      <c r="AO123" s="827"/>
      <c r="AP123" s="873" t="s">
        <v>415</v>
      </c>
      <c r="AQ123" s="874"/>
      <c r="AR123" s="874"/>
      <c r="AS123" s="874"/>
      <c r="AT123" s="875"/>
      <c r="AU123" s="938"/>
      <c r="AV123" s="939"/>
      <c r="AW123" s="939"/>
      <c r="AX123" s="939"/>
      <c r="AY123" s="939"/>
      <c r="AZ123" s="278" t="s">
        <v>191</v>
      </c>
      <c r="BA123" s="278"/>
      <c r="BB123" s="278"/>
      <c r="BC123" s="278"/>
      <c r="BD123" s="278"/>
      <c r="BE123" s="278"/>
      <c r="BF123" s="278"/>
      <c r="BG123" s="278"/>
      <c r="BH123" s="278"/>
      <c r="BI123" s="278"/>
      <c r="BJ123" s="278"/>
      <c r="BK123" s="278"/>
      <c r="BL123" s="278"/>
      <c r="BM123" s="278"/>
      <c r="BN123" s="278"/>
      <c r="BO123" s="926" t="s">
        <v>476</v>
      </c>
      <c r="BP123" s="927"/>
      <c r="BQ123" s="881">
        <v>5492688</v>
      </c>
      <c r="BR123" s="882"/>
      <c r="BS123" s="882"/>
      <c r="BT123" s="882"/>
      <c r="BU123" s="882"/>
      <c r="BV123" s="882">
        <v>5674572</v>
      </c>
      <c r="BW123" s="882"/>
      <c r="BX123" s="882"/>
      <c r="BY123" s="882"/>
      <c r="BZ123" s="882"/>
      <c r="CA123" s="882">
        <v>5606083</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237</v>
      </c>
      <c r="DH123" s="826"/>
      <c r="DI123" s="826"/>
      <c r="DJ123" s="826"/>
      <c r="DK123" s="827"/>
      <c r="DL123" s="828" t="s">
        <v>237</v>
      </c>
      <c r="DM123" s="826"/>
      <c r="DN123" s="826"/>
      <c r="DO123" s="826"/>
      <c r="DP123" s="827"/>
      <c r="DQ123" s="828" t="s">
        <v>237</v>
      </c>
      <c r="DR123" s="826"/>
      <c r="DS123" s="826"/>
      <c r="DT123" s="826"/>
      <c r="DU123" s="827"/>
      <c r="DV123" s="873" t="s">
        <v>237</v>
      </c>
      <c r="DW123" s="874"/>
      <c r="DX123" s="874"/>
      <c r="DY123" s="874"/>
      <c r="DZ123" s="875"/>
    </row>
    <row r="124" spans="1:130" s="247"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415</v>
      </c>
      <c r="AB124" s="826"/>
      <c r="AC124" s="826"/>
      <c r="AD124" s="826"/>
      <c r="AE124" s="827"/>
      <c r="AF124" s="828" t="s">
        <v>237</v>
      </c>
      <c r="AG124" s="826"/>
      <c r="AH124" s="826"/>
      <c r="AI124" s="826"/>
      <c r="AJ124" s="827"/>
      <c r="AK124" s="828" t="s">
        <v>237</v>
      </c>
      <c r="AL124" s="826"/>
      <c r="AM124" s="826"/>
      <c r="AN124" s="826"/>
      <c r="AO124" s="827"/>
      <c r="AP124" s="873" t="s">
        <v>237</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415</v>
      </c>
      <c r="BR124" s="880"/>
      <c r="BS124" s="880"/>
      <c r="BT124" s="880"/>
      <c r="BU124" s="880"/>
      <c r="BV124" s="880" t="s">
        <v>237</v>
      </c>
      <c r="BW124" s="880"/>
      <c r="BX124" s="880"/>
      <c r="BY124" s="880"/>
      <c r="BZ124" s="880"/>
      <c r="CA124" s="880" t="s">
        <v>237</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237</v>
      </c>
      <c r="DH124" s="809"/>
      <c r="DI124" s="809"/>
      <c r="DJ124" s="809"/>
      <c r="DK124" s="810"/>
      <c r="DL124" s="811" t="s">
        <v>237</v>
      </c>
      <c r="DM124" s="809"/>
      <c r="DN124" s="809"/>
      <c r="DO124" s="809"/>
      <c r="DP124" s="810"/>
      <c r="DQ124" s="811" t="s">
        <v>237</v>
      </c>
      <c r="DR124" s="809"/>
      <c r="DS124" s="809"/>
      <c r="DT124" s="809"/>
      <c r="DU124" s="810"/>
      <c r="DV124" s="897" t="s">
        <v>237</v>
      </c>
      <c r="DW124" s="898"/>
      <c r="DX124" s="898"/>
      <c r="DY124" s="898"/>
      <c r="DZ124" s="899"/>
    </row>
    <row r="125" spans="1:130" s="247"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237</v>
      </c>
      <c r="AB125" s="826"/>
      <c r="AC125" s="826"/>
      <c r="AD125" s="826"/>
      <c r="AE125" s="827"/>
      <c r="AF125" s="828" t="s">
        <v>237</v>
      </c>
      <c r="AG125" s="826"/>
      <c r="AH125" s="826"/>
      <c r="AI125" s="826"/>
      <c r="AJ125" s="827"/>
      <c r="AK125" s="828" t="s">
        <v>237</v>
      </c>
      <c r="AL125" s="826"/>
      <c r="AM125" s="826"/>
      <c r="AN125" s="826"/>
      <c r="AO125" s="827"/>
      <c r="AP125" s="873" t="s">
        <v>237</v>
      </c>
      <c r="AQ125" s="874"/>
      <c r="AR125" s="874"/>
      <c r="AS125" s="874"/>
      <c r="AT125" s="87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237</v>
      </c>
      <c r="DH125" s="891"/>
      <c r="DI125" s="891"/>
      <c r="DJ125" s="891"/>
      <c r="DK125" s="891"/>
      <c r="DL125" s="891" t="s">
        <v>237</v>
      </c>
      <c r="DM125" s="891"/>
      <c r="DN125" s="891"/>
      <c r="DO125" s="891"/>
      <c r="DP125" s="891"/>
      <c r="DQ125" s="891" t="s">
        <v>237</v>
      </c>
      <c r="DR125" s="891"/>
      <c r="DS125" s="891"/>
      <c r="DT125" s="891"/>
      <c r="DU125" s="891"/>
      <c r="DV125" s="892" t="s">
        <v>237</v>
      </c>
      <c r="DW125" s="892"/>
      <c r="DX125" s="892"/>
      <c r="DY125" s="892"/>
      <c r="DZ125" s="893"/>
    </row>
    <row r="126" spans="1:130" s="247"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237</v>
      </c>
      <c r="AB126" s="826"/>
      <c r="AC126" s="826"/>
      <c r="AD126" s="826"/>
      <c r="AE126" s="827"/>
      <c r="AF126" s="828" t="s">
        <v>237</v>
      </c>
      <c r="AG126" s="826"/>
      <c r="AH126" s="826"/>
      <c r="AI126" s="826"/>
      <c r="AJ126" s="827"/>
      <c r="AK126" s="828" t="s">
        <v>237</v>
      </c>
      <c r="AL126" s="826"/>
      <c r="AM126" s="826"/>
      <c r="AN126" s="826"/>
      <c r="AO126" s="827"/>
      <c r="AP126" s="873" t="s">
        <v>237</v>
      </c>
      <c r="AQ126" s="874"/>
      <c r="AR126" s="874"/>
      <c r="AS126" s="874"/>
      <c r="AT126" s="87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237</v>
      </c>
      <c r="DH126" s="863"/>
      <c r="DI126" s="863"/>
      <c r="DJ126" s="863"/>
      <c r="DK126" s="863"/>
      <c r="DL126" s="863" t="s">
        <v>237</v>
      </c>
      <c r="DM126" s="863"/>
      <c r="DN126" s="863"/>
      <c r="DO126" s="863"/>
      <c r="DP126" s="863"/>
      <c r="DQ126" s="863" t="s">
        <v>237</v>
      </c>
      <c r="DR126" s="863"/>
      <c r="DS126" s="863"/>
      <c r="DT126" s="863"/>
      <c r="DU126" s="863"/>
      <c r="DV126" s="840" t="s">
        <v>237</v>
      </c>
      <c r="DW126" s="840"/>
      <c r="DX126" s="840"/>
      <c r="DY126" s="840"/>
      <c r="DZ126" s="841"/>
    </row>
    <row r="127" spans="1:130" s="247"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237</v>
      </c>
      <c r="AB127" s="826"/>
      <c r="AC127" s="826"/>
      <c r="AD127" s="826"/>
      <c r="AE127" s="827"/>
      <c r="AF127" s="828" t="s">
        <v>237</v>
      </c>
      <c r="AG127" s="826"/>
      <c r="AH127" s="826"/>
      <c r="AI127" s="826"/>
      <c r="AJ127" s="827"/>
      <c r="AK127" s="828" t="s">
        <v>237</v>
      </c>
      <c r="AL127" s="826"/>
      <c r="AM127" s="826"/>
      <c r="AN127" s="826"/>
      <c r="AO127" s="827"/>
      <c r="AP127" s="873" t="s">
        <v>237</v>
      </c>
      <c r="AQ127" s="874"/>
      <c r="AR127" s="874"/>
      <c r="AS127" s="874"/>
      <c r="AT127" s="875"/>
      <c r="AU127" s="283"/>
      <c r="AV127" s="283"/>
      <c r="AW127" s="283"/>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3"/>
      <c r="CB127" s="283"/>
      <c r="CC127" s="283"/>
      <c r="CD127" s="284"/>
      <c r="CE127" s="284"/>
      <c r="CF127" s="284"/>
      <c r="CG127" s="281"/>
      <c r="CH127" s="281"/>
      <c r="CI127" s="281"/>
      <c r="CJ127" s="282"/>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237</v>
      </c>
      <c r="DH127" s="863"/>
      <c r="DI127" s="863"/>
      <c r="DJ127" s="863"/>
      <c r="DK127" s="863"/>
      <c r="DL127" s="863" t="s">
        <v>237</v>
      </c>
      <c r="DM127" s="863"/>
      <c r="DN127" s="863"/>
      <c r="DO127" s="863"/>
      <c r="DP127" s="863"/>
      <c r="DQ127" s="863" t="s">
        <v>237</v>
      </c>
      <c r="DR127" s="863"/>
      <c r="DS127" s="863"/>
      <c r="DT127" s="863"/>
      <c r="DU127" s="863"/>
      <c r="DV127" s="840" t="s">
        <v>237</v>
      </c>
      <c r="DW127" s="840"/>
      <c r="DX127" s="840"/>
      <c r="DY127" s="840"/>
      <c r="DZ127" s="841"/>
    </row>
    <row r="128" spans="1:130" s="247"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t="s">
        <v>237</v>
      </c>
      <c r="AB128" s="847"/>
      <c r="AC128" s="847"/>
      <c r="AD128" s="847"/>
      <c r="AE128" s="848"/>
      <c r="AF128" s="849" t="s">
        <v>237</v>
      </c>
      <c r="AG128" s="847"/>
      <c r="AH128" s="847"/>
      <c r="AI128" s="847"/>
      <c r="AJ128" s="848"/>
      <c r="AK128" s="849" t="s">
        <v>237</v>
      </c>
      <c r="AL128" s="847"/>
      <c r="AM128" s="847"/>
      <c r="AN128" s="847"/>
      <c r="AO128" s="848"/>
      <c r="AP128" s="850"/>
      <c r="AQ128" s="851"/>
      <c r="AR128" s="851"/>
      <c r="AS128" s="851"/>
      <c r="AT128" s="852"/>
      <c r="AU128" s="283"/>
      <c r="AV128" s="283"/>
      <c r="AW128" s="283"/>
      <c r="AX128" s="853" t="s">
        <v>491</v>
      </c>
      <c r="AY128" s="854"/>
      <c r="AZ128" s="854"/>
      <c r="BA128" s="854"/>
      <c r="BB128" s="854"/>
      <c r="BC128" s="854"/>
      <c r="BD128" s="854"/>
      <c r="BE128" s="855"/>
      <c r="BF128" s="832" t="s">
        <v>237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4"/>
      <c r="CB128" s="284"/>
      <c r="CC128" s="284"/>
      <c r="CD128" s="284"/>
      <c r="CE128" s="284"/>
      <c r="CF128" s="284"/>
      <c r="CG128" s="281"/>
      <c r="CH128" s="281"/>
      <c r="CI128" s="281"/>
      <c r="CJ128" s="282"/>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237</v>
      </c>
      <c r="DH128" s="837"/>
      <c r="DI128" s="837"/>
      <c r="DJ128" s="837"/>
      <c r="DK128" s="837"/>
      <c r="DL128" s="837" t="s">
        <v>237</v>
      </c>
      <c r="DM128" s="837"/>
      <c r="DN128" s="837"/>
      <c r="DO128" s="837"/>
      <c r="DP128" s="837"/>
      <c r="DQ128" s="837" t="s">
        <v>237</v>
      </c>
      <c r="DR128" s="837"/>
      <c r="DS128" s="837"/>
      <c r="DT128" s="837"/>
      <c r="DU128" s="837"/>
      <c r="DV128" s="838" t="s">
        <v>237</v>
      </c>
      <c r="DW128" s="838"/>
      <c r="DX128" s="838"/>
      <c r="DY128" s="838"/>
      <c r="DZ128" s="839"/>
    </row>
    <row r="129" spans="1:131" s="247" customFormat="1" ht="26.25" customHeight="1" x14ac:dyDescent="0.15">
      <c r="A129" s="820" t="s">
        <v>109</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1949121</v>
      </c>
      <c r="AB129" s="826"/>
      <c r="AC129" s="826"/>
      <c r="AD129" s="826"/>
      <c r="AE129" s="827"/>
      <c r="AF129" s="828">
        <v>1953017</v>
      </c>
      <c r="AG129" s="826"/>
      <c r="AH129" s="826"/>
      <c r="AI129" s="826"/>
      <c r="AJ129" s="827"/>
      <c r="AK129" s="828">
        <v>2068762</v>
      </c>
      <c r="AL129" s="826"/>
      <c r="AM129" s="826"/>
      <c r="AN129" s="826"/>
      <c r="AO129" s="827"/>
      <c r="AP129" s="829"/>
      <c r="AQ129" s="830"/>
      <c r="AR129" s="830"/>
      <c r="AS129" s="830"/>
      <c r="AT129" s="831"/>
      <c r="AU129" s="285"/>
      <c r="AV129" s="285"/>
      <c r="AW129" s="285"/>
      <c r="AX129" s="795" t="s">
        <v>494</v>
      </c>
      <c r="AY129" s="796"/>
      <c r="AZ129" s="796"/>
      <c r="BA129" s="796"/>
      <c r="BB129" s="796"/>
      <c r="BC129" s="796"/>
      <c r="BD129" s="796"/>
      <c r="BE129" s="797"/>
      <c r="BF129" s="815" t="s">
        <v>237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245582</v>
      </c>
      <c r="AB130" s="826"/>
      <c r="AC130" s="826"/>
      <c r="AD130" s="826"/>
      <c r="AE130" s="827"/>
      <c r="AF130" s="828">
        <v>264062</v>
      </c>
      <c r="AG130" s="826"/>
      <c r="AH130" s="826"/>
      <c r="AI130" s="826"/>
      <c r="AJ130" s="827"/>
      <c r="AK130" s="828">
        <v>273084</v>
      </c>
      <c r="AL130" s="826"/>
      <c r="AM130" s="826"/>
      <c r="AN130" s="826"/>
      <c r="AO130" s="827"/>
      <c r="AP130" s="829"/>
      <c r="AQ130" s="830"/>
      <c r="AR130" s="830"/>
      <c r="AS130" s="830"/>
      <c r="AT130" s="831"/>
      <c r="AU130" s="285"/>
      <c r="AV130" s="285"/>
      <c r="AW130" s="285"/>
      <c r="AX130" s="795" t="s">
        <v>497</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1703539</v>
      </c>
      <c r="AB131" s="809"/>
      <c r="AC131" s="809"/>
      <c r="AD131" s="809"/>
      <c r="AE131" s="810"/>
      <c r="AF131" s="811">
        <v>1688955</v>
      </c>
      <c r="AG131" s="809"/>
      <c r="AH131" s="809"/>
      <c r="AI131" s="809"/>
      <c r="AJ131" s="810"/>
      <c r="AK131" s="811">
        <v>1795678</v>
      </c>
      <c r="AL131" s="809"/>
      <c r="AM131" s="809"/>
      <c r="AN131" s="809"/>
      <c r="AO131" s="810"/>
      <c r="AP131" s="812"/>
      <c r="AQ131" s="813"/>
      <c r="AR131" s="813"/>
      <c r="AS131" s="813"/>
      <c r="AT131" s="814"/>
      <c r="AU131" s="285"/>
      <c r="AV131" s="285"/>
      <c r="AW131" s="285"/>
      <c r="AX131" s="773" t="s">
        <v>499</v>
      </c>
      <c r="AY131" s="774"/>
      <c r="AZ131" s="774"/>
      <c r="BA131" s="774"/>
      <c r="BB131" s="774"/>
      <c r="BC131" s="774"/>
      <c r="BD131" s="774"/>
      <c r="BE131" s="775"/>
      <c r="BF131" s="776" t="s">
        <v>237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7.4517812619999999</v>
      </c>
      <c r="AB132" s="789"/>
      <c r="AC132" s="789"/>
      <c r="AD132" s="789"/>
      <c r="AE132" s="790"/>
      <c r="AF132" s="791">
        <v>7.6633184419999996</v>
      </c>
      <c r="AG132" s="789"/>
      <c r="AH132" s="789"/>
      <c r="AI132" s="789"/>
      <c r="AJ132" s="790"/>
      <c r="AK132" s="791">
        <v>7.5388237760000001</v>
      </c>
      <c r="AL132" s="789"/>
      <c r="AM132" s="789"/>
      <c r="AN132" s="789"/>
      <c r="AO132" s="790"/>
      <c r="AP132" s="792"/>
      <c r="AQ132" s="793"/>
      <c r="AR132" s="793"/>
      <c r="AS132" s="793"/>
      <c r="AT132" s="7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8.5</v>
      </c>
      <c r="AB133" s="768"/>
      <c r="AC133" s="768"/>
      <c r="AD133" s="768"/>
      <c r="AE133" s="769"/>
      <c r="AF133" s="767">
        <v>7.8</v>
      </c>
      <c r="AG133" s="768"/>
      <c r="AH133" s="768"/>
      <c r="AI133" s="768"/>
      <c r="AJ133" s="769"/>
      <c r="AK133" s="767">
        <v>7.5</v>
      </c>
      <c r="AL133" s="768"/>
      <c r="AM133" s="768"/>
      <c r="AN133" s="768"/>
      <c r="AO133" s="769"/>
      <c r="AP133" s="770"/>
      <c r="AQ133" s="771"/>
      <c r="AR133" s="771"/>
      <c r="AS133" s="771"/>
      <c r="AT133" s="77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UOUx8TEN5It+S1gY8OMz2obg18RcwwlpED5g4zSVkiGyrwseJubKU/91fMC4QCK0c3so8+3jjSnRKAeyU23vSA==" saltValue="Pho4r0W9+fuskKLLBd+L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RkVSTuCLJS0TteHuFVbvBflbiPHeoixwgTpp1IWG2Tim9gzkVnIGEzIDOcpxvyF9IK9jktNr69BRh/+yyqNOQ==" saltValue="+zGsaS4dzmPKXtFz4lmp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qA0G7Biy9HWT6iMuxJFUNbmCyRKI/b96KE4uU0PHVzbWwwALjaV/Tbifp3YYFhJ/zzldhBq3H5awE2ONTQvQ==" saltValue="M4v0NYh0EMjFVHuoZ0fi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9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9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9" t="s">
        <v>511</v>
      </c>
      <c r="AL9" s="1190"/>
      <c r="AM9" s="1190"/>
      <c r="AN9" s="1191"/>
      <c r="AO9" s="313">
        <v>768614</v>
      </c>
      <c r="AP9" s="313">
        <v>151332</v>
      </c>
      <c r="AQ9" s="314">
        <v>239985</v>
      </c>
      <c r="AR9" s="315">
        <v>-36.9</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9" t="s">
        <v>512</v>
      </c>
      <c r="AL10" s="1190"/>
      <c r="AM10" s="1190"/>
      <c r="AN10" s="1191"/>
      <c r="AO10" s="316">
        <v>7952</v>
      </c>
      <c r="AP10" s="316">
        <v>1566</v>
      </c>
      <c r="AQ10" s="317">
        <v>24622</v>
      </c>
      <c r="AR10" s="318">
        <v>-93.6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9" t="s">
        <v>513</v>
      </c>
      <c r="AL11" s="1190"/>
      <c r="AM11" s="1190"/>
      <c r="AN11" s="1191"/>
      <c r="AO11" s="316" t="s">
        <v>514</v>
      </c>
      <c r="AP11" s="316" t="s">
        <v>514</v>
      </c>
      <c r="AQ11" s="317">
        <v>3358</v>
      </c>
      <c r="AR11" s="318" t="s">
        <v>514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9" t="s">
        <v>515</v>
      </c>
      <c r="AL12" s="1190"/>
      <c r="AM12" s="1190"/>
      <c r="AN12" s="1191"/>
      <c r="AO12" s="316" t="s">
        <v>514</v>
      </c>
      <c r="AP12" s="316" t="s">
        <v>514</v>
      </c>
      <c r="AQ12" s="317" t="s">
        <v>514</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9" t="s">
        <v>516</v>
      </c>
      <c r="AL13" s="1190"/>
      <c r="AM13" s="1190"/>
      <c r="AN13" s="1191"/>
      <c r="AO13" s="316">
        <v>39157</v>
      </c>
      <c r="AP13" s="316">
        <v>7710</v>
      </c>
      <c r="AQ13" s="317">
        <v>7864</v>
      </c>
      <c r="AR13" s="318">
        <v>-2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9" t="s">
        <v>517</v>
      </c>
      <c r="AL14" s="1190"/>
      <c r="AM14" s="1190"/>
      <c r="AN14" s="1191"/>
      <c r="AO14" s="316">
        <v>13537</v>
      </c>
      <c r="AP14" s="316">
        <v>2665</v>
      </c>
      <c r="AQ14" s="317">
        <v>6185</v>
      </c>
      <c r="AR14" s="318">
        <v>-56.9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-36319</v>
      </c>
      <c r="AP15" s="316">
        <v>-7151</v>
      </c>
      <c r="AQ15" s="317">
        <v>-18737</v>
      </c>
      <c r="AR15" s="318">
        <v>-61.8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2" t="s">
        <v>191</v>
      </c>
      <c r="AL16" s="1193"/>
      <c r="AM16" s="1193"/>
      <c r="AN16" s="1194"/>
      <c r="AO16" s="316">
        <v>792941</v>
      </c>
      <c r="AP16" s="316">
        <v>156121</v>
      </c>
      <c r="AQ16" s="317">
        <v>263276</v>
      </c>
      <c r="AR16" s="318">
        <v>-40.700000000000003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520</v>
      </c>
      <c r="AP20" s="325" t="s">
        <v>521</v>
      </c>
      <c r="AQ20" s="326" t="s">
        <v>522</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5" t="s">
        <v>523</v>
      </c>
      <c r="AL21" s="1196"/>
      <c r="AM21" s="1196"/>
      <c r="AN21" s="1197"/>
      <c r="AO21" s="329">
        <v>14.57</v>
      </c>
      <c r="AP21" s="330">
        <v>24.56</v>
      </c>
      <c r="AQ21" s="331">
        <v>-9.99</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5" t="s">
        <v>524</v>
      </c>
      <c r="AL22" s="1196"/>
      <c r="AM22" s="1196"/>
      <c r="AN22" s="1197"/>
      <c r="AO22" s="334">
        <v>97.2</v>
      </c>
      <c r="AP22" s="335">
        <v>94.3</v>
      </c>
      <c r="AQ22" s="336">
        <v>2.9</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9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9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8" t="s">
        <v>528</v>
      </c>
      <c r="AL32" s="1179"/>
      <c r="AM32" s="1179"/>
      <c r="AN32" s="1180"/>
      <c r="AO32" s="344">
        <v>334179</v>
      </c>
      <c r="AP32" s="344">
        <v>65796</v>
      </c>
      <c r="AQ32" s="345">
        <v>149198</v>
      </c>
      <c r="AR32" s="346">
        <v>-55.9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8" t="s">
        <v>529</v>
      </c>
      <c r="AL33" s="1179"/>
      <c r="AM33" s="1179"/>
      <c r="AN33" s="1180"/>
      <c r="AO33" s="344" t="s">
        <v>514</v>
      </c>
      <c r="AP33" s="344" t="s">
        <v>514</v>
      </c>
      <c r="AQ33" s="345" t="s">
        <v>514</v>
      </c>
      <c r="AR33" s="346"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8" t="s">
        <v>530</v>
      </c>
      <c r="AL34" s="1179"/>
      <c r="AM34" s="1179"/>
      <c r="AN34" s="1180"/>
      <c r="AO34" s="344" t="s">
        <v>514</v>
      </c>
      <c r="AP34" s="344" t="s">
        <v>514</v>
      </c>
      <c r="AQ34" s="345" t="s">
        <v>514</v>
      </c>
      <c r="AR34" s="346"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8" t="s">
        <v>531</v>
      </c>
      <c r="AL35" s="1179"/>
      <c r="AM35" s="1179"/>
      <c r="AN35" s="1180"/>
      <c r="AO35" s="344">
        <v>71407</v>
      </c>
      <c r="AP35" s="344">
        <v>14059</v>
      </c>
      <c r="AQ35" s="345">
        <v>31871</v>
      </c>
      <c r="AR35" s="346">
        <v>-55.9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8" t="s">
        <v>532</v>
      </c>
      <c r="AL36" s="1179"/>
      <c r="AM36" s="1179"/>
      <c r="AN36" s="1180"/>
      <c r="AO36" s="344">
        <v>2871</v>
      </c>
      <c r="AP36" s="344">
        <v>565</v>
      </c>
      <c r="AQ36" s="345">
        <v>4984</v>
      </c>
      <c r="AR36" s="346">
        <v>-88.7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8" t="s">
        <v>533</v>
      </c>
      <c r="AL37" s="1179"/>
      <c r="AM37" s="1179"/>
      <c r="AN37" s="1180"/>
      <c r="AO37" s="344" t="s">
        <v>514</v>
      </c>
      <c r="AP37" s="344" t="s">
        <v>514</v>
      </c>
      <c r="AQ37" s="345">
        <v>1220</v>
      </c>
      <c r="AR37" s="346"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75" t="s">
        <v>534</v>
      </c>
      <c r="AL38" s="1176"/>
      <c r="AM38" s="1176"/>
      <c r="AN38" s="1177"/>
      <c r="AO38" s="347" t="s">
        <v>514</v>
      </c>
      <c r="AP38" s="347" t="s">
        <v>514</v>
      </c>
      <c r="AQ38" s="348">
        <v>35</v>
      </c>
      <c r="AR38" s="336" t="s">
        <v>514</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75" t="s">
        <v>535</v>
      </c>
      <c r="AL39" s="1176"/>
      <c r="AM39" s="1176"/>
      <c r="AN39" s="1177"/>
      <c r="AO39" s="344" t="s">
        <v>514</v>
      </c>
      <c r="AP39" s="344" t="s">
        <v>514</v>
      </c>
      <c r="AQ39" s="345">
        <v>-8070</v>
      </c>
      <c r="AR39" s="346" t="s">
        <v>514</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8" t="s">
        <v>536</v>
      </c>
      <c r="AL40" s="1179"/>
      <c r="AM40" s="1179"/>
      <c r="AN40" s="1180"/>
      <c r="AO40" s="344">
        <v>-273084</v>
      </c>
      <c r="AP40" s="344">
        <v>-53767</v>
      </c>
      <c r="AQ40" s="345">
        <v>-130648</v>
      </c>
      <c r="AR40" s="346">
        <v>-58.8</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1" t="s">
        <v>303</v>
      </c>
      <c r="AL41" s="1182"/>
      <c r="AM41" s="1182"/>
      <c r="AN41" s="1183"/>
      <c r="AO41" s="344">
        <v>135373</v>
      </c>
      <c r="AP41" s="344">
        <v>26653</v>
      </c>
      <c r="AQ41" s="345">
        <v>48590</v>
      </c>
      <c r="AR41" s="346">
        <v>-45.1</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537</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539</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184" t="s">
        <v>506</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185"/>
      <c r="AN50" s="360" t="s">
        <v>541</v>
      </c>
      <c r="AO50" s="361" t="s">
        <v>542</v>
      </c>
      <c r="AP50" s="362" t="s">
        <v>543</v>
      </c>
      <c r="AQ50" s="363" t="s">
        <v>544</v>
      </c>
      <c r="AR50" s="364"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546</v>
      </c>
      <c r="AL51" s="357"/>
      <c r="AM51" s="365">
        <v>135216</v>
      </c>
      <c r="AN51" s="366">
        <v>24598</v>
      </c>
      <c r="AO51" s="367">
        <v>-54.9</v>
      </c>
      <c r="AP51" s="368">
        <v>119882</v>
      </c>
      <c r="AQ51" s="369">
        <v>9.1</v>
      </c>
      <c r="AR51" s="370">
        <v>-64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547</v>
      </c>
      <c r="AM52" s="373">
        <v>128683</v>
      </c>
      <c r="AN52" s="374">
        <v>23410</v>
      </c>
      <c r="AO52" s="375">
        <v>-54.9</v>
      </c>
      <c r="AP52" s="376">
        <v>66481</v>
      </c>
      <c r="AQ52" s="377">
        <v>6</v>
      </c>
      <c r="AR52" s="378">
        <v>-60.9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548</v>
      </c>
      <c r="AL53" s="357"/>
      <c r="AM53" s="365">
        <v>150166</v>
      </c>
      <c r="AN53" s="366">
        <v>28006</v>
      </c>
      <c r="AO53" s="367">
        <v>13.9</v>
      </c>
      <c r="AP53" s="368">
        <v>116162</v>
      </c>
      <c r="AQ53" s="369">
        <v>-3.1</v>
      </c>
      <c r="AR53" s="370">
        <v>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547</v>
      </c>
      <c r="AM54" s="373">
        <v>131293</v>
      </c>
      <c r="AN54" s="374">
        <v>24486</v>
      </c>
      <c r="AO54" s="375">
        <v>4.5999999999999996</v>
      </c>
      <c r="AP54" s="376">
        <v>61562</v>
      </c>
      <c r="AQ54" s="377">
        <v>-7.4</v>
      </c>
      <c r="AR54" s="378">
        <v>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549</v>
      </c>
      <c r="AL55" s="357"/>
      <c r="AM55" s="365">
        <v>413692</v>
      </c>
      <c r="AN55" s="366">
        <v>78619</v>
      </c>
      <c r="AO55" s="367">
        <v>180.7</v>
      </c>
      <c r="AP55" s="368">
        <v>121449</v>
      </c>
      <c r="AQ55" s="369">
        <v>4.5999999999999996</v>
      </c>
      <c r="AR55" s="370">
        <v>176.1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547</v>
      </c>
      <c r="AM56" s="373">
        <v>400994</v>
      </c>
      <c r="AN56" s="374">
        <v>76206</v>
      </c>
      <c r="AO56" s="375">
        <v>211.2</v>
      </c>
      <c r="AP56" s="376">
        <v>62922</v>
      </c>
      <c r="AQ56" s="377">
        <v>2.2000000000000002</v>
      </c>
      <c r="AR56" s="378">
        <v>209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550</v>
      </c>
      <c r="AL57" s="357"/>
      <c r="AM57" s="365">
        <v>491398</v>
      </c>
      <c r="AN57" s="366">
        <v>95158</v>
      </c>
      <c r="AO57" s="367">
        <v>21</v>
      </c>
      <c r="AP57" s="368">
        <v>145139</v>
      </c>
      <c r="AQ57" s="369">
        <v>19.5</v>
      </c>
      <c r="AR57" s="370">
        <v>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547</v>
      </c>
      <c r="AM58" s="373">
        <v>474420</v>
      </c>
      <c r="AN58" s="374">
        <v>91871</v>
      </c>
      <c r="AO58" s="375">
        <v>20.6</v>
      </c>
      <c r="AP58" s="376">
        <v>83762</v>
      </c>
      <c r="AQ58" s="377">
        <v>33.1</v>
      </c>
      <c r="AR58" s="378">
        <v>-12.5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551</v>
      </c>
      <c r="AL59" s="357"/>
      <c r="AM59" s="365">
        <v>165908</v>
      </c>
      <c r="AN59" s="366">
        <v>32665</v>
      </c>
      <c r="AO59" s="367">
        <v>-65.7</v>
      </c>
      <c r="AP59" s="368">
        <v>332350</v>
      </c>
      <c r="AQ59" s="369">
        <v>129</v>
      </c>
      <c r="AR59" s="370">
        <v>-194.7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547</v>
      </c>
      <c r="AM60" s="373">
        <v>161824</v>
      </c>
      <c r="AN60" s="374">
        <v>31861</v>
      </c>
      <c r="AO60" s="375">
        <v>-65.3</v>
      </c>
      <c r="AP60" s="376">
        <v>200453</v>
      </c>
      <c r="AQ60" s="377">
        <v>139.30000000000001</v>
      </c>
      <c r="AR60" s="378">
        <v>-204.6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552</v>
      </c>
      <c r="AL61" s="379"/>
      <c r="AM61" s="380">
        <v>271276</v>
      </c>
      <c r="AN61" s="381">
        <v>51809</v>
      </c>
      <c r="AO61" s="382">
        <v>19</v>
      </c>
      <c r="AP61" s="383">
        <v>166996</v>
      </c>
      <c r="AQ61" s="384">
        <v>31.8</v>
      </c>
      <c r="AR61" s="370">
        <v>-12.8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547</v>
      </c>
      <c r="AM62" s="373">
        <v>259443</v>
      </c>
      <c r="AN62" s="374">
        <v>49567</v>
      </c>
      <c r="AO62" s="375">
        <v>23.2</v>
      </c>
      <c r="AP62" s="376">
        <v>95036</v>
      </c>
      <c r="AQ62" s="377">
        <v>34.6</v>
      </c>
      <c r="AR62" s="378">
        <v>-11.4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e/ItRGRp42TYkduiyUv/4H8KYFUnfW915fmtoPv9y9MyBNrWyeiwnuuDlE0VDw1DXv4rSK9vibhc6O30oyrr5A==" saltValue="ZpANKxDjni17Di/pCdGy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bp4PubwqZilLxKVPZJhqbCLZfY/a+O/olIKI+nRJLKc+V+4dlHnzJlpbhoj9BMiharop6gOgg7kFDUnEWzVnUg==" saltValue="8Ch+yRqKfC7gNiKhwshx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Y7MtnGsIcwv2XQPSblBTDFPFXNTr1gAHbNz88AZT9Pgx2Q7UsDFrMEKCHaaxyuLvEwUppzv+cjC1T5oId+RErQ==" saltValue="NlQ0mvyCxxlozn6m/54H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8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90.48</v>
      </c>
      <c r="G47" s="12">
        <v>66.209999999999994</v>
      </c>
      <c r="H47" s="12">
        <v>52.23</v>
      </c>
      <c r="I47" s="12">
        <v>45.26</v>
      </c>
      <c r="J47" s="13">
        <v>43.29</v>
      </c>
    </row>
    <row r="48" spans="2:10" ht="57.75" customHeight="1" x14ac:dyDescent="0.15">
      <c r="B48" s="14"/>
      <c r="C48" s="1202" t="s">
        <v>4</v>
      </c>
      <c r="D48" s="1202"/>
      <c r="E48" s="1203"/>
      <c r="F48" s="15">
        <v>6.81</v>
      </c>
      <c r="G48" s="16">
        <v>6.12</v>
      </c>
      <c r="H48" s="16">
        <v>4.43</v>
      </c>
      <c r="I48" s="16">
        <v>1.02</v>
      </c>
      <c r="J48" s="17">
        <v>1.08</v>
      </c>
    </row>
    <row r="49" spans="2:10" ht="57.75" customHeight="1" thickBot="1" x14ac:dyDescent="0.2">
      <c r="B49" s="18"/>
      <c r="C49" s="1204" t="s">
        <v>5</v>
      </c>
      <c r="D49" s="1204"/>
      <c r="E49" s="1205"/>
      <c r="F49" s="19">
        <v>9.39</v>
      </c>
      <c r="G49" s="20" t="s">
        <v>561</v>
      </c>
      <c r="H49" s="20" t="s">
        <v>562</v>
      </c>
      <c r="I49" s="20" t="s">
        <v>563</v>
      </c>
      <c r="J49" s="21">
        <v>0.67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sheetData>
  <sheetProtection algorithmName="SHA-512" hashValue="olyKuBdZs6puvm8WT8g+vf5pt285+DJ7nNoZK7iQD8D9qK32py8lZ1ju4Q0SahCggluxE9qrLC8NQDH6/MTdrA==" saltValue="9Auz8j6Ek6CIzNwcrUqT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2022-02-02T05:56:57Z</dcterms:created>
  <dcterms:modified xsi:type="dcterms:W3CDTF">2022-09-29T09:19:57Z</dcterms:modified>
  <cp:category/>
</cp:coreProperties>
</file>