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4_最終稿\"/>
    </mc:Choice>
  </mc:AlternateContent>
  <bookViews>
    <workbookView xWindow="0" yWindow="0" windowWidth="24000" windowHeight="95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8" r:id="rId15"/>
    <sheet name="施設類型別ストック情報分析表①" sheetId="19" r:id="rId16"/>
    <sheet name="施設類型別ストック情報分析表②" sheetId="20"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CR102" i="12"/>
  <c r="AF88" i="12"/>
  <c r="AP88" i="12"/>
  <c r="AU63" i="12"/>
  <c r="AP63" i="12" l="1"/>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<sst xmlns="http://schemas.openxmlformats.org/spreadsheetml/2006/main" count="1133" uniqueCount="616">
  <si>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</si>
  <si>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</si>
  <si>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</si>
  <si>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</si>
  <si>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</si>
  <si>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</si>
  <si>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</si>
  <si>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</si>
  <si>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</si>
  <si>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</si>
  <si>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</si>
  <si>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</si>
  <si>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</si>
  <si>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</si>
  <si>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</si>
  <si>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</si>
  <si>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</si>
  <si>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</si>
  <si>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</si>
  <si>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</si>
  <si>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</si>
  <si>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</si>
  <si>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</si>
  <si>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</si>
  <si>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</si>
  <si>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</si>
  <si>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</si>
  <si>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</si>
  <si>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</si>
  <si>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</si>
  <si>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</si>
  <si>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</si>
  <si>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</si>
  <si>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</si>
  <si>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</si>
  <si>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</si>
  <si>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</si>
  <si>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</si>
  <si>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</si>
  <si>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</si>
  <si>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</si>
  <si>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</si>
  <si>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</si>
  <si>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</si>
  <si>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</si>
  <si>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</si>
  <si>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</si>
  <si>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</si>
  <si>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</si>
  <si>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</si>
  <si>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</si>
  <si>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</si>
  <si>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</si>
  <si>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</si>
  <si>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</si>
  <si>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</si>
  <si>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</si>
  <si>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</si>
  <si>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</si>
  <si>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</si>
  <si>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</si>
  <si>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</si>
  <si>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</si>
  <si>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</si>
  <si>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</si>
  <si>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</si>
  <si>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</si>
  <si>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</si>
  <si>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</si>
  <si>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</si>
  <si>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</si>
  <si>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</si>
  <si>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</si>
  <si>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</si>
  <si>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</si>
  <si>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</si>
  <si>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</si>
  <si>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</si>
  <si>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</si>
  <si>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</si>
  <si>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</si>
  <si>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</si>
  <si>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</si>
  <si>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</si>
  <si>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</si>
  <si>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</si>
  <si>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</si>
  <si>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</si>
  <si>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</si>
  <si>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</si>
  <si>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</si>
  <si>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</si>
  <si>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</si>
  <si>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</si>
  <si>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</si>
  <si>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</si>
  <si>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</si>
  <si>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</si>
  <si>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箕面市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</si>
  <si>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</si>
  <si>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</si>
  <si>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</si>
  <si>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</si>
  <si>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</si>
  <si>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</si>
  <si>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</si>
  <si>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</si>
  <si>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</si>
  <si>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</si>
  <si>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</si>
  <si>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</si>
  <si>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</si>
  <si>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</si>
  <si>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</si>
  <si>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</si>
  <si>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</si>
  <si>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</si>
  <si>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</si>
  <si>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</si>
  <si>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</si>
  <si>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</si>
  <si>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</si>
  <si>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</si>
  <si>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</si>
  <si>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</si>
  <si>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</si>
  <si>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</si>
  <si>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</si>
  <si>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</si>
  <si>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</si>
  <si>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</si>
  <si>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</si>
  <si>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</si>
  <si>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</si>
  <si>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</si>
  <si>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</si>
  <si>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</si>
  <si>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</si>
  <si>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</si>
  <si>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</si>
  <si>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</si>
  <si>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</si>
  <si>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</si>
  <si>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</si>
  <si>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</si>
  <si>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</si>
  <si>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</si>
  <si>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</si>
  <si>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</si>
  <si>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</si>
  <si>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</si>
  <si>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</si>
  <si>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</si>
  <si>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</si>
  <si>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</si>
  <si>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</si>
  <si>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</si>
  <si>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</si>
  <si>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</si>
  <si>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</si>
  <si>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</si>
  <si>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</si>
  <si>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</si>
  <si>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</si>
  <si>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</si>
  <si>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</si>
  <si>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</si>
  <si>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</si>
  <si>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</si>
  <si>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</si>
  <si>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</si>
  <si>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</si>
  <si>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</si>
  <si>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</si>
  <si>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</si>
  <si>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</si>
  <si>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</si>
  <si>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</si>
  <si>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</si>
  <si>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</si>
  <si>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</si>
  <si>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</si>
  <si>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</si>
  <si>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</si>
  <si>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</si>
  <si>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</si>
  <si>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</si>
  <si>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</si>
  <si>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</si>
  <si>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</si>
  <si>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</si>
  <si>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</si>
  <si>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</si>
  <si>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</si>
  <si>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</si>
  <si>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</si>
  <si>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</si>
  <si>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</si>
  <si>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</si>
  <si>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</si>
  <si>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</si>
  <si>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</si>
  <si>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</si>
  <si>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</si>
  <si>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</si>
  <si>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</si>
  <si>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</si>
  <si>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</si>
  <si>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</si>
  <si>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</si>
  <si>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</si>
  <si>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</si>
  <si>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</si>
  <si>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</si>
  <si>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</si>
  <si>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大阪府箕面市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</si>
  <si>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</si>
  <si>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</si>
  <si>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</si>
  <si>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</si>
  <si>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</si>
  <si>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</si>
  <si>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</si>
  <si>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</si>
  <si>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</si>
  <si>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</si>
  <si>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</si>
  <si>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</si>
  <si>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</si>
  <si>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</si>
  <si>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</si>
  <si>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</si>
  <si>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</si>
  <si>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</si>
  <si>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</si>
  <si>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</si>
  <si>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</si>
  <si>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</si>
  <si>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</si>
  <si>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</si>
  <si>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</si>
  <si>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</si>
  <si>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</si>
  <si>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</si>
  <si>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</si>
  <si>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</si>
  <si>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</si>
  <si>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</si>
  <si>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</si>
  <si>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</si>
  <si>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</si>
  <si>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</si>
  <si>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</si>
  <si>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</si>
  <si>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</si>
  <si>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</si>
  <si>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</si>
  <si>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</si>
  <si>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</si>
  <si>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</si>
  <si>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</si>
  <si>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</si>
  <si>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</si>
  <si>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</si>
  <si>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</si>
  <si>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</si>
  <si>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</si>
  <si>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</si>
  <si>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</si>
  <si>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</si>
  <si>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</si>
  <si>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</si>
  <si>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</si>
  <si>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</si>
  <si>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</si>
  <si>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</si>
  <si>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</si>
  <si>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</si>
  <si>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</si>
  <si>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</si>
  <si>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</si>
  <si>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</si>
  <si>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</si>
  <si>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</si>
  <si>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</si>
  <si>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</si>
  <si>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</si>
  <si>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</si>
  <si>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</si>
  <si>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</si>
  <si>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</si>
  <si>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</si>
  <si>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</si>
  <si>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</si>
  <si>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</si>
  <si>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</si>
  <si>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</si>
  <si>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</si>
  <si>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</si>
  <si>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</si>
  <si>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</si>
  <si>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</si>
  <si>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</si>
  <si>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</si>
  <si>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</si>
  <si>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</si>
  <si>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</si>
  <si>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</si>
  <si>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</si>
  <si>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</si>
  <si>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</si>
  <si>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</si>
  <si>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</si>
  <si>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</si>
  <si>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</si>
  <si>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</si>
  <si>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</si>
  <si>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</si>
  <si>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</si>
  <si>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</si>
  <si>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</si>
  <si>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</si>
  <si>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</si>
  <si>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</si>
  <si>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</si>
  <si>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</si>
  <si>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</si>
  <si>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</si>
  <si>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</si>
  <si>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</si>
  <si>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</si>
  <si>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</si>
  <si>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</si>
  <si>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</si>
  <si>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</si>
  <si>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</si>
  <si>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</si>
  <si>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</si>
  <si>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</si>
  <si>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</si>
  <si>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</si>
  <si>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</si>
  <si>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</si>
  <si>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</si>
  <si>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</si>
  <si>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</si>
  <si>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</si>
  <si>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</si>
  <si>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</si>
  <si>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</si>
  <si>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</si>
  <si>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</si>
  <si>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</si>
  <si>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</si>
  <si>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</si>
  <si>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</si>
  <si>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</si>
  <si>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</si>
  <si>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</si>
  <si>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</si>
  <si>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</si>
  <si>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</si>
  <si>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</si>
  <si>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</si>
  <si>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</si>
  <si>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</si>
  <si>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</si>
  <si>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</si>
  <si>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</si>
  <si>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</si>
  <si>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大阪府箕面市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</si>
  <si>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</si>
  <si>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</si>
  <si>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</si>
  <si>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</si>
  <si>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</si>
  <si>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</si>
  <si>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</si>
  <si>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</si>
  <si>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</si>
  <si>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</si>
  <si>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</si>
  <si>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</si>
  <si>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</si>
  <si>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</si>
  <si>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</si>
  <si>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</si>
  <si>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</si>
  <si>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</si>
  <si>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</si>
  <si>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</si>
  <si>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特別会計公共用地先行取得事業費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</si>
  <si>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</si>
  <si>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</si>
  <si>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</si>
  <si>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</si>
  <si>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</si>
  <si>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</si>
  <si>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</si>
  <si>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</si>
  <si>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</si>
  <si>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</si>
  <si>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</si>
  <si>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</si>
  <si>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</si>
  <si>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特別会計国民健康保険事業費</t>
    <phoneticPr fontId="5"/>
  </si>
  <si>
    <t>特別会計介護保険事業費</t>
    <phoneticPr fontId="5"/>
  </si>
  <si>
    <t>特別会計後期高齢者医療事業費</t>
    <phoneticPr fontId="5"/>
  </si>
  <si>
    <t>特別会計介護サービス事業費</t>
    <phoneticPr fontId="5"/>
  </si>
  <si>
    <t>水道事業会計</t>
    <phoneticPr fontId="5"/>
  </si>
  <si>
    <t>法適用企業</t>
    <phoneticPr fontId="5"/>
  </si>
  <si>
    <t>公共下水道事業会計</t>
    <phoneticPr fontId="5"/>
  </si>
  <si>
    <t>病院事業会計</t>
    <phoneticPr fontId="5"/>
  </si>
  <si>
    <t>競艇事業会計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</si>
  <si>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</si>
  <si>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</si>
  <si>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</si>
  <si>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</si>
  <si>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</si>
  <si>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</si>
  <si>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</si>
  <si>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</si>
  <si>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</si>
  <si>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</si>
  <si>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</si>
  <si>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</si>
  <si>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</si>
  <si>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</si>
  <si>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</si>
  <si>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</si>
  <si>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</si>
  <si>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</si>
  <si>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</si>
  <si>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</si>
  <si>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</si>
  <si>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</si>
  <si>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</si>
  <si>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</si>
  <si>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</si>
  <si>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</si>
  <si>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</si>
  <si>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</si>
  <si>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</si>
  <si>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</si>
  <si>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</si>
  <si>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</si>
  <si>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</si>
  <si>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</si>
  <si>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</si>
  <si>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</si>
  <si>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</si>
  <si>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</si>
  <si>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</si>
  <si>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</si>
  <si>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</si>
  <si>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</si>
  <si>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</si>
  <si>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</si>
  <si>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</si>
  <si>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</si>
  <si>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</si>
  <si>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</si>
  <si>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</si>
  <si>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</si>
  <si>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</si>
  <si>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</si>
  <si>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</si>
  <si>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</si>
  <si>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</si>
  <si>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</si>
  <si>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</si>
  <si>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</si>
  <si>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</si>
  <si>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</si>
  <si>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</si>
  <si>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</si>
  <si>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</si>
  <si>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</si>
  <si>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</si>
  <si>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</si>
  <si>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</si>
  <si>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</si>
  <si>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</si>
  <si>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</si>
  <si>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</si>
  <si>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</si>
  <si>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</si>
  <si>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</si>
  <si>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</si>
  <si>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</si>
  <si>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</si>
  <si>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</si>
  <si>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</si>
  <si>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</si>
  <si>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</si>
  <si>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</si>
  <si>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</si>
  <si>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</si>
  <si>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</si>
  <si>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</si>
  <si>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</si>
  <si>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</si>
  <si>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</si>
  <si>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</si>
  <si>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</si>
  <si>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</si>
  <si>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</si>
  <si>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</si>
  <si>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</si>
  <si>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</si>
  <si>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</si>
  <si>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</si>
  <si>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</si>
  <si>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</si>
  <si>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</si>
  <si>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</si>
  <si>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</si>
  <si>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</si>
  <si>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</si>
  <si>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</si>
  <si>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</si>
  <si>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</si>
  <si>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</si>
  <si>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</si>
  <si>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</si>
  <si>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</si>
  <si>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</si>
  <si>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</si>
  <si>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</si>
  <si>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</si>
  <si>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</si>
  <si>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</si>
  <si>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</si>
  <si>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</si>
  <si>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</si>
  <si>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</si>
  <si>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</si>
  <si>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</si>
  <si>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</si>
  <si>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</si>
  <si>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</si>
  <si>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</si>
  <si>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</si>
  <si>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</si>
  <si>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</si>
  <si>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</si>
  <si>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</si>
  <si>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</si>
  <si>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</si>
  <si>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</si>
  <si>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</si>
  <si>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</si>
  <si>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</si>
  <si>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</si>
  <si>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</si>
  <si>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</si>
  <si>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</si>
  <si>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14.03</t>
  </si>
  <si>
    <t>▲ 8.35</t>
  </si>
  <si>
    <t>▲ 0.83</t>
  </si>
  <si>
    <t>▲ 3.43</t>
  </si>
  <si>
    <t>▲ 4.96</t>
  </si>
  <si>
    <t>競艇事業会計</t>
  </si>
  <si>
    <t>公共下水道事業会計</t>
  </si>
  <si>
    <t>一般会計</t>
  </si>
  <si>
    <t>水道事業会計</t>
  </si>
  <si>
    <t>病院事業会計</t>
  </si>
  <si>
    <t>特別会計介護保険事業費</t>
  </si>
  <si>
    <t>特別会計国民健康保険事業費</t>
  </si>
  <si>
    <t>▲ 5.07</t>
  </si>
  <si>
    <t>▲ 3.01</t>
  </si>
  <si>
    <t>▲ 1.42</t>
  </si>
  <si>
    <t>特別会計後期高齢者医療事業費</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</si>
  <si>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</si>
  <si>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</si>
  <si>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</si>
  <si>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</si>
  <si>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</si>
  <si>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</si>
  <si>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</si>
  <si>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</si>
  <si>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</si>
  <si>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</si>
  <si>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</si>
  <si>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</si>
  <si>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</si>
  <si>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</si>
  <si>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水道事業会計（水道用水供給事業）</t>
  </si>
  <si>
    <t>大阪広域水道企業団
（工業用水道事業会計）</t>
  </si>
  <si>
    <t>箕面市医療保健センター</t>
    <rPh sb="0" eb="3">
      <t>ミノオシ</t>
    </rPh>
    <rPh sb="3" eb="5">
      <t>イリョウ</t>
    </rPh>
    <rPh sb="5" eb="7">
      <t>ホケン</t>
    </rPh>
    <phoneticPr fontId="2"/>
  </si>
  <si>
    <t>箕面市障害者事業団</t>
    <rPh sb="0" eb="3">
      <t>ミノオシ</t>
    </rPh>
    <rPh sb="3" eb="6">
      <t>ショウガイシャ</t>
    </rPh>
    <rPh sb="6" eb="9">
      <t>ジギョウダン</t>
    </rPh>
    <phoneticPr fontId="2"/>
  </si>
  <si>
    <t>箕面市メイプル文化財団</t>
    <rPh sb="0" eb="3">
      <t>ミノオシ</t>
    </rPh>
    <rPh sb="7" eb="9">
      <t>ブンカ</t>
    </rPh>
    <rPh sb="9" eb="11">
      <t>ザイダン</t>
    </rPh>
    <phoneticPr fontId="2"/>
  </si>
  <si>
    <t>箕面市国際交流協会</t>
    <rPh sb="0" eb="3">
      <t>ミノオシ</t>
    </rPh>
    <rPh sb="3" eb="5">
      <t>コクサイ</t>
    </rPh>
    <rPh sb="5" eb="7">
      <t>コウリュウ</t>
    </rPh>
    <rPh sb="7" eb="9">
      <t>キョウカイ</t>
    </rPh>
    <phoneticPr fontId="2"/>
  </si>
  <si>
    <t>箕面市都市開発</t>
    <rPh sb="0" eb="3">
      <t>ミノオシ</t>
    </rPh>
    <rPh sb="3" eb="5">
      <t>トシ</t>
    </rPh>
    <rPh sb="5" eb="7">
      <t>カイハツ</t>
    </rPh>
    <phoneticPr fontId="2"/>
  </si>
  <si>
    <t>箕面FMまちそだて</t>
    <rPh sb="0" eb="2">
      <t>ミノオ</t>
    </rPh>
    <phoneticPr fontId="2"/>
  </si>
  <si>
    <t>箕面市土地開発公社</t>
    <rPh sb="0" eb="3">
      <t>ミノオシ</t>
    </rPh>
    <rPh sb="3" eb="5">
      <t>トチ</t>
    </rPh>
    <rPh sb="5" eb="7">
      <t>カイハツ</t>
    </rPh>
    <rPh sb="7" eb="9">
      <t>コウシャ</t>
    </rPh>
    <phoneticPr fontId="2"/>
  </si>
  <si>
    <t>－</t>
  </si>
  <si>
    <t>北大阪急行南北線延伸整備基金</t>
    <phoneticPr fontId="5"/>
  </si>
  <si>
    <t>都市施設整備基金</t>
    <phoneticPr fontId="5"/>
  </si>
  <si>
    <t>学校教育施設整備基金</t>
    <phoneticPr fontId="5"/>
  </si>
  <si>
    <t>保健福祉総合推進基金</t>
    <phoneticPr fontId="5"/>
  </si>
  <si>
    <t>未来子ども基金</t>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</si>
  <si>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</si>
  <si>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</si>
  <si>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</si>
  <si>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</si>
  <si>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</si>
  <si>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</si>
  <si>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</si>
  <si>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令和元年度までは、将来負担比率、実質公債費比率とも類似団体内平均値と比べて良好な状態にあったが、進行中の鉄道延伸や新駅周辺整備など大きなプロジェクトにかかる起債が増加したことにより、令和2年度の将来負担比率は、類似団体内平均値を上回った。今後も、両比率について一定の上昇が見込まれることから、将来にわたって財政規律を高いレベルで堅持するため、財政運営基本条例の趣旨に則り、世代間の負担の均衡を図りつつ、令和3年2月に策定した「箕面市新改革プラン」を元に改革を進め、過度に市債に依存することのない規律ある財政運営に努める。</t>
    <rPh sb="1" eb="3">
      <t>レイワ</t>
    </rPh>
    <rPh sb="3" eb="4">
      <t>モト</t>
    </rPh>
    <rPh sb="4" eb="6">
      <t>ネンド</t>
    </rPh>
    <rPh sb="92" eb="94">
      <t>レイワ</t>
    </rPh>
    <rPh sb="95" eb="97">
      <t>ネンド</t>
    </rPh>
    <rPh sb="98" eb="100">
      <t>ショウライ</t>
    </rPh>
    <rPh sb="100" eb="102">
      <t>フタン</t>
    </rPh>
    <rPh sb="102" eb="104">
      <t>ヒリツ</t>
    </rPh>
    <rPh sb="106" eb="108">
      <t>ルイジ</t>
    </rPh>
    <rPh sb="108" eb="110">
      <t>ダンタイ</t>
    </rPh>
    <rPh sb="110" eb="111">
      <t>ナイ</t>
    </rPh>
    <rPh sb="111" eb="114">
      <t>ヘイキンチ</t>
    </rPh>
    <rPh sb="120" eb="122">
      <t>コンゴ</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</si>
  <si>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</si>
  <si>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</si>
  <si>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</si>
  <si>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平成28年度時点においては、将来負担比率と有形固定資産減価償却率のいずれも類似団体内平均値を下回っているものの、鉄道延伸や新駅周辺整備、児童・生徒数の増加に伴う学校増築などの財源として起債が増加傾向にあるため、将来負担比率は上昇傾向にある（平成28年度：▲31.9%　⇒　平成29年度：▲26.3％　⇒　平成30年度：▲30.7％　⇒　令和元年度：▲19.1％　⇒　令和2年度：4.8％）。
　なお、平成29年度決算以降に係る固定資産台帳については、令和3年3月31日時点で未整備であるため推移分析できていないが、引き続き各指標を注視しつつ、今後も公共施設等総合管理計画に基づく適切な老朽化対策に努める。</t>
    <rPh sb="207" eb="209">
      <t>ケッサン</t>
    </rPh>
    <rPh sb="209" eb="211">
      <t>イコウ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</si>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</sst>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2A07-49D7-B89D-6FAA3F8A04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56989</c:v>
                </c:pt>
                <c:pt idx="1">
                  <c:v>125840</c:v>
                </c:pt>
                <c:pt idx="2">
                  <c:v>130673</c:v>
                </c:pt>
                <c:pt idx="3">
                  <c:v>144981</c:v>
                </c:pt>
                <c:pt idx="4">
                  <c:v>172283</c:v>
                </c:pt>
              </c:numCache>
            </c:numRef>
          </c:val>
          <c:smooth val="0"/>
          <c:extLst>
            <c:ext xmlns:c16="http://schemas.microsoft.com/office/drawing/2014/chart" uri="{C3380CC4-5D6E-409C-BE32-E72D297353CC}">
              <c16:uniqueId val="{00000001-2A07-49D7-B89D-6FAA3F8A04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8.57</c:v>
                </c:pt>
                <c:pt idx="1">
                  <c:v>7.32</c:v>
                </c:pt>
                <c:pt idx="2">
                  <c:v>7.35</c:v>
                </c:pt>
                <c:pt idx="3">
                  <c:v>8</c:v>
                </c:pt>
                <c:pt idx="4">
                  <c:v>8.5399999999999991</c:v>
                </c:pt>
              </c:numCache>
            </c:numRef>
          </c:val>
          <c:extLst>
            <c:ext xmlns:c16="http://schemas.microsoft.com/office/drawing/2014/chart" uri="{C3380CC4-5D6E-409C-BE32-E72D297353CC}">
              <c16:uniqueId val="{00000000-D564-4E70-A90E-5157AB3E88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22.39</c:v>
                </c:pt>
                <c:pt idx="1">
                  <c:v>19.87</c:v>
                </c:pt>
                <c:pt idx="2">
                  <c:v>20.45</c:v>
                </c:pt>
                <c:pt idx="3">
                  <c:v>18.87</c:v>
                </c:pt>
                <c:pt idx="4">
                  <c:v>15.09</c:v>
                </c:pt>
              </c:numCache>
            </c:numRef>
          </c:val>
          <c:extLst>
            <c:ext xmlns:c16="http://schemas.microsoft.com/office/drawing/2014/chart" uri="{C3380CC4-5D6E-409C-BE32-E72D297353CC}">
              <c16:uniqueId val="{00000001-D564-4E70-A90E-5157AB3E88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-14.03</c:v>
                </c:pt>
                <c:pt idx="1">
                  <c:v>-8.35</c:v>
                </c:pt>
                <c:pt idx="2">
                  <c:v>-0.83</c:v>
                </c:pt>
                <c:pt idx="3">
                  <c:v>-3.43</c:v>
                </c:pt>
                <c:pt idx="4">
                  <c:v>-4.96</c:v>
                </c:pt>
              </c:numCache>
            </c:numRef>
          </c:val>
          <c:smooth val="0"/>
          <c:extLst>
            <c:ext xmlns:c16="http://schemas.microsoft.com/office/drawing/2014/chart" uri="{C3380CC4-5D6E-409C-BE32-E72D297353CC}">
              <c16:uniqueId val="{00000002-D564-4E70-A90E-5157AB3E88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60A-4132-927E-475BFE3E47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0A-4132-927E-475BFE3E4753}"/>
            </c:ext>
          </c:extLst>
        </c:ser>
        <c:ser>
          <c:idx val="2"/>
          <c:order val="2"/>
          <c:tx>
            <c:strRef>
              <c:f>データシート!$A$29</c:f>
              <c:strCache>
                <c:ptCount val="1"/>
                <c:pt idx="0">
                  <c:v>特別会計後期高齢者医療事業費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0.32</c:v>
                </c:pt>
                <c:pt idx="2">
                  <c:v>#N/A</c:v>
                </c:pt>
                <c:pt idx="3">
                  <c:v>0.33</c:v>
                </c:pt>
                <c:pt idx="4">
                  <c:v>#N/A</c:v>
                </c:pt>
                <c:pt idx="5">
                  <c:v>0.33</c:v>
                </c:pt>
                <c:pt idx="6">
                  <c:v>#N/A</c:v>
                </c:pt>
                <c:pt idx="7">
                  <c:v>0.31</c:v>
                </c:pt>
                <c:pt idx="8">
                  <c:v>#N/A</c:v>
                </c:pt>
                <c:pt idx="9">
                  <c:v>0.44</c:v>
                </c:pt>
              </c:numCache>
            </c:numRef>
          </c:val>
          <c:extLst>
            <c:ext xmlns:c16="http://schemas.microsoft.com/office/drawing/2014/chart" uri="{C3380CC4-5D6E-409C-BE32-E72D297353CC}">
              <c16:uniqueId val="{00000002-260A-4132-927E-475BFE3E4753}"/>
            </c:ext>
          </c:extLst>
        </c:ser>
        <c:ser>
          <c:idx val="3"/>
          <c:order val="3"/>
          <c:tx>
            <c:strRef>
              <c:f>データシート!$A$30</c:f>
              <c:strCache>
                <c:ptCount val="1"/>
                <c:pt idx="0">
                  <c:v>特別会計国民健康保険事業費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5.07</c:v>
                </c:pt>
                <c:pt idx="1">
                  <c:v>#N/A</c:v>
                </c:pt>
                <c:pt idx="2">
                  <c:v>3.01</c:v>
                </c:pt>
                <c:pt idx="3">
                  <c:v>#N/A</c:v>
                </c:pt>
                <c:pt idx="4">
                  <c:v>1.42</c:v>
                </c:pt>
                <c:pt idx="5">
                  <c:v>#N/A</c:v>
                </c:pt>
                <c:pt idx="6">
                  <c:v>#N/A</c:v>
                </c:pt>
                <c:pt idx="7">
                  <c:v>0</c:v>
                </c:pt>
                <c:pt idx="8">
                  <c:v>#N/A</c:v>
                </c:pt>
                <c:pt idx="9">
                  <c:v>1.32</c:v>
                </c:pt>
              </c:numCache>
            </c:numRef>
          </c:val>
          <c:extLst>
            <c:ext xmlns:c16="http://schemas.microsoft.com/office/drawing/2014/chart" uri="{C3380CC4-5D6E-409C-BE32-E72D297353CC}">
              <c16:uniqueId val="{00000003-260A-4132-927E-475BFE3E4753}"/>
            </c:ext>
          </c:extLst>
        </c:ser>
        <c:ser>
          <c:idx val="4"/>
          <c:order val="4"/>
          <c:tx>
            <c:strRef>
              <c:f>データシート!$A$31</c:f>
              <c:strCache>
                <c:ptCount val="1"/>
                <c:pt idx="0">
                  <c:v>特別会計介護保険事業費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1.36</c:v>
                </c:pt>
                <c:pt idx="2">
                  <c:v>#N/A</c:v>
                </c:pt>
                <c:pt idx="3">
                  <c:v>1.68</c:v>
                </c:pt>
                <c:pt idx="4">
                  <c:v>#N/A</c:v>
                </c:pt>
                <c:pt idx="5">
                  <c:v>1.04</c:v>
                </c:pt>
                <c:pt idx="6">
                  <c:v>#N/A</c:v>
                </c:pt>
                <c:pt idx="7">
                  <c:v>1.24</c:v>
                </c:pt>
                <c:pt idx="8">
                  <c:v>#N/A</c:v>
                </c:pt>
                <c:pt idx="9">
                  <c:v>1.84</c:v>
                </c:pt>
              </c:numCache>
            </c:numRef>
          </c:val>
          <c:extLst>
            <c:ext xmlns:c16="http://schemas.microsoft.com/office/drawing/2014/chart" uri="{C3380CC4-5D6E-409C-BE32-E72D297353CC}">
              <c16:uniqueId val="{00000004-260A-4132-927E-475BFE3E4753}"/>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5.0599999999999996</c:v>
                </c:pt>
                <c:pt idx="2">
                  <c:v>#N/A</c:v>
                </c:pt>
                <c:pt idx="3">
                  <c:v>2</c:v>
                </c:pt>
                <c:pt idx="4">
                  <c:v>#N/A</c:v>
                </c:pt>
                <c:pt idx="5">
                  <c:v>2.9</c:v>
                </c:pt>
                <c:pt idx="6">
                  <c:v>#N/A</c:v>
                </c:pt>
                <c:pt idx="7">
                  <c:v>2.31</c:v>
                </c:pt>
                <c:pt idx="8">
                  <c:v>#N/A</c:v>
                </c:pt>
                <c:pt idx="9">
                  <c:v>3.8</c:v>
                </c:pt>
              </c:numCache>
            </c:numRef>
          </c:val>
          <c:extLst>
            <c:ext xmlns:c16="http://schemas.microsoft.com/office/drawing/2014/chart" uri="{C3380CC4-5D6E-409C-BE32-E72D297353CC}">
              <c16:uniqueId val="{00000005-260A-4132-927E-475BFE3E4753}"/>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9.59</c:v>
                </c:pt>
                <c:pt idx="2">
                  <c:v>#N/A</c:v>
                </c:pt>
                <c:pt idx="3">
                  <c:v>9.1</c:v>
                </c:pt>
                <c:pt idx="4">
                  <c:v>#N/A</c:v>
                </c:pt>
                <c:pt idx="5">
                  <c:v>8.9</c:v>
                </c:pt>
                <c:pt idx="6">
                  <c:v>#N/A</c:v>
                </c:pt>
                <c:pt idx="7">
                  <c:v>8.6</c:v>
                </c:pt>
                <c:pt idx="8">
                  <c:v>#N/A</c:v>
                </c:pt>
                <c:pt idx="9">
                  <c:v>7.43</c:v>
                </c:pt>
              </c:numCache>
            </c:numRef>
          </c:val>
          <c:extLst>
            <c:ext xmlns:c16="http://schemas.microsoft.com/office/drawing/2014/chart" uri="{C3380CC4-5D6E-409C-BE32-E72D297353CC}">
              <c16:uniqueId val="{00000006-260A-4132-927E-475BFE3E475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8.56</c:v>
                </c:pt>
                <c:pt idx="2">
                  <c:v>#N/A</c:v>
                </c:pt>
                <c:pt idx="3">
                  <c:v>7.31</c:v>
                </c:pt>
                <c:pt idx="4">
                  <c:v>#N/A</c:v>
                </c:pt>
                <c:pt idx="5">
                  <c:v>7.34</c:v>
                </c:pt>
                <c:pt idx="6">
                  <c:v>#N/A</c:v>
                </c:pt>
                <c:pt idx="7">
                  <c:v>7.99</c:v>
                </c:pt>
                <c:pt idx="8">
                  <c:v>#N/A</c:v>
                </c:pt>
                <c:pt idx="9">
                  <c:v>8.5299999999999994</c:v>
                </c:pt>
              </c:numCache>
            </c:numRef>
          </c:val>
          <c:extLst>
            <c:ext xmlns:c16="http://schemas.microsoft.com/office/drawing/2014/chart" uri="{C3380CC4-5D6E-409C-BE32-E72D297353CC}">
              <c16:uniqueId val="{00000007-260A-4132-927E-475BFE3E4753}"/>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14.54</c:v>
                </c:pt>
                <c:pt idx="2">
                  <c:v>#N/A</c:v>
                </c:pt>
                <c:pt idx="3">
                  <c:v>15.47</c:v>
                </c:pt>
                <c:pt idx="4">
                  <c:v>#N/A</c:v>
                </c:pt>
                <c:pt idx="5">
                  <c:v>15.9</c:v>
                </c:pt>
                <c:pt idx="6">
                  <c:v>#N/A</c:v>
                </c:pt>
                <c:pt idx="7">
                  <c:v>16.559999999999999</c:v>
                </c:pt>
                <c:pt idx="8">
                  <c:v>#N/A</c:v>
                </c:pt>
                <c:pt idx="9">
                  <c:v>16.239999999999998</c:v>
                </c:pt>
              </c:numCache>
            </c:numRef>
          </c:val>
          <c:extLst>
            <c:ext xmlns:c16="http://schemas.microsoft.com/office/drawing/2014/chart" uri="{C3380CC4-5D6E-409C-BE32-E72D297353CC}">
              <c16:uniqueId val="{00000008-260A-4132-927E-475BFE3E4753}"/>
            </c:ext>
          </c:extLst>
        </c:ser>
        <c:ser>
          <c:idx val="9"/>
          <c:order val="9"/>
          <c:tx>
            <c:strRef>
              <c:f>データシート!$A$36</c:f>
              <c:strCache>
                <c:ptCount val="1"/>
                <c:pt idx="0">
                  <c:v>競艇事業会計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15.93</c:v>
                </c:pt>
                <c:pt idx="2">
                  <c:v>#N/A</c:v>
                </c:pt>
                <c:pt idx="3">
                  <c:v>22.35</c:v>
                </c:pt>
                <c:pt idx="4">
                  <c:v>#N/A</c:v>
                </c:pt>
                <c:pt idx="5">
                  <c:v>21.9</c:v>
                </c:pt>
                <c:pt idx="6">
                  <c:v>#N/A</c:v>
                </c:pt>
                <c:pt idx="7">
                  <c:v>23.57</c:v>
                </c:pt>
                <c:pt idx="8">
                  <c:v>#N/A</c:v>
                </c:pt>
                <c:pt idx="9">
                  <c:v>23.34</c:v>
                </c:pt>
              </c:numCache>
            </c:numRef>
          </c:val>
          <c:extLst>
            <c:ext xmlns:c16="http://schemas.microsoft.com/office/drawing/2014/chart" uri="{C3380CC4-5D6E-409C-BE32-E72D297353CC}">
              <c16:uniqueId val="{00000009-260A-4132-927E-475BFE3E47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2621</c:v>
                </c:pt>
                <c:pt idx="5">
                  <c:v>2567</c:v>
                </c:pt>
                <c:pt idx="8">
                  <c:v>2662</c:v>
                </c:pt>
                <c:pt idx="11">
                  <c:v>2363</c:v>
                </c:pt>
                <c:pt idx="14">
                  <c:v>2415</c:v>
                </c:pt>
              </c:numCache>
            </c:numRef>
          </c:val>
          <c:extLst>
            <c:ext xmlns:c16="http://schemas.microsoft.com/office/drawing/2014/chart" uri="{C3380CC4-5D6E-409C-BE32-E72D297353CC}">
              <c16:uniqueId val="{00000000-3D21-4568-82EA-17079B9A25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21-4568-82EA-17079B9A25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19</c:v>
                </c:pt>
                <c:pt idx="3">
                  <c:v>101</c:v>
                </c:pt>
                <c:pt idx="6">
                  <c:v>100</c:v>
                </c:pt>
                <c:pt idx="9">
                  <c:v>225</c:v>
                </c:pt>
                <c:pt idx="12">
                  <c:v>100</c:v>
                </c:pt>
              </c:numCache>
            </c:numRef>
          </c:val>
          <c:extLst>
            <c:ext xmlns:c16="http://schemas.microsoft.com/office/drawing/2014/chart" uri="{C3380CC4-5D6E-409C-BE32-E72D297353CC}">
              <c16:uniqueId val="{00000002-3D21-4568-82EA-17079B9A25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21-4568-82EA-17079B9A25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196</c:v>
                </c:pt>
                <c:pt idx="3">
                  <c:v>192</c:v>
                </c:pt>
                <c:pt idx="6">
                  <c:v>187</c:v>
                </c:pt>
                <c:pt idx="9">
                  <c:v>180</c:v>
                </c:pt>
                <c:pt idx="12">
                  <c:v>178</c:v>
                </c:pt>
              </c:numCache>
            </c:numRef>
          </c:val>
          <c:extLst>
            <c:ext xmlns:c16="http://schemas.microsoft.com/office/drawing/2014/chart" uri="{C3380CC4-5D6E-409C-BE32-E72D297353CC}">
              <c16:uniqueId val="{00000004-3D21-4568-82EA-17079B9A25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21-4568-82EA-17079B9A25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21-4568-82EA-17079B9A25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2363</c:v>
                </c:pt>
                <c:pt idx="3">
                  <c:v>2514</c:v>
                </c:pt>
                <c:pt idx="6">
                  <c:v>2601</c:v>
                </c:pt>
                <c:pt idx="9">
                  <c:v>2633</c:v>
                </c:pt>
                <c:pt idx="12">
                  <c:v>2789</c:v>
                </c:pt>
              </c:numCache>
            </c:numRef>
          </c:val>
          <c:extLst>
            <c:ext xmlns:c16="http://schemas.microsoft.com/office/drawing/2014/chart" uri="{C3380CC4-5D6E-409C-BE32-E72D297353CC}">
              <c16:uniqueId val="{00000007-3D21-4568-82EA-17079B9A259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-43</c:v>
                </c:pt>
                <c:pt idx="2">
                  <c:v>#N/A</c:v>
                </c:pt>
                <c:pt idx="3">
                  <c:v>#N/A</c:v>
                </c:pt>
                <c:pt idx="4">
                  <c:v>240</c:v>
                </c:pt>
                <c:pt idx="5">
                  <c:v>#N/A</c:v>
                </c:pt>
                <c:pt idx="6">
                  <c:v>#N/A</c:v>
                </c:pt>
                <c:pt idx="7">
                  <c:v>226</c:v>
                </c:pt>
                <c:pt idx="8">
                  <c:v>#N/A</c:v>
                </c:pt>
                <c:pt idx="9">
                  <c:v>#N/A</c:v>
                </c:pt>
                <c:pt idx="10">
                  <c:v>675</c:v>
                </c:pt>
                <c:pt idx="11">
                  <c:v>#N/A</c:v>
                </c:pt>
                <c:pt idx="12">
                  <c:v>#N/A</c:v>
                </c:pt>
                <c:pt idx="13">
                  <c:v>652</c:v>
                </c:pt>
                <c:pt idx="14">
                  <c:v>#N/A</c:v>
                </c:pt>
              </c:numCache>
            </c:numRef>
          </c:val>
          <c:smooth val="0"/>
          <c:extLst>
            <c:ext xmlns:c16="http://schemas.microsoft.com/office/drawing/2014/chart" uri="{C3380CC4-5D6E-409C-BE32-E72D297353CC}">
              <c16:uniqueId val="{00000008-3D21-4568-82EA-17079B9A259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28033</c:v>
                </c:pt>
                <c:pt idx="5">
                  <c:v>27860</c:v>
                </c:pt>
                <c:pt idx="8">
                  <c:v>28287</c:v>
                </c:pt>
                <c:pt idx="11">
                  <c:v>29385</c:v>
                </c:pt>
                <c:pt idx="14">
                  <c:v>30533</c:v>
                </c:pt>
              </c:numCache>
            </c:numRef>
          </c:val>
          <c:extLst>
            <c:ext xmlns:c16="http://schemas.microsoft.com/office/drawing/2014/chart" uri="{C3380CC4-5D6E-409C-BE32-E72D297353CC}">
              <c16:uniqueId val="{00000000-F355-45A4-AE23-2033FC9C56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7105</c:v>
                </c:pt>
                <c:pt idx="5">
                  <c:v>7062</c:v>
                </c:pt>
                <c:pt idx="8">
                  <c:v>14376</c:v>
                </c:pt>
                <c:pt idx="11">
                  <c:v>13263</c:v>
                </c:pt>
                <c:pt idx="14">
                  <c:v>13813</c:v>
                </c:pt>
              </c:numCache>
            </c:numRef>
          </c:val>
          <c:extLst>
            <c:ext xmlns:c16="http://schemas.microsoft.com/office/drawing/2014/chart" uri="{C3380CC4-5D6E-409C-BE32-E72D297353CC}">
              <c16:uniqueId val="{00000001-F355-45A4-AE23-2033FC9C56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29069</c:v>
                </c:pt>
                <c:pt idx="5">
                  <c:v>26740</c:v>
                </c:pt>
                <c:pt idx="8">
                  <c:v>26949</c:v>
                </c:pt>
                <c:pt idx="11">
                  <c:v>26961</c:v>
                </c:pt>
                <c:pt idx="14">
                  <c:v>24566</c:v>
                </c:pt>
              </c:numCache>
            </c:numRef>
          </c:val>
          <c:extLst>
            <c:ext xmlns:c16="http://schemas.microsoft.com/office/drawing/2014/chart" uri="{C3380CC4-5D6E-409C-BE32-E72D297353CC}">
              <c16:uniqueId val="{00000002-F355-45A4-AE23-2033FC9C56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55-45A4-AE23-2033FC9C56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55-45A4-AE23-2033FC9C56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55-45A4-AE23-2033FC9C56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7772</c:v>
                </c:pt>
                <c:pt idx="3">
                  <c:v>7420</c:v>
                </c:pt>
                <c:pt idx="6">
                  <c:v>6990</c:v>
                </c:pt>
                <c:pt idx="9">
                  <c:v>6769</c:v>
                </c:pt>
                <c:pt idx="12">
                  <c:v>6569</c:v>
                </c:pt>
              </c:numCache>
            </c:numRef>
          </c:val>
          <c:extLst>
            <c:ext xmlns:c16="http://schemas.microsoft.com/office/drawing/2014/chart" uri="{C3380CC4-5D6E-409C-BE32-E72D297353CC}">
              <c16:uniqueId val="{00000006-F355-45A4-AE23-2033FC9C56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355-45A4-AE23-2033FC9C56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1876</c:v>
                </c:pt>
                <c:pt idx="3">
                  <c:v>1808</c:v>
                </c:pt>
                <c:pt idx="6">
                  <c:v>1840</c:v>
                </c:pt>
                <c:pt idx="9">
                  <c:v>1867</c:v>
                </c:pt>
                <c:pt idx="12">
                  <c:v>1862</c:v>
                </c:pt>
              </c:numCache>
            </c:numRef>
          </c:val>
          <c:extLst>
            <c:ext xmlns:c16="http://schemas.microsoft.com/office/drawing/2014/chart" uri="{C3380CC4-5D6E-409C-BE32-E72D297353CC}">
              <c16:uniqueId val="{00000008-F355-45A4-AE23-2033FC9C56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15561</c:v>
                </c:pt>
                <c:pt idx="3">
                  <c:v>10781</c:v>
                </c:pt>
                <c:pt idx="6">
                  <c:v>8473</c:v>
                </c:pt>
                <c:pt idx="9">
                  <c:v>7551</c:v>
                </c:pt>
                <c:pt idx="12">
                  <c:v>4699</c:v>
                </c:pt>
              </c:numCache>
            </c:numRef>
          </c:val>
          <c:extLst>
            <c:ext xmlns:c16="http://schemas.microsoft.com/office/drawing/2014/chart" uri="{C3380CC4-5D6E-409C-BE32-E72D297353CC}">
              <c16:uniqueId val="{00000009-F355-45A4-AE23-2033FC9C56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31404</c:v>
                </c:pt>
                <c:pt idx="3">
                  <c:v>35393</c:v>
                </c:pt>
                <c:pt idx="6">
                  <c:v>44869</c:v>
                </c:pt>
                <c:pt idx="9">
                  <c:v>48752</c:v>
                </c:pt>
                <c:pt idx="12">
                  <c:v>57011</c:v>
                </c:pt>
              </c:numCache>
            </c:numRef>
          </c:val>
          <c:extLst>
            <c:ext xmlns:c16="http://schemas.microsoft.com/office/drawing/2014/chart" uri="{C3380CC4-5D6E-409C-BE32-E72D297353CC}">
              <c16:uniqueId val="{0000000A-F355-45A4-AE23-2033FC9C56D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1228</c:v>
                </c:pt>
                <c:pt idx="14">
                  <c:v>#N/A</c:v>
                </c:pt>
              </c:numCache>
            </c:numRef>
          </c:val>
          <c:smooth val="0"/>
          <c:extLst>
            <c:ext xmlns:c16="http://schemas.microsoft.com/office/drawing/2014/chart" uri="{C3380CC4-5D6E-409C-BE32-E72D297353CC}">
              <c16:uniqueId val="{0000000B-F355-45A4-AE23-2033FC9C56D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5399</c:v>
                </c:pt>
                <c:pt idx="1">
                  <c:v>5006</c:v>
                </c:pt>
                <c:pt idx="2">
                  <c:v>4184</c:v>
                </c:pt>
              </c:numCache>
            </c:numRef>
          </c:val>
          <c:extLst>
            <c:ext xmlns:c16="http://schemas.microsoft.com/office/drawing/2014/chart" uri="{C3380CC4-5D6E-409C-BE32-E72D297353CC}">
              <c16:uniqueId val="{00000000-6A63-41B4-A256-8C1A6A67FF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1663</c:v>
                </c:pt>
                <c:pt idx="1">
                  <c:v>1914</c:v>
                </c:pt>
                <c:pt idx="2">
                  <c:v>2564</c:v>
                </c:pt>
              </c:numCache>
            </c:numRef>
          </c:val>
          <c:extLst>
            <c:ext xmlns:c16="http://schemas.microsoft.com/office/drawing/2014/chart" uri="{C3380CC4-5D6E-409C-BE32-E72D297353CC}">
              <c16:uniqueId val="{00000001-6A63-41B4-A256-8C1A6A67FF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17825</c:v>
                </c:pt>
                <c:pt idx="1">
                  <c:v>17369</c:v>
                </c:pt>
                <c:pt idx="2">
                  <c:v>15414</c:v>
                </c:pt>
              </c:numCache>
            </c:numRef>
          </c:val>
          <c:extLst>
            <c:ext xmlns:c16="http://schemas.microsoft.com/office/drawing/2014/chart" uri="{C3380CC4-5D6E-409C-BE32-E72D297353CC}">
              <c16:uniqueId val="{00000002-6A63-41B4-A256-8C1A6A67FF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{8AF5BFAA-F277-4C17-B3B7-3BC5A9370142}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A42-4322-8426-738561BD04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{5E252A35-F109-4B99-A5C8-8BBE46E28F14}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42-4322-8426-738561BD04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{66FAC969-65F0-4348-86DE-DA03C6D47AC7}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42-4322-8426-738561BD04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{CC0A9A67-FD09-4147-9DF2-225AC5D45DF4}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42-4322-8426-738561BD04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{AD9FCEA2-F85D-4500-B3E6-105AADA80124}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42-4322-8426-738561BD044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{A31BD25E-91F7-451E-B3FC-617B6C554613}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A42-4322-8426-738561BD044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{BBB782C9-6162-4C66-9AF3-37DA829B5EDC}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A42-4322-8426-738561BD044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{4951E42E-44B8-4D00-968E-365736F003B6}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A42-4322-8426-738561BD044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{0A2AE603-DB13-41A0-B26D-18AC2A1AB745}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A42-4322-8426-738561BD04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A42-4322-8426-738561BD04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{79B1CBD0-A417-4119-99D0-EBCA4966C8C7}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A42-4322-8426-738561BD04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{96EF8C46-0BFB-462C-9B66-D48F1A04A352}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42-4322-8426-738561BD04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{91616AF9-4997-4159-A2CE-34163AE99365}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42-4322-8426-738561BD04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{29993A7A-5B94-4E46-BF11-5D253F9DAF85}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42-4322-8426-738561BD04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{9CAE9C4B-4ACB-4289-AACC-935623013851}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42-4322-8426-738561BD044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{6EA7999D-8017-4844-B013-F9F2EDBF847D}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A42-4322-8426-738561BD044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{656564C9-6988-46FB-A949-C42D278C0A06}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A42-4322-8426-738561BD044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{C7364E68-C6C9-4B6C-843B-8F3CCF7F3E5F}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A42-4322-8426-738561BD044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{5238AAC9-2CC2-4A7F-A77C-9E5462A16281}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A42-4322-8426-738561BD04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numCache>
            </c:numRef>
          </c:xVal>
          <c:yVal>
            <c:numRef>
              <c:f>公会計指標分析・財政指標組合せ分析表!$BP$55:$DC$55</c:f>
              <c:numCache>
                <c:formatCode>#,##0.0;"▲ "#,##0.0</c:formatCode>
                <c:ptCount val="40"/>
                <c:pt idx="0">
                  <c:v>15</c:v>
                </c:pt>
              </c:numCache>
            </c:numRef>
          </c:yVal>
          <c:smooth val="0"/>
          <c:extLst>
            <c:ext xmlns:c16="http://schemas.microsoft.com/office/drawing/2014/chart" uri="{C3380CC4-5D6E-409C-BE32-E72D297353CC}">
              <c16:uniqueId val="{00000013-8A42-4322-8426-738561BD0449}"/>
            </c:ext>
          </c:extLst>
        </c:ser>
        <c:dLbls>
          <c:showLegendKey val="0"/>
          <c:showVal val="1"/>
          <c:showCatName val="0"/>
          <c:showSerName val="0"/>
          <c:showPercent val="0"/>
          <c:showBubbleSize val="0"/>
        </c:dLbls>
        <c:axId val="46179840"/>
        <c:axId val="46181760"/>
      </c:scatterChart>
      <c:valAx>
        <c:axId val="46179840"/>
        <c:scaling>
          <c:orientation val="maxMin"/>
          <c:max val="72.199999999999989"/>
          <c:min val="4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8"/>
          <c:min val="1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{5EE5BC4A-7236-4A27-9180-3C8ECBEADF94}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CF6-42D2-B0F1-9488D3C7B0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{E7562AB8-C380-434E-8353-5CCDE69A0A31}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F6-42D2-B0F1-9488D3C7B0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{530422F0-31B9-4538-A747-65BAE2A0CDC9}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F6-42D2-B0F1-9488D3C7B0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{9924236A-D6FD-4CD9-9516-0B19801F9F98}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F6-42D2-B0F1-9488D3C7B0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{942C27A2-95E8-45C5-9395-B1FEA2E5072E}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F6-42D2-B0F1-9488D3C7B0F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{B76B00C9-7208-46A8-AAF1-5143B14C1CE3}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CF6-42D2-B0F1-9488D3C7B0F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{6967668D-935B-4AC4-B4B8-937810BD35F8}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CF6-42D2-B0F1-9488D3C7B0F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{2784F53E-2FF5-440A-85F1-25A032C2C90E}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CF6-42D2-B0F1-9488D3C7B0F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{9211E5A4-BE25-4AA5-9762-5082835BECCB}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CF6-42D2-B0F1-9488D3C7B0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0.3</c:v>
                </c:pt>
                <c:pt idx="16">
                  <c:v>0.5</c:v>
                </c:pt>
                <c:pt idx="24">
                  <c:v>1.5</c:v>
                </c:pt>
                <c:pt idx="32">
                  <c:v>2</c:v>
                </c:pt>
              </c:numCache>
            </c:numRef>
          </c:xVal>
          <c:yVal>
            <c:numRef>
              <c:f>公会計指標分析・財政指標組合せ分析表!$BP$73:$DC$73</c:f>
              <c:numCache>
                <c:formatCode>#,##0.0;"▲ "#,##0.0</c:formatCode>
                <c:ptCount val="40"/>
                <c:pt idx="32">
                  <c:v>4.8</c:v>
                </c:pt>
              </c:numCache>
            </c:numRef>
          </c:yVal>
          <c:smooth val="0"/>
          <c:extLst>
            <c:ext xmlns:c16="http://schemas.microsoft.com/office/drawing/2014/chart" uri="{C3380CC4-5D6E-409C-BE32-E72D297353CC}">
              <c16:uniqueId val="{00000009-3CF6-42D2-B0F1-9488D3C7B0F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{D54DD955-6F0A-46BC-9B8F-B51CF4FE001E}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CF6-42D2-B0F1-9488D3C7B0F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{50033AF6-24F3-4835-903B-FD24054B39E7}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F6-42D2-B0F1-9488D3C7B0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{CFA522A8-8AFA-4A1F-86F8-9828075A1823}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F6-42D2-B0F1-9488D3C7B0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{60238E49-769F-4135-A35D-D2246B2DC903}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F6-42D2-B0F1-9488D3C7B0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{F200A50F-6520-4B82-9F7B-A522ACC636E3}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F6-42D2-B0F1-9488D3C7B0F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{54CD638C-5DAB-4E77-9080-2252F85536B0}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CF6-42D2-B0F1-9488D3C7B0F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{39AD6559-E2C5-44F1-A2D2-E4BC432E3CC7}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CF6-42D2-B0F1-9488D3C7B0F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{D2666B93-04A7-48BB-97F2-8503C782D86A}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CF6-42D2-B0F1-9488D3C7B0F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{AA5E7B99-659D-4FB2-963E-E5564EAFD888}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CF6-42D2-B0F1-9488D3C7B0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3CF6-42D2-B0F1-9488D3C7B0F0}"/>
            </c:ext>
          </c:extLst>
        </c:ser>
        <c:dLbls>
          <c:showLegendKey val="0"/>
          <c:showVal val="1"/>
          <c:showCatName val="0"/>
          <c:showSerName val="0"/>
          <c:showPercent val="0"/>
          <c:showBubbleSize val="0"/>
        </c:dLbls>
        <c:axId val="84219776"/>
        <c:axId val="84234240"/>
      </c:scatterChart>
      <c:valAx>
        <c:axId val="84219776"/>
        <c:scaling>
          <c:orientation val="maxMin"/>
          <c:max val="6"/>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減少傾向にあった元利償還金は、平成</a:t>
          </a:r>
          <a:r>
            <a:rPr kumimoji="1" lang="en-US" altLang="ja-JP" sz="1400">
              <a:solidFill>
                <a:srgbClr val="000000"/>
              </a:solidFill>
              <a:latin typeface="ＭＳ ゴシック" pitchFamily="49" charset="-128"/>
              <a:ea typeface="ＭＳ ゴシック" pitchFamily="49" charset="-128"/>
            </a:rPr>
            <a:t>29</a:t>
          </a:r>
          <a:r>
            <a:rPr kumimoji="1" lang="ja-JP" altLang="en-US" sz="1400">
              <a:solidFill>
                <a:srgbClr val="000000"/>
              </a:solidFill>
              <a:latin typeface="ＭＳ ゴシック" pitchFamily="49" charset="-128"/>
              <a:ea typeface="ＭＳ ゴシック" pitchFamily="49" charset="-128"/>
            </a:rPr>
            <a:t>年度から増加に転じた。これは、国の緊急経済対策を活用した市債の据置期間終了による償還が本格的に始まったことによるものであり、その後は、北大阪急行線延伸整備に関連する市債の償還が増加している。</a:t>
          </a:r>
        </a:p>
        <a:p>
          <a:r>
            <a:rPr kumimoji="1" lang="ja-JP" altLang="en-US" sz="1400">
              <a:solidFill>
                <a:srgbClr val="000000"/>
              </a:solidFill>
              <a:latin typeface="ＭＳ ゴシック" pitchFamily="49" charset="-128"/>
              <a:ea typeface="ＭＳ ゴシック" pitchFamily="49" charset="-128"/>
            </a:rPr>
            <a:t>　今後も、北大阪急行南北線延伸整備により実質公債費比率が一定上昇する見込みであることから、特定財源の最大限の確保を図るとともに、基金を有効活用することで、過度に市債に依存しない規律ある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300">
              <a:solidFill>
                <a:srgbClr val="000000"/>
              </a:solidFill>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北大阪急行線延伸や新駅周辺整備の進展に伴い、その財源として市債発行額が増加傾向にあるため、一般会計等における地方債残高が令和元年度から約</a:t>
          </a:r>
          <a:r>
            <a:rPr kumimoji="1" lang="en-US" altLang="ja-JP" sz="1400">
              <a:solidFill>
                <a:srgbClr val="000000"/>
              </a:solidFill>
              <a:latin typeface="ＭＳ ゴシック" pitchFamily="49" charset="-128"/>
              <a:ea typeface="ＭＳ ゴシック" pitchFamily="49" charset="-128"/>
            </a:rPr>
            <a:t>82</a:t>
          </a:r>
          <a:r>
            <a:rPr kumimoji="1" lang="ja-JP" altLang="en-US" sz="1400">
              <a:solidFill>
                <a:srgbClr val="000000"/>
              </a:solidFill>
              <a:latin typeface="ＭＳ ゴシック" pitchFamily="49" charset="-128"/>
              <a:ea typeface="ＭＳ ゴシック" pitchFamily="49" charset="-128"/>
            </a:rPr>
            <a:t>億円（</a:t>
          </a:r>
          <a:r>
            <a:rPr kumimoji="1" lang="en-US" altLang="ja-JP" sz="1400">
              <a:solidFill>
                <a:srgbClr val="000000"/>
              </a:solidFill>
              <a:latin typeface="ＭＳ ゴシック" pitchFamily="49" charset="-128"/>
              <a:ea typeface="ＭＳ ゴシック" pitchFamily="49" charset="-128"/>
            </a:rPr>
            <a:t>17</a:t>
          </a:r>
          <a:r>
            <a:rPr kumimoji="1" lang="ja-JP" altLang="en-US" sz="1400">
              <a:solidFill>
                <a:srgbClr val="000000"/>
              </a:solidFill>
              <a:latin typeface="ＭＳ ゴシック" pitchFamily="49" charset="-128"/>
              <a:ea typeface="ＭＳ ゴシック" pitchFamily="49" charset="-128"/>
            </a:rPr>
            <a:t>％）増加した。令和５年度の延伸線開業にかけて一定の市債発行は続く見込みであるが、特定財源の最大限の確保を図り、残高抑制に努める。</a:t>
          </a:r>
        </a:p>
        <a:p>
          <a:r>
            <a:rPr kumimoji="1" lang="ja-JP" altLang="en-US" sz="1400">
              <a:solidFill>
                <a:srgbClr val="000000"/>
              </a:solidFill>
              <a:latin typeface="ＭＳ ゴシック" pitchFamily="49" charset="-128"/>
              <a:ea typeface="ＭＳ ゴシック" pitchFamily="49" charset="-128"/>
            </a:rPr>
            <a:t>　将来負担比率の分子全体としては増加したものの、充当可能財源において将来需要に備えた計画的な積立を実施したことにより</a:t>
          </a:r>
          <a:r>
            <a:rPr kumimoji="1" lang="ja-JP" altLang="ja-JP" sz="1100">
              <a:solidFill>
                <a:srgbClr val="000000"/>
              </a:solidFill>
              <a:effectLst/>
              <a:latin typeface="+mn-lt"/>
              <a:ea typeface="+mn-ea"/>
              <a:cs typeface="+mn-cs"/>
            </a:rPr>
            <a:t>、</a:t>
          </a:r>
          <a:r>
            <a:rPr kumimoji="1" lang="ja-JP" altLang="en-US" sz="1400">
              <a:solidFill>
                <a:srgbClr val="000000"/>
              </a:solidFill>
              <a:latin typeface="ＭＳ ゴシック" pitchFamily="49" charset="-128"/>
              <a:ea typeface="ＭＳ ゴシック" pitchFamily="49" charset="-128"/>
            </a:rPr>
            <a:t>依然低負担を維持している状態である。</a:t>
          </a:r>
        </a:p>
        <a:p>
          <a:r>
            <a:rPr kumimoji="1" lang="ja-JP" altLang="en-US" sz="1400">
              <a:solidFill>
                <a:srgbClr val="000000"/>
              </a:solidFill>
              <a:latin typeface="ＭＳ ゴシック" pitchFamily="49" charset="-128"/>
              <a:ea typeface="ＭＳ ゴシック" pitchFamily="49" charset="-128"/>
            </a:rPr>
            <a:t>　今後も引き続き、財政規律を高いレベルで堅持し、将来世代に負担を先送りすることのない財政運営に努める。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大阪府箕面市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前年度剰余金処分積立や将来に備えて計画的な積立を行う一方で、令和２年度においては、新型コロナウイルス感染症対策としての各種支援や、北大阪急行線延伸、それに伴う新駅周辺整備などの財源として取崩しを行った結果、基金残高は前年度比で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億円減少した。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・後年度の公債費負担を軽減するため、北大阪急行線延伸の財源として北大阪急行南北線延伸整備基金を活用し、市債の発行抑制を図る。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・基金の透明性確保、使途の明確化を図るため、財政調整基金に過剰に積み立てることはせず、将来に備えて個々の特定目的基金に</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積み替えるなど、適正管理に努める。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・今後予定されているビッグプロジェクトでは、過度に市債に依存せず、基金を有効活用し、将来世代に負担を先送りすることのない</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財政運営に努める。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・北大阪急行南北線延伸整備基金：北大阪急行南北線の延伸整備及び関連交通施設の整備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・都市施設整備基金：都市施設の整備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・学校教育施設整備基金：学校教育施設の整備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・保健福祉総合推進基金：保健福祉施策の総合的推進を図るための施設整備及び事業の運営</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・未来子ども基金：未来を担う子どもたちが地域の中で健やかに成長することを目的とする事業の推進</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・北大阪急行南北線延伸整備基金：北大阪急行線の延伸整備の財源として取り崩したことによる減</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・都市施設整備基金：将来の支出に備え、積み立てたことによる増</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・学校教育施設整備基金：学校施設増築の財源として取り崩したことによる減</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・保健福祉総合推進基金：保健福祉施設に係る整備の財源として取り崩したことによる減</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・未来子ども基金：将来の支出に備え、積み立てたことによる増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・北大阪急行南北線延伸整備基金：北大阪急行線延伸整備にかかる公債費の償還及び、新規発行債の抑制に活用する。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・その他特定目的基金：公共施設の整備など特定の財政負担に備えるため、一定額を確保していく。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・令和２年度は、新型コロナウイルス感染症対策としての各種支援などの財源として取崩を行った結果、基金残高は前年度から約８億円減少した。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・将来の財政需要に備え、適正な残高の維持に努める。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・決算剰余金及び将来に備え、約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億円を積立てた。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・公債費償還のため、４億円を取崩した。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・北大阪急行線延伸に伴う新駅周辺整備などビッグプロジェクトの公債費償還に備え、計画的な積立を行い、償還財源として活用する。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138,890
136,029
47.90
96,761,309
88,430,704
2,368,290
27,731,894
56,621,786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8" name="テキスト ボックス 37"/>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年度末時点における有形固定資産減価償却率は、類似団体内平均値を下回っている。今後、公共施設等総合管理計画に基づき、長寿命化や大規模改修を計画的に行い、各施設の適切な維持管理に努める。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決算以降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に係る固定資産台帳については、令和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時点で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未整備であるため、当該団体値等は表示されていない。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68" name="直線コネクタ 67"/>
        <xdr:cNvCxnSpPr/>
      </xdr:nvCxnSpPr>
      <xdr:spPr>
        <a:xfrm flipV="1">
          <a:off x="4760595" y="4660773"/>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69" name="有形固定資産減価償却率最小値テキスト"/>
        <xdr:cNvSpPr txBox="1"/>
      </xdr:nvSpPr>
      <xdr:spPr>
        <a:xfrm>
          <a:off x="4813300" y="595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70" name="直線コネクタ 69"/>
        <xdr:cNvCxnSpPr/>
      </xdr:nvCxnSpPr>
      <xdr:spPr>
        <a:xfrm>
          <a:off x="4673600" y="594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71" name="有形固定資産減価償却率最大値テキスト"/>
        <xdr:cNvSpPr txBox="1"/>
      </xdr:nvSpPr>
      <xdr:spPr>
        <a:xfrm>
          <a:off x="4813300" y="443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72" name="直線コネクタ 71"/>
        <xdr:cNvCxnSpPr/>
      </xdr:nvCxnSpPr>
      <xdr:spPr>
        <a:xfrm>
          <a:off x="4673600" y="4660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134510</xdr:rowOff>
    </xdr:from>
    <xdr:ext cx="405111" cy="259045"/>
    <xdr:sp macro="" textlink="">
      <xdr:nvSpPr>
        <xdr:cNvPr id="73" name="有形固定資産減価償却率平均値テキスト"/>
        <xdr:cNvSpPr txBox="1"/>
      </xdr:nvSpPr>
      <xdr:spPr>
        <a:xfrm>
          <a:off x="4813300" y="5106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4" name="フローチャート: 判断 73"/>
        <xdr:cNvSpPr/>
      </xdr:nvSpPr>
      <xdr:spPr>
        <a:xfrm>
          <a:off x="4711700" y="512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5" name="フローチャート: 判断 74"/>
        <xdr:cNvSpPr/>
      </xdr:nvSpPr>
      <xdr:spPr>
        <a:xfrm>
          <a:off x="40005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76" name="フローチャート: 判断 75"/>
        <xdr:cNvSpPr/>
      </xdr:nvSpPr>
      <xdr:spPr>
        <a:xfrm>
          <a:off x="3238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77" name="フローチャート: 判断 76"/>
        <xdr:cNvSpPr/>
      </xdr:nvSpPr>
      <xdr:spPr>
        <a:xfrm>
          <a:off x="2476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8" name="フローチャート: 判断 77"/>
        <xdr:cNvSpPr/>
      </xdr:nvSpPr>
      <xdr:spPr>
        <a:xfrm>
          <a:off x="1714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27</xdr:row>
      <xdr:rowOff>127635</xdr:rowOff>
    </xdr:from>
    <xdr:to>
      <xdr:col>7</xdr:col>
      <xdr:colOff>187325</xdr:colOff>
      <xdr:row>28</xdr:row>
      <xdr:rowOff>57785</xdr:rowOff>
    </xdr:to>
    <xdr:sp macro="" textlink="">
      <xdr:nvSpPr>
        <xdr:cNvPr id="84" name="楕円 83"/>
        <xdr:cNvSpPr/>
      </xdr:nvSpPr>
      <xdr:spPr>
        <a:xfrm>
          <a:off x="1714500" y="47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81170</xdr:rowOff>
    </xdr:from>
    <xdr:ext cx="405111" cy="259045"/>
    <xdr:sp macro="" textlink="">
      <xdr:nvSpPr>
        <xdr:cNvPr id="85" name="n_1aveValue有形固定資産減価償却率"/>
        <xdr:cNvSpPr txBox="1"/>
      </xdr:nvSpPr>
      <xdr:spPr>
        <a:xfrm>
          <a:off x="3836044" y="488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86" name="n_2aveValue有形固定資産減価償却率"/>
        <xdr:cNvSpPr txBox="1"/>
      </xdr:nvSpPr>
      <xdr:spPr>
        <a:xfrm>
          <a:off x="3086744" y="4842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20718</xdr:rowOff>
    </xdr:from>
    <xdr:ext cx="405111" cy="259045"/>
    <xdr:sp macro="" textlink="">
      <xdr:nvSpPr>
        <xdr:cNvPr id="87" name="n_3aveValue有形固定資産減価償却率"/>
        <xdr:cNvSpPr txBox="1"/>
      </xdr:nvSpPr>
      <xdr:spPr>
        <a:xfrm>
          <a:off x="2324744" y="48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119270</xdr:rowOff>
    </xdr:from>
    <xdr:ext cx="405111" cy="259045"/>
    <xdr:sp macro="" textlink="">
      <xdr:nvSpPr>
        <xdr:cNvPr id="88" name="n_4aveValue有形固定資産減価償却率"/>
        <xdr:cNvSpPr txBox="1"/>
      </xdr:nvSpPr>
      <xdr:spPr>
        <a:xfrm>
          <a:off x="1562744" y="509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74312</xdr:rowOff>
    </xdr:from>
    <xdr:ext cx="405111" cy="259045"/>
    <xdr:sp macro="" textlink="">
      <xdr:nvSpPr>
        <xdr:cNvPr id="89" name="n_4mainValue有形固定資産減価償却率"/>
        <xdr:cNvSpPr txBox="1"/>
      </xdr:nvSpPr>
      <xdr:spPr>
        <a:xfrm>
          <a:off x="1562744" y="45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堅調な収支や基金残高が多いことから、債務償還比率は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令和元年度まで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た。しかし、令和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新駅周辺整備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にかかる起債が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億円増加したことにより、類似団体内平均値を上回ることとなった。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一定の起債が予定され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、債務償還比率の一定の上昇は不可避である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月に策定した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「箕面市新改革プラン」を元に改革を進め、債務償還比率の抑制を図る。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7" name="テキスト ボックス 106"/>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09" name="テキスト ボックス 108"/>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1" name="テキスト ボックス 110"/>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5" name="テキスト ボックス 114"/>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18" name="直線コネクタ 117"/>
        <xdr:cNvCxnSpPr/>
      </xdr:nvCxnSpPr>
      <xdr:spPr>
        <a:xfrm flipV="1">
          <a:off x="14793595" y="4541308"/>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19" name="債務償還比率最小値テキスト"/>
        <xdr:cNvSpPr txBox="1"/>
      </xdr:nvSpPr>
      <xdr:spPr>
        <a:xfrm>
          <a:off x="14846300" y="57679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20" name="直線コネクタ 119"/>
        <xdr:cNvCxnSpPr/>
      </xdr:nvCxnSpPr>
      <xdr:spPr>
        <a:xfrm>
          <a:off x="14706600" y="576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1"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2" name="直線コネクタ 121"/>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135949</xdr:rowOff>
    </xdr:from>
    <xdr:ext cx="469744" cy="259045"/>
    <xdr:sp macro="" textlink="">
      <xdr:nvSpPr>
        <xdr:cNvPr id="123" name="債務償還比率平均値テキスト"/>
        <xdr:cNvSpPr txBox="1"/>
      </xdr:nvSpPr>
      <xdr:spPr>
        <a:xfrm>
          <a:off x="14846300" y="476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24" name="フローチャート: 判断 123"/>
        <xdr:cNvSpPr/>
      </xdr:nvSpPr>
      <xdr:spPr>
        <a:xfrm>
          <a:off x="14744700" y="491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25" name="フローチャート: 判断 124"/>
        <xdr:cNvSpPr/>
      </xdr:nvSpPr>
      <xdr:spPr>
        <a:xfrm>
          <a:off x="14033500" y="492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26" name="フローチャート: 判断 125"/>
        <xdr:cNvSpPr/>
      </xdr:nvSpPr>
      <xdr:spPr>
        <a:xfrm>
          <a:off x="13271500" y="49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27" name="フローチャート: 判断 126"/>
        <xdr:cNvSpPr/>
      </xdr:nvSpPr>
      <xdr:spPr>
        <a:xfrm>
          <a:off x="12509500" y="493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28" name="フローチャート: 判断 127"/>
        <xdr:cNvSpPr/>
      </xdr:nvSpPr>
      <xdr:spPr>
        <a:xfrm>
          <a:off x="11747500" y="494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7184</xdr:rowOff>
    </xdr:from>
    <xdr:to>
      <xdr:col>76</xdr:col>
      <xdr:colOff>73025</xdr:colOff>
      <xdr:row>29</xdr:row>
      <xdr:rowOff>108784</xdr:rowOff>
    </xdr:to>
    <xdr:sp macro="" textlink="">
      <xdr:nvSpPr>
        <xdr:cNvPr id="134" name="楕円 133"/>
        <xdr:cNvSpPr/>
      </xdr:nvSpPr>
      <xdr:spPr>
        <a:xfrm>
          <a:off x="14744700" y="49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157061</xdr:rowOff>
    </xdr:from>
    <xdr:ext cx="469744" cy="259045"/>
    <xdr:sp macro="" textlink="">
      <xdr:nvSpPr>
        <xdr:cNvPr id="135" name="債務償還比率該当値テキスト"/>
        <xdr:cNvSpPr txBox="1"/>
      </xdr:nvSpPr>
      <xdr:spPr>
        <a:xfrm>
          <a:off x="14846300" y="495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92274</xdr:rowOff>
    </xdr:from>
    <xdr:to>
      <xdr:col>72</xdr:col>
      <xdr:colOff>123825</xdr:colOff>
      <xdr:row>29</xdr:row>
      <xdr:rowOff>22424</xdr:rowOff>
    </xdr:to>
    <xdr:sp macro="" textlink="">
      <xdr:nvSpPr>
        <xdr:cNvPr id="136" name="楕円 135"/>
        <xdr:cNvSpPr/>
      </xdr:nvSpPr>
      <xdr:spPr>
        <a:xfrm>
          <a:off x="14033500" y="489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143074</xdr:rowOff>
    </xdr:from>
    <xdr:to>
      <xdr:col>76</xdr:col>
      <xdr:colOff>22225</xdr:colOff>
      <xdr:row>29</xdr:row>
      <xdr:rowOff>57984</xdr:rowOff>
    </xdr:to>
    <xdr:cxnSp macro="">
      <xdr:nvCxnSpPr>
        <xdr:cNvPr id="137" name="直線コネクタ 136"/>
        <xdr:cNvCxnSpPr/>
      </xdr:nvCxnSpPr>
      <xdr:spPr>
        <a:xfrm>
          <a:off x="14084300" y="4943674"/>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28727</xdr:rowOff>
    </xdr:from>
    <xdr:to>
      <xdr:col>68</xdr:col>
      <xdr:colOff>123825</xdr:colOff>
      <xdr:row>28</xdr:row>
      <xdr:rowOff>130327</xdr:rowOff>
    </xdr:to>
    <xdr:sp macro="" textlink="">
      <xdr:nvSpPr>
        <xdr:cNvPr id="138" name="楕円 137"/>
        <xdr:cNvSpPr/>
      </xdr:nvSpPr>
      <xdr:spPr>
        <a:xfrm>
          <a:off x="13271500" y="482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79527</xdr:rowOff>
    </xdr:from>
    <xdr:to>
      <xdr:col>72</xdr:col>
      <xdr:colOff>73025</xdr:colOff>
      <xdr:row>28</xdr:row>
      <xdr:rowOff>143074</xdr:rowOff>
    </xdr:to>
    <xdr:cxnSp macro="">
      <xdr:nvCxnSpPr>
        <xdr:cNvPr id="139" name="直線コネクタ 138"/>
        <xdr:cNvCxnSpPr/>
      </xdr:nvCxnSpPr>
      <xdr:spPr>
        <a:xfrm>
          <a:off x="13322300" y="4880127"/>
          <a:ext cx="762000" cy="6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72987</xdr:rowOff>
    </xdr:from>
    <xdr:to>
      <xdr:col>64</xdr:col>
      <xdr:colOff>123825</xdr:colOff>
      <xdr:row>29</xdr:row>
      <xdr:rowOff>3137</xdr:rowOff>
    </xdr:to>
    <xdr:sp macro="" textlink="">
      <xdr:nvSpPr>
        <xdr:cNvPr id="140" name="楕円 139"/>
        <xdr:cNvSpPr/>
      </xdr:nvSpPr>
      <xdr:spPr>
        <a:xfrm>
          <a:off x="12509500" y="487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79527</xdr:rowOff>
    </xdr:from>
    <xdr:to>
      <xdr:col>68</xdr:col>
      <xdr:colOff>73025</xdr:colOff>
      <xdr:row>28</xdr:row>
      <xdr:rowOff>123787</xdr:rowOff>
    </xdr:to>
    <xdr:cxnSp macro="">
      <xdr:nvCxnSpPr>
        <xdr:cNvPr id="141" name="直線コネクタ 140"/>
        <xdr:cNvCxnSpPr/>
      </xdr:nvCxnSpPr>
      <xdr:spPr>
        <a:xfrm flipV="1">
          <a:off x="12560300" y="4880127"/>
          <a:ext cx="762000" cy="4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18580</xdr:rowOff>
    </xdr:from>
    <xdr:to>
      <xdr:col>60</xdr:col>
      <xdr:colOff>123825</xdr:colOff>
      <xdr:row>28</xdr:row>
      <xdr:rowOff>120180</xdr:rowOff>
    </xdr:to>
    <xdr:sp macro="" textlink="">
      <xdr:nvSpPr>
        <xdr:cNvPr id="142" name="楕円 141"/>
        <xdr:cNvSpPr/>
      </xdr:nvSpPr>
      <xdr:spPr>
        <a:xfrm>
          <a:off x="11747500" y="481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69380</xdr:rowOff>
    </xdr:from>
    <xdr:to>
      <xdr:col>64</xdr:col>
      <xdr:colOff>73025</xdr:colOff>
      <xdr:row>28</xdr:row>
      <xdr:rowOff>123787</xdr:rowOff>
    </xdr:to>
    <xdr:cxnSp macro="">
      <xdr:nvCxnSpPr>
        <xdr:cNvPr id="143" name="直線コネクタ 142"/>
        <xdr:cNvCxnSpPr/>
      </xdr:nvCxnSpPr>
      <xdr:spPr>
        <a:xfrm>
          <a:off x="11798300" y="4869980"/>
          <a:ext cx="762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46800</xdr:rowOff>
    </xdr:from>
    <xdr:ext cx="469744" cy="259045"/>
    <xdr:sp macro="" textlink="">
      <xdr:nvSpPr>
        <xdr:cNvPr id="144" name="n_1aveValue債務償還比率"/>
        <xdr:cNvSpPr txBox="1"/>
      </xdr:nvSpPr>
      <xdr:spPr>
        <a:xfrm>
          <a:off x="13836727" y="50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37948</xdr:rowOff>
    </xdr:from>
    <xdr:ext cx="469744" cy="259045"/>
    <xdr:sp macro="" textlink="">
      <xdr:nvSpPr>
        <xdr:cNvPr id="145" name="n_2aveValue債務償還比率"/>
        <xdr:cNvSpPr txBox="1"/>
      </xdr:nvSpPr>
      <xdr:spPr>
        <a:xfrm>
          <a:off x="13087427" y="500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51190</xdr:rowOff>
    </xdr:from>
    <xdr:ext cx="469744" cy="259045"/>
    <xdr:sp macro="" textlink="">
      <xdr:nvSpPr>
        <xdr:cNvPr id="146" name="n_3aveValue債務償還比率"/>
        <xdr:cNvSpPr txBox="1"/>
      </xdr:nvSpPr>
      <xdr:spPr>
        <a:xfrm>
          <a:off x="12325427" y="502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66446</xdr:rowOff>
    </xdr:from>
    <xdr:ext cx="469744" cy="259045"/>
    <xdr:sp macro="" textlink="">
      <xdr:nvSpPr>
        <xdr:cNvPr id="147" name="n_4aveValue債務償還比率"/>
        <xdr:cNvSpPr txBox="1"/>
      </xdr:nvSpPr>
      <xdr:spPr>
        <a:xfrm>
          <a:off x="11563427" y="503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38951</xdr:rowOff>
    </xdr:from>
    <xdr:ext cx="469744" cy="259045"/>
    <xdr:sp macro="" textlink="">
      <xdr:nvSpPr>
        <xdr:cNvPr id="148" name="n_1mainValue債務償還比率"/>
        <xdr:cNvSpPr txBox="1"/>
      </xdr:nvSpPr>
      <xdr:spPr>
        <a:xfrm>
          <a:off x="13836727" y="466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146854</xdr:rowOff>
    </xdr:from>
    <xdr:ext cx="469744" cy="259045"/>
    <xdr:sp macro="" textlink="">
      <xdr:nvSpPr>
        <xdr:cNvPr id="149" name="n_2mainValue債務償還比率"/>
        <xdr:cNvSpPr txBox="1"/>
      </xdr:nvSpPr>
      <xdr:spPr>
        <a:xfrm>
          <a:off x="13087427" y="460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19664</xdr:rowOff>
    </xdr:from>
    <xdr:ext cx="469744" cy="259045"/>
    <xdr:sp macro="" textlink="">
      <xdr:nvSpPr>
        <xdr:cNvPr id="150" name="n_3mainValue債務償還比率"/>
        <xdr:cNvSpPr txBox="1"/>
      </xdr:nvSpPr>
      <xdr:spPr>
        <a:xfrm>
          <a:off x="12325427" y="464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136707</xdr:rowOff>
    </xdr:from>
    <xdr:ext cx="469744" cy="259045"/>
    <xdr:sp macro="" textlink="">
      <xdr:nvSpPr>
        <xdr:cNvPr id="151" name="n_4mainValue債務償還比率"/>
        <xdr:cNvSpPr txBox="1"/>
      </xdr:nvSpPr>
      <xdr:spPr>
        <a:xfrm>
          <a:off x="11563427" y="459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138,890
136,029
47.90
96,761,309
88,430,704
2,368,290
27,731,894
56,621,786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129557</xdr:rowOff>
    </xdr:from>
    <xdr:ext cx="405111" cy="259045"/>
    <xdr:sp macro="" textlink="">
      <xdr:nvSpPr>
        <xdr:cNvPr id="60" name="【道路】&#10;有形固定資産減価償却率平均値テキスト"/>
        <xdr:cNvSpPr txBox="1"/>
      </xdr:nvSpPr>
      <xdr:spPr>
        <a:xfrm>
          <a:off x="467360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132842</xdr:rowOff>
    </xdr:from>
    <xdr:to>
      <xdr:col>6</xdr:col>
      <xdr:colOff>38100</xdr:colOff>
      <xdr:row>36</xdr:row>
      <xdr:rowOff>62992</xdr:rowOff>
    </xdr:to>
    <xdr:sp macro="" textlink="">
      <xdr:nvSpPr>
        <xdr:cNvPr id="71" name="楕円 70"/>
        <xdr:cNvSpPr/>
      </xdr:nvSpPr>
      <xdr:spPr>
        <a:xfrm>
          <a:off x="1079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88663</xdr:rowOff>
    </xdr:from>
    <xdr:ext cx="405111" cy="259045"/>
    <xdr:sp macro="" textlink="">
      <xdr:nvSpPr>
        <xdr:cNvPr id="72" name="n_1aveValue【道路】&#10;有形固定資産減価償却率"/>
        <xdr:cNvSpPr txBox="1"/>
      </xdr:nvSpPr>
      <xdr:spPr>
        <a:xfrm>
          <a:off x="35820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73" name="n_2aveValue【道路】&#10;有形固定資産減価償却率"/>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74" name="n_3aveValue【道路】&#10;有形固定資産減価償却率"/>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75" name="n_4aveValue【道路】&#10;有形固定資産減価償却率"/>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79519</xdr:rowOff>
    </xdr:from>
    <xdr:ext cx="405111" cy="259045"/>
    <xdr:sp macro="" textlink="">
      <xdr:nvSpPr>
        <xdr:cNvPr id="76" name="n_4mainValue【道路】&#10;有形固定資産減価償却率"/>
        <xdr:cNvSpPr txBox="1"/>
      </xdr:nvSpPr>
      <xdr:spPr>
        <a:xfrm>
          <a:off x="927744" y="590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00" name="直線コネクタ 99"/>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01"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02" name="直線コネクタ 101"/>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03"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04" name="直線コネクタ 103"/>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42918</xdr:rowOff>
    </xdr:from>
    <xdr:ext cx="469744" cy="259045"/>
    <xdr:sp macro="" textlink="">
      <xdr:nvSpPr>
        <xdr:cNvPr id="105" name="【道路】&#10;一人当たり延長平均値テキスト"/>
        <xdr:cNvSpPr txBox="1"/>
      </xdr:nvSpPr>
      <xdr:spPr>
        <a:xfrm>
          <a:off x="10515600" y="6729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06" name="フローチャート: 判断 105"/>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07" name="フローチャート: 判断 106"/>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08" name="フローチャート: 判断 107"/>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09" name="フローチャート: 判断 108"/>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10" name="フローチャート: 判断 109"/>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147244</xdr:rowOff>
    </xdr:from>
    <xdr:to>
      <xdr:col>36</xdr:col>
      <xdr:colOff>165100</xdr:colOff>
      <xdr:row>41</xdr:row>
      <xdr:rowOff>77394</xdr:rowOff>
    </xdr:to>
    <xdr:sp macro="" textlink="">
      <xdr:nvSpPr>
        <xdr:cNvPr id="116" name="楕円 115"/>
        <xdr:cNvSpPr/>
      </xdr:nvSpPr>
      <xdr:spPr>
        <a:xfrm>
          <a:off x="6921500" y="70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32732</xdr:rowOff>
    </xdr:from>
    <xdr:ext cx="469744" cy="259045"/>
    <xdr:sp macro="" textlink="">
      <xdr:nvSpPr>
        <xdr:cNvPr id="117" name="n_1aveValue【道路】&#10;一人当たり延長"/>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18" name="n_2aveValue【道路】&#10;一人当たり延長"/>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19" name="n_3aveValue【道路】&#10;一人当たり延長"/>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20" name="n_4aveValue【道路】&#10;一人当たり延長"/>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68521</xdr:rowOff>
    </xdr:from>
    <xdr:ext cx="469744" cy="259045"/>
    <xdr:sp macro="" textlink="">
      <xdr:nvSpPr>
        <xdr:cNvPr id="121" name="n_4mainValue【道路】&#10;一人当たり延長"/>
        <xdr:cNvSpPr txBox="1"/>
      </xdr:nvSpPr>
      <xdr:spPr>
        <a:xfrm>
          <a:off x="6737427" y="709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2" name="テキスト ボックス 13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3" name="直線コネクタ 132"/>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34" name="テキスト ボックス 133"/>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5" name="直線コネクタ 134"/>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6" name="テキスト ボックス 135"/>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37" name="直線コネクタ 136"/>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8" name="テキスト ボックス 137"/>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41" name="直線コネクタ 140"/>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42" name="テキスト ボックス 141"/>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3" name="直線コネクタ 14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4" name="テキスト ボックス 14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5" name="直線コネクタ 144"/>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46" name="テキスト ボックス 145"/>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50" name="直線コネクタ 149"/>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51" name="【橋りょう・トンネ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52" name="直線コネクタ 151"/>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53" name="【橋りょう・トンネル】&#10;有形固定資産減価償却率最大値テキスト"/>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54" name="直線コネクタ 153"/>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55" name="【橋りょう・トンネル】&#10;有形固定資産減価償却率平均値テキスト"/>
        <xdr:cNvSpPr txBox="1"/>
      </xdr:nvSpPr>
      <xdr:spPr>
        <a:xfrm>
          <a:off x="46736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56" name="フローチャート: 判断 155"/>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57" name="フローチャート: 判断 156"/>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58" name="フローチャート: 判断 157"/>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59" name="フローチャート: 判断 158"/>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60" name="フローチャート: 判断 159"/>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112078</xdr:rowOff>
    </xdr:from>
    <xdr:to>
      <xdr:col>6</xdr:col>
      <xdr:colOff>38100</xdr:colOff>
      <xdr:row>56</xdr:row>
      <xdr:rowOff>42228</xdr:rowOff>
    </xdr:to>
    <xdr:sp macro="" textlink="">
      <xdr:nvSpPr>
        <xdr:cNvPr id="166" name="楕円 165"/>
        <xdr:cNvSpPr/>
      </xdr:nvSpPr>
      <xdr:spPr>
        <a:xfrm>
          <a:off x="1079500" y="954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67327</xdr:rowOff>
    </xdr:from>
    <xdr:ext cx="405111" cy="259045"/>
    <xdr:sp macro="" textlink="">
      <xdr:nvSpPr>
        <xdr:cNvPr id="167" name="n_1aveValue【橋りょう・トンネ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7320</xdr:rowOff>
    </xdr:from>
    <xdr:ext cx="405111" cy="259045"/>
    <xdr:sp macro="" textlink="">
      <xdr:nvSpPr>
        <xdr:cNvPr id="168" name="n_2aveValue【橋りょう・トンネル】&#10;有形固定資産減価償却率"/>
        <xdr:cNvSpPr txBox="1"/>
      </xdr:nvSpPr>
      <xdr:spPr>
        <a:xfrm>
          <a:off x="2705744" y="977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4462</xdr:rowOff>
    </xdr:from>
    <xdr:ext cx="405111" cy="259045"/>
    <xdr:sp macro="" textlink="">
      <xdr:nvSpPr>
        <xdr:cNvPr id="169" name="n_3aveValue【橋りょう・トンネル】&#10;有形固定資産減価償却率"/>
        <xdr:cNvSpPr txBox="1"/>
      </xdr:nvSpPr>
      <xdr:spPr>
        <a:xfrm>
          <a:off x="1816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110507</xdr:rowOff>
    </xdr:from>
    <xdr:ext cx="405111" cy="259045"/>
    <xdr:sp macro="" textlink="">
      <xdr:nvSpPr>
        <xdr:cNvPr id="170" name="n_4aveValue【橋りょう・トンネル】&#10;有形固定資産減価償却率"/>
        <xdr:cNvSpPr txBox="1"/>
      </xdr:nvSpPr>
      <xdr:spPr>
        <a:xfrm>
          <a:off x="927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58755</xdr:rowOff>
    </xdr:from>
    <xdr:ext cx="405111" cy="259045"/>
    <xdr:sp macro="" textlink="">
      <xdr:nvSpPr>
        <xdr:cNvPr id="171" name="n_4mainValue【橋りょう・トンネル】&#10;有形固定資産減価償却率"/>
        <xdr:cNvSpPr txBox="1"/>
      </xdr:nvSpPr>
      <xdr:spPr>
        <a:xfrm>
          <a:off x="927744" y="9317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5" name="テキスト ボックス 18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195" name="直線コネクタ 194"/>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196"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197" name="直線コネクタ 196"/>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198"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199" name="直線コネクタ 198"/>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151419</xdr:rowOff>
    </xdr:from>
    <xdr:ext cx="534377" cy="259045"/>
    <xdr:sp macro="" textlink="">
      <xdr:nvSpPr>
        <xdr:cNvPr id="200" name="【橋りょう・トンネル】&#10;一人当たり有形固定資産（償却資産）額平均値テキスト"/>
        <xdr:cNvSpPr txBox="1"/>
      </xdr:nvSpPr>
      <xdr:spPr>
        <a:xfrm>
          <a:off x="10515600" y="10609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01" name="フローチャート: 判断 200"/>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02" name="フローチャート: 判断 201"/>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03" name="フローチャート: 判断 202"/>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04" name="フローチャート: 判断 203"/>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05" name="フローチャート: 判断 204"/>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58962</xdr:rowOff>
    </xdr:from>
    <xdr:to>
      <xdr:col>36</xdr:col>
      <xdr:colOff>165100</xdr:colOff>
      <xdr:row>62</xdr:row>
      <xdr:rowOff>160562</xdr:rowOff>
    </xdr:to>
    <xdr:sp macro="" textlink="">
      <xdr:nvSpPr>
        <xdr:cNvPr id="211" name="楕円 210"/>
        <xdr:cNvSpPr/>
      </xdr:nvSpPr>
      <xdr:spPr>
        <a:xfrm>
          <a:off x="6921500" y="106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60</xdr:row>
      <xdr:rowOff>136894</xdr:rowOff>
    </xdr:from>
    <xdr:ext cx="534377" cy="259045"/>
    <xdr:sp macro="" textlink="">
      <xdr:nvSpPr>
        <xdr:cNvPr id="212" name="n_1aveValue【橋りょう・トンネル】&#10;一人当たり有形固定資産（償却資産）額"/>
        <xdr:cNvSpPr txBox="1"/>
      </xdr:nvSpPr>
      <xdr:spPr>
        <a:xfrm>
          <a:off x="9359411" y="104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13" name="n_2aveValue【橋りょう・トンネル】&#10;一人当たり有形固定資産（償却資産）額"/>
        <xdr:cNvSpPr txBox="1"/>
      </xdr:nvSpPr>
      <xdr:spPr>
        <a:xfrm>
          <a:off x="84831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14" name="n_3aveValue【橋りょう・トンネル】&#10;一人当たり有形固定資産（償却資産）額"/>
        <xdr:cNvSpPr txBox="1"/>
      </xdr:nvSpPr>
      <xdr:spPr>
        <a:xfrm>
          <a:off x="7594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15" name="n_4aveValue【橋りょう・トンネル】&#10;一人当たり有形固定資産（償却資産）額"/>
        <xdr:cNvSpPr txBox="1"/>
      </xdr:nvSpPr>
      <xdr:spPr>
        <a:xfrm>
          <a:off x="6705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151689</xdr:rowOff>
    </xdr:from>
    <xdr:ext cx="534377" cy="259045"/>
    <xdr:sp macro="" textlink="">
      <xdr:nvSpPr>
        <xdr:cNvPr id="216" name="n_4mainValue【橋りょう・トンネル】&#10;一人当たり有形固定資産（償却資産）額"/>
        <xdr:cNvSpPr txBox="1"/>
      </xdr:nvSpPr>
      <xdr:spPr>
        <a:xfrm>
          <a:off x="6705111" y="107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7" name="テキスト ボックス 22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9" name="テキスト ボックス 22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7" name="テキスト ボックス 23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9" name="テキスト ボックス 23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41" name="直線コネクタ 240"/>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42" name="【公営住宅】&#10;有形固定資産減価償却率最小値テキスト"/>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43" name="直線コネクタ 242"/>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44" name="【公営住宅】&#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45" name="直線コネクタ 244"/>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46" name="【公営住宅】&#10;有形固定資産減価償却率平均値テキスト"/>
        <xdr:cNvSpPr txBox="1"/>
      </xdr:nvSpPr>
      <xdr:spPr>
        <a:xfrm>
          <a:off x="4673600" y="1417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47" name="フローチャート: 判断 246"/>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48" name="フローチャート: 判断 247"/>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49" name="フローチャート: 判断 248"/>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50" name="フローチャート: 判断 249"/>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51" name="フローチャート: 判断 250"/>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83</xdr:row>
      <xdr:rowOff>82550</xdr:rowOff>
    </xdr:from>
    <xdr:to>
      <xdr:col>6</xdr:col>
      <xdr:colOff>38100</xdr:colOff>
      <xdr:row>84</xdr:row>
      <xdr:rowOff>12700</xdr:rowOff>
    </xdr:to>
    <xdr:sp macro="" textlink="">
      <xdr:nvSpPr>
        <xdr:cNvPr id="257" name="楕円 256"/>
        <xdr:cNvSpPr/>
      </xdr:nvSpPr>
      <xdr:spPr>
        <a:xfrm>
          <a:off x="1079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74947</xdr:rowOff>
    </xdr:from>
    <xdr:ext cx="405111" cy="259045"/>
    <xdr:sp macro="" textlink="">
      <xdr:nvSpPr>
        <xdr:cNvPr id="258"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59" name="n_2aveValue【公営住宅】&#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48277</xdr:rowOff>
    </xdr:from>
    <xdr:ext cx="405111" cy="259045"/>
    <xdr:sp macro="" textlink="">
      <xdr:nvSpPr>
        <xdr:cNvPr id="260" name="n_3aveValue【公営住宅】&#10;有形固定資産減価償却率"/>
        <xdr:cNvSpPr txBox="1"/>
      </xdr:nvSpPr>
      <xdr:spPr>
        <a:xfrm>
          <a:off x="1816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261" name="n_4ave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3827</xdr:rowOff>
    </xdr:from>
    <xdr:ext cx="405111" cy="259045"/>
    <xdr:sp macro="" textlink="">
      <xdr:nvSpPr>
        <xdr:cNvPr id="262" name="n_4mainValue【公営住宅】&#10;有形固定資産減価償却率"/>
        <xdr:cNvSpPr txBox="1"/>
      </xdr:nvSpPr>
      <xdr:spPr>
        <a:xfrm>
          <a:off x="927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3" name="直線コネクタ 27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4" name="テキスト ボックス 27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5" name="直線コネクタ 27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6" name="テキスト ボックス 27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7" name="直線コネクタ 27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8" name="テキスト ボックス 27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282" name="直線コネクタ 281"/>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8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284" name="直線コネクタ 28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285" name="【公営住宅】&#10;一人当たり面積最大値テキスト"/>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286" name="直線コネクタ 285"/>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129176</xdr:rowOff>
    </xdr:from>
    <xdr:ext cx="469744" cy="259045"/>
    <xdr:sp macro="" textlink="">
      <xdr:nvSpPr>
        <xdr:cNvPr id="287" name="【公営住宅】&#10;一人当たり面積平均値テキスト"/>
        <xdr:cNvSpPr txBox="1"/>
      </xdr:nvSpPr>
      <xdr:spPr>
        <a:xfrm>
          <a:off x="10515600" y="1435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288" name="フローチャート: 判断 287"/>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289" name="フローチャート: 判断 288"/>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290" name="フローチャート: 判断 289"/>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291" name="フローチャート: 判断 290"/>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292" name="フローチャート: 判断 291"/>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102172</xdr:rowOff>
    </xdr:from>
    <xdr:to>
      <xdr:col>36</xdr:col>
      <xdr:colOff>165100</xdr:colOff>
      <xdr:row>85</xdr:row>
      <xdr:rowOff>32322</xdr:rowOff>
    </xdr:to>
    <xdr:sp macro="" textlink="">
      <xdr:nvSpPr>
        <xdr:cNvPr id="298" name="楕円 297"/>
        <xdr:cNvSpPr/>
      </xdr:nvSpPr>
      <xdr:spPr>
        <a:xfrm>
          <a:off x="6921500" y="145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103140</xdr:rowOff>
    </xdr:from>
    <xdr:ext cx="469744" cy="259045"/>
    <xdr:sp macro="" textlink="">
      <xdr:nvSpPr>
        <xdr:cNvPr id="299" name="n_1aveValue【公営住宅】&#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00" name="n_2aveValue【公営住宅】&#10;一人当たり面積"/>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301" name="n_3aveValue【公営住宅】&#10;一人当たり面積"/>
        <xdr:cNvSpPr txBox="1"/>
      </xdr:nvSpPr>
      <xdr:spPr>
        <a:xfrm>
          <a:off x="7626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302" name="n_4aveValue【公営住宅】&#10;一人当たり面積"/>
        <xdr:cNvSpPr txBox="1"/>
      </xdr:nvSpPr>
      <xdr:spPr>
        <a:xfrm>
          <a:off x="6737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23449</xdr:rowOff>
    </xdr:from>
    <xdr:ext cx="469744" cy="259045"/>
    <xdr:sp macro="" textlink="">
      <xdr:nvSpPr>
        <xdr:cNvPr id="303" name="n_4mainValue【公営住宅】&#10;一人当たり面積"/>
        <xdr:cNvSpPr txBox="1"/>
      </xdr:nvSpPr>
      <xdr:spPr>
        <a:xfrm>
          <a:off x="6737427" y="1459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0" name="正方形/長方形 3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1" name="正方形/長方形 3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2" name="正方形/長方形 3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3" name="正方形/長方形 3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4" name="正方形/長方形 3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5" name="正方形/長方形 3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6" name="正方形/長方形 3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7" name="正方形/長方形 3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8" name="テキスト ボックス 3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9" name="直線コネクタ 3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0" name="テキスト ボックス 32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1" name="直線コネクタ 33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32" name="テキスト ボックス 33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3" name="直線コネクタ 33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4" name="テキスト ボックス 33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5" name="直線コネクタ 33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6" name="テキスト ボックス 33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7" name="直線コネクタ 33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8" name="テキスト ボックス 33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9" name="直線コネクタ 33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40" name="テキスト ボックス 33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1" name="直線コネクタ 3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42" name="テキスト ボックス 34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344" name="直線コネクタ 343"/>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345"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346" name="直線コネクタ 345"/>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347"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348" name="直線コネクタ 347"/>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349" name="【認定こども園・幼稚園・保育所】&#10;有形固定資産減価償却率平均値テキスト"/>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50" name="フローチャート: 判断 349"/>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351" name="フローチャート: 判断 350"/>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352" name="フローチャート: 判断 351"/>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353" name="フローチャート: 判断 352"/>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354" name="フローチャート: 判断 353"/>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5" name="テキスト ボックス 3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6" name="テキスト ボックス 3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7" name="テキスト ボックス 3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8" name="テキスト ボックス 3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9" name="テキスト ボックス 3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46355</xdr:rowOff>
    </xdr:from>
    <xdr:to>
      <xdr:col>67</xdr:col>
      <xdr:colOff>101600</xdr:colOff>
      <xdr:row>38</xdr:row>
      <xdr:rowOff>147955</xdr:rowOff>
    </xdr:to>
    <xdr:sp macro="" textlink="">
      <xdr:nvSpPr>
        <xdr:cNvPr id="360" name="楕円 359"/>
        <xdr:cNvSpPr/>
      </xdr:nvSpPr>
      <xdr:spPr>
        <a:xfrm>
          <a:off x="12763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126382</xdr:rowOff>
    </xdr:from>
    <xdr:ext cx="405111" cy="259045"/>
    <xdr:sp macro="" textlink="">
      <xdr:nvSpPr>
        <xdr:cNvPr id="361" name="n_1aveValue【認定こども園・幼稚園・保育所】&#10;有形固定資産減価償却率"/>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362" name="n_2aveValue【認定こども園・幼稚園・保育所】&#10;有形固定資産減価償却率"/>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363" name="n_3aveValue【認定こども園・幼稚園・保育所】&#10;有形固定資産減価償却率"/>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364" name="n_4aveValue【認定こども園・幼稚園・保育所】&#10;有形固定資産減価償却率"/>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139082</xdr:rowOff>
    </xdr:from>
    <xdr:ext cx="405111" cy="259045"/>
    <xdr:sp macro="" textlink="">
      <xdr:nvSpPr>
        <xdr:cNvPr id="365" name="n_4mainValue【認定こども園・幼稚園・保育所】&#10;有形固定資産減価償却率"/>
        <xdr:cNvSpPr txBox="1"/>
      </xdr:nvSpPr>
      <xdr:spPr>
        <a:xfrm>
          <a:off x="12611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6" name="正方形/長方形 3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7" name="正方形/長方形 3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8" name="正方形/長方形 3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9" name="正方形/長方形 3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0" name="正方形/長方形 3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1" name="正方形/長方形 3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2" name="正方形/長方形 3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3" name="正方形/長方形 3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4" name="テキスト ボックス 3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5" name="直線コネクタ 3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6" name="直線コネクタ 37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7" name="テキスト ボックス 37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8" name="直線コネクタ 37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9" name="テキスト ボックス 37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0" name="直線コネクタ 37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1" name="テキスト ボックス 38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2" name="直線コネクタ 38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3" name="テキスト ボックス 38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4" name="直線コネクタ 38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5" name="テキスト ボックス 38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6" name="直線コネクタ 3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7" name="テキスト ボックス 38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389" name="直線コネクタ 388"/>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390"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391" name="直線コネクタ 390"/>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392"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393" name="直線コネクタ 392"/>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394"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395" name="フローチャート: 判断 394"/>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396" name="フローチャート: 判断 395"/>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397" name="フローチャート: 判断 396"/>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398" name="フローチャート: 判断 397"/>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399" name="フローチャート: 判断 398"/>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0" name="テキスト ボックス 39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1" name="テキスト ボックス 40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2" name="テキスト ボックス 40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3" name="テキスト ボックス 40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4" name="テキスト ボックス 40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147320</xdr:rowOff>
    </xdr:from>
    <xdr:to>
      <xdr:col>98</xdr:col>
      <xdr:colOff>38100</xdr:colOff>
      <xdr:row>39</xdr:row>
      <xdr:rowOff>77470</xdr:rowOff>
    </xdr:to>
    <xdr:sp macro="" textlink="">
      <xdr:nvSpPr>
        <xdr:cNvPr id="405" name="楕円 404"/>
        <xdr:cNvSpPr/>
      </xdr:nvSpPr>
      <xdr:spPr>
        <a:xfrm>
          <a:off x="18605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162577</xdr:rowOff>
    </xdr:from>
    <xdr:ext cx="469744" cy="259045"/>
    <xdr:sp macro="" textlink="">
      <xdr:nvSpPr>
        <xdr:cNvPr id="406"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07"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408"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409"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93997</xdr:rowOff>
    </xdr:from>
    <xdr:ext cx="469744" cy="259045"/>
    <xdr:sp macro="" textlink="">
      <xdr:nvSpPr>
        <xdr:cNvPr id="410" name="n_4mainValue【認定こども園・幼稚園・保育所】&#10;一人当たり面積"/>
        <xdr:cNvSpPr txBox="1"/>
      </xdr:nvSpPr>
      <xdr:spPr>
        <a:xfrm>
          <a:off x="18421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3" name="テキスト ボックス 4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3" name="テキスト ボックス 4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435" name="直線コネクタ 434"/>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436"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437" name="直線コネクタ 436"/>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438"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439" name="直線コネクタ 438"/>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440" name="【学校施設】&#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41" name="フローチャート: 判断 440"/>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442" name="フローチャート: 判断 441"/>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43" name="フローチャート: 判断 442"/>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444" name="フローチャート: 判断 443"/>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445" name="フローチャート: 判断 444"/>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2540</xdr:rowOff>
    </xdr:from>
    <xdr:to>
      <xdr:col>67</xdr:col>
      <xdr:colOff>101600</xdr:colOff>
      <xdr:row>56</xdr:row>
      <xdr:rowOff>104140</xdr:rowOff>
    </xdr:to>
    <xdr:sp macro="" textlink="">
      <xdr:nvSpPr>
        <xdr:cNvPr id="451" name="楕円 450"/>
        <xdr:cNvSpPr/>
      </xdr:nvSpPr>
      <xdr:spPr>
        <a:xfrm>
          <a:off x="12763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162577</xdr:rowOff>
    </xdr:from>
    <xdr:ext cx="405111" cy="259045"/>
    <xdr:sp macro="" textlink="">
      <xdr:nvSpPr>
        <xdr:cNvPr id="452" name="n_1aveValue【学校施設】&#10;有形固定資産減価償却率"/>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53"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132097</xdr:rowOff>
    </xdr:from>
    <xdr:ext cx="405111" cy="259045"/>
    <xdr:sp macro="" textlink="">
      <xdr:nvSpPr>
        <xdr:cNvPr id="454" name="n_3aveValue【学校施設】&#10;有形固定資産減価償却率"/>
        <xdr:cNvSpPr txBox="1"/>
      </xdr:nvSpPr>
      <xdr:spPr>
        <a:xfrm>
          <a:off x="13500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455" name="n_4aveValue【学校施設】&#10;有形固定資産減価償却率"/>
        <xdr:cNvSpPr txBox="1"/>
      </xdr:nvSpPr>
      <xdr:spPr>
        <a:xfrm>
          <a:off x="12611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120667</xdr:rowOff>
    </xdr:from>
    <xdr:ext cx="405111" cy="259045"/>
    <xdr:sp macro="" textlink="">
      <xdr:nvSpPr>
        <xdr:cNvPr id="456" name="n_4mainValue【学校施設】&#10;有形固定資産減価償却率"/>
        <xdr:cNvSpPr txBox="1"/>
      </xdr:nvSpPr>
      <xdr:spPr>
        <a:xfrm>
          <a:off x="12611744"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7" name="正方形/長方形 4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8" name="正方形/長方形 4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9" name="正方形/長方形 4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0" name="正方形/長方形 4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1" name="正方形/長方形 4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2" name="正方形/長方形 4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3" name="正方形/長方形 4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4" name="正方形/長方形 4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5" name="テキスト ボックス 4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6" name="直線コネクタ 4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7" name="テキスト ボックス 46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8" name="直線コネクタ 46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9" name="テキスト ボックス 46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0" name="直線コネクタ 46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1" name="テキスト ボックス 47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2" name="直線コネクタ 47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3" name="テキスト ボックス 47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4" name="直線コネクタ 47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5" name="テキスト ボックス 47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6" name="直線コネクタ 47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7" name="テキスト ボックス 47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8" name="直線コネクタ 47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9" name="テキスト ボックス 47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1" name="テキスト ボックス 4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483" name="直線コネクタ 482"/>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484"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485" name="直線コネクタ 484"/>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486"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487" name="直線コネクタ 486"/>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157860</xdr:rowOff>
    </xdr:from>
    <xdr:ext cx="469744" cy="259045"/>
    <xdr:sp macro="" textlink="">
      <xdr:nvSpPr>
        <xdr:cNvPr id="488" name="【学校施設】&#10;一人当たり面積平均値テキスト"/>
        <xdr:cNvSpPr txBox="1"/>
      </xdr:nvSpPr>
      <xdr:spPr>
        <a:xfrm>
          <a:off x="22199600" y="10273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489" name="フローチャート: 判断 488"/>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490" name="フローチャート: 判断 489"/>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491" name="フローチャート: 判断 490"/>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492" name="フローチャート: 判断 491"/>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493" name="フローチャート: 判断 492"/>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9616</xdr:rowOff>
    </xdr:from>
    <xdr:to>
      <xdr:col>98</xdr:col>
      <xdr:colOff>38100</xdr:colOff>
      <xdr:row>59</xdr:row>
      <xdr:rowOff>111216</xdr:rowOff>
    </xdr:to>
    <xdr:sp macro="" textlink="">
      <xdr:nvSpPr>
        <xdr:cNvPr id="499" name="楕円 498"/>
        <xdr:cNvSpPr/>
      </xdr:nvSpPr>
      <xdr:spPr>
        <a:xfrm>
          <a:off x="18605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152236</xdr:rowOff>
    </xdr:from>
    <xdr:ext cx="469744" cy="259045"/>
    <xdr:sp macro="" textlink="">
      <xdr:nvSpPr>
        <xdr:cNvPr id="500" name="n_1aveValue【学校施設】&#10;一人当たり面積"/>
        <xdr:cNvSpPr txBox="1"/>
      </xdr:nvSpPr>
      <xdr:spPr>
        <a:xfrm>
          <a:off x="210757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501" name="n_2aveValue【学校施設】&#10;一人当たり面積"/>
        <xdr:cNvSpPr txBox="1"/>
      </xdr:nvSpPr>
      <xdr:spPr>
        <a:xfrm>
          <a:off x="20199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502" name="n_3aveValue【学校施設】&#10;一人当たり面積"/>
        <xdr:cNvSpPr txBox="1"/>
      </xdr:nvSpPr>
      <xdr:spPr>
        <a:xfrm>
          <a:off x="19310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503" name="n_4aveValue【学校施設】&#10;一人当たり面積"/>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127743</xdr:rowOff>
    </xdr:from>
    <xdr:ext cx="469744" cy="259045"/>
    <xdr:sp macro="" textlink="">
      <xdr:nvSpPr>
        <xdr:cNvPr id="504" name="n_4mainValue【学校施設】&#10;一人当たり面積"/>
        <xdr:cNvSpPr txBox="1"/>
      </xdr:nvSpPr>
      <xdr:spPr>
        <a:xfrm>
          <a:off x="18421427" y="990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5" name="正方形/長方形 5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6" name="正方形/長方形 5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7" name="正方形/長方形 5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8" name="正方形/長方形 5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9" name="正方形/長方形 5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0" name="正方形/長方形 5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1" name="正方形/長方形 5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2" name="正方形/長方形 51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1" name="正方形/長方形 5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2" name="正方形/長方形 5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3" name="正方形/長方形 5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4" name="正方形/長方形 5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5" name="正方形/長方形 5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6" name="正方形/長方形 5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7" name="正方形/長方形 5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8" name="正方形/長方形 5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9" name="テキスト ボックス 5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0" name="直線コネクタ 5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1" name="テキスト ボックス 5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2" name="直線コネクタ 5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3" name="テキスト ボックス 53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4" name="直線コネクタ 5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5" name="テキスト ボックス 5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6" name="直線コネクタ 5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7" name="テキスト ボックス 5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8" name="直線コネクタ 5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9" name="テキスト ボックス 5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0" name="直線コネクタ 5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41" name="テキスト ボックス 54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2" name="直線コネクタ 5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43" name="テキスト ボックス 54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545" name="直線コネクタ 544"/>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546" name="【公民館】&#10;有形固定資産減価償却率最小値テキスト"/>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547" name="直線コネクタ 546"/>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548" name="【公民館】&#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549" name="直線コネクタ 548"/>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550" name="【公民館】&#10;有形固定資産減価償却率平均値テキスト"/>
        <xdr:cNvSpPr txBox="1"/>
      </xdr:nvSpPr>
      <xdr:spPr>
        <a:xfrm>
          <a:off x="16357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551" name="フローチャート: 判断 550"/>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552" name="フローチャート: 判断 551"/>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53" name="フローチャート: 判断 552"/>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554" name="フローチャート: 判断 553"/>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555" name="フローチャート: 判断 554"/>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106</xdr:row>
      <xdr:rowOff>101600</xdr:rowOff>
    </xdr:from>
    <xdr:to>
      <xdr:col>67</xdr:col>
      <xdr:colOff>101600</xdr:colOff>
      <xdr:row>107</xdr:row>
      <xdr:rowOff>31750</xdr:rowOff>
    </xdr:to>
    <xdr:sp macro="" textlink="">
      <xdr:nvSpPr>
        <xdr:cNvPr id="561" name="楕円 560"/>
        <xdr:cNvSpPr/>
      </xdr:nvSpPr>
      <xdr:spPr>
        <a:xfrm>
          <a:off x="12763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86377</xdr:rowOff>
    </xdr:from>
    <xdr:ext cx="405111" cy="259045"/>
    <xdr:sp macro="" textlink="">
      <xdr:nvSpPr>
        <xdr:cNvPr id="562"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563"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71138</xdr:rowOff>
    </xdr:from>
    <xdr:ext cx="405111" cy="259045"/>
    <xdr:sp macro="" textlink="">
      <xdr:nvSpPr>
        <xdr:cNvPr id="564" name="n_3aveValue【公民館】&#10;有形固定資産減価償却率"/>
        <xdr:cNvSpPr txBox="1"/>
      </xdr:nvSpPr>
      <xdr:spPr>
        <a:xfrm>
          <a:off x="13500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565" name="n_4aveValue【公民館】&#10;有形固定資産減価償却率"/>
        <xdr:cNvSpPr txBox="1"/>
      </xdr:nvSpPr>
      <xdr:spPr>
        <a:xfrm>
          <a:off x="12611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22877</xdr:rowOff>
    </xdr:from>
    <xdr:ext cx="405111" cy="259045"/>
    <xdr:sp macro="" textlink="">
      <xdr:nvSpPr>
        <xdr:cNvPr id="566" name="n_4mainValue【公民館】&#10;有形固定資産減価償却率"/>
        <xdr:cNvSpPr txBox="1"/>
      </xdr:nvSpPr>
      <xdr:spPr>
        <a:xfrm>
          <a:off x="12611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7" name="直線コネクタ 5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8" name="テキスト ボックス 5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9" name="直線コネクタ 5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0" name="テキスト ボックス 5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1" name="直線コネクタ 5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2" name="テキスト ボックス 5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3" name="直線コネクタ 5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4" name="テキスト ボックス 5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5" name="直線コネクタ 5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6" name="テキスト ボックス 5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590" name="直線コネクタ 589"/>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91"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92" name="直線コネクタ 591"/>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593" name="【公民館】&#10;一人当たり面積最大値テキスト"/>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594" name="直線コネクタ 593"/>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7638</xdr:rowOff>
    </xdr:from>
    <xdr:ext cx="469744" cy="259045"/>
    <xdr:sp macro="" textlink="">
      <xdr:nvSpPr>
        <xdr:cNvPr id="595" name="【公民館】&#10;一人当たり面積平均値テキスト"/>
        <xdr:cNvSpPr txBox="1"/>
      </xdr:nvSpPr>
      <xdr:spPr>
        <a:xfrm>
          <a:off x="22199600" y="1800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596" name="フローチャート: 判断 595"/>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597" name="フローチャート: 判断 596"/>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598" name="フローチャート: 判断 597"/>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599" name="フローチャート: 判断 598"/>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600" name="フローチャート: 判断 599"/>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108</xdr:row>
      <xdr:rowOff>63500</xdr:rowOff>
    </xdr:from>
    <xdr:to>
      <xdr:col>98</xdr:col>
      <xdr:colOff>38100</xdr:colOff>
      <xdr:row>108</xdr:row>
      <xdr:rowOff>165100</xdr:rowOff>
    </xdr:to>
    <xdr:sp macro="" textlink="">
      <xdr:nvSpPr>
        <xdr:cNvPr id="606" name="楕円 605"/>
        <xdr:cNvSpPr/>
      </xdr:nvSpPr>
      <xdr:spPr>
        <a:xfrm>
          <a:off x="18605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6366</xdr:rowOff>
    </xdr:from>
    <xdr:ext cx="469744" cy="259045"/>
    <xdr:sp macro="" textlink="">
      <xdr:nvSpPr>
        <xdr:cNvPr id="607"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608" name="n_2aveValue【公民館】&#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609" name="n_3aveValue【公民館】&#10;一人当たり面積"/>
        <xdr:cNvSpPr txBox="1"/>
      </xdr:nvSpPr>
      <xdr:spPr>
        <a:xfrm>
          <a:off x="19310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610"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156227</xdr:rowOff>
    </xdr:from>
    <xdr:ext cx="469744" cy="259045"/>
    <xdr:sp macro="" textlink="">
      <xdr:nvSpPr>
        <xdr:cNvPr id="611" name="n_4mainValue【公民館】&#10;一人当たり面積"/>
        <xdr:cNvSpPr txBox="1"/>
      </xdr:nvSpPr>
      <xdr:spPr>
        <a:xfrm>
          <a:off x="18421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2" name="正方形/長方形 6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3" name="正方形/長方形 6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4" name="テキスト ボックス 6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年度時点において、公民館、公営住宅及び幼稚園・保育所の有形固定資産減価償却率が類似団体内平均値を上回っている。このうち公民館については平成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替を実施し、現在は生涯学習センターとして運営しており、施設老朽化の課題はクリアされた。公営住宅、幼稚園・保育所については、国府支出金をはじめとした特定財源を最大限に確保しながら改修を進めており、今後も引き続き適切な対策を講じ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その他の施設では、道路や橋りょうについては長寿命化工事を順次実施しているほか、学校については国補正予算（平成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活性化・公共投資臨時交付金）などを活用しながら大規模改修を行った。また、新市街地の開発や新駅周辺整備を進める中で、新たに整備された道路、トンネル、学校が多いこともあり、有形固定資産減価償却率が類似団体内平均値を下回っている状況であり、今後も計画的に老朽化対策を講じ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決算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以降に係る固定資産台帳については、令和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時点で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未整備であるため、当該団体値等は表示されていない。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138,890
136,029
47.90
96,761,309
88,430,704
2,368,290
27,731,894
56,621,786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43016</xdr:rowOff>
    </xdr:from>
    <xdr:ext cx="405111" cy="259045"/>
    <xdr:sp macro="" textlink="">
      <xdr:nvSpPr>
        <xdr:cNvPr id="63" name="【図書館】&#10;有形固定資産減価償却率平均値テキスト"/>
        <xdr:cNvSpPr txBox="1"/>
      </xdr:nvSpPr>
      <xdr:spPr>
        <a:xfrm>
          <a:off x="4673600" y="638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36830</xdr:rowOff>
    </xdr:from>
    <xdr:to>
      <xdr:col>6</xdr:col>
      <xdr:colOff>38100</xdr:colOff>
      <xdr:row>37</xdr:row>
      <xdr:rowOff>138430</xdr:rowOff>
    </xdr:to>
    <xdr:sp macro="" textlink="">
      <xdr:nvSpPr>
        <xdr:cNvPr id="74" name="楕円 73"/>
        <xdr:cNvSpPr/>
      </xdr:nvSpPr>
      <xdr:spPr>
        <a:xfrm>
          <a:off x="107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128831</xdr:rowOff>
    </xdr:from>
    <xdr:ext cx="405111" cy="259045"/>
    <xdr:sp macro="" textlink="">
      <xdr:nvSpPr>
        <xdr:cNvPr id="75"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76" name="n_2aveValue【図書館】&#10;有形固定資産減価償却率"/>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77"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78" name="n_4aveValue【図書館】&#10;有形固定資産減価償却率"/>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129557</xdr:rowOff>
    </xdr:from>
    <xdr:ext cx="405111" cy="259045"/>
    <xdr:sp macro="" textlink="">
      <xdr:nvSpPr>
        <xdr:cNvPr id="79" name="n_4mainValue【図書館】&#10;有形固定資産減価償却率"/>
        <xdr:cNvSpPr txBox="1"/>
      </xdr:nvSpPr>
      <xdr:spPr>
        <a:xfrm>
          <a:off x="927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05" name="直線コネクタ 104"/>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06"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07" name="直線コネクタ 106"/>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08"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09" name="直線コネクタ 108"/>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134455</xdr:rowOff>
    </xdr:from>
    <xdr:ext cx="469744" cy="259045"/>
    <xdr:sp macro="" textlink="">
      <xdr:nvSpPr>
        <xdr:cNvPr id="110" name="【図書館】&#10;一人当たり面積平均値テキスト"/>
        <xdr:cNvSpPr txBox="1"/>
      </xdr:nvSpPr>
      <xdr:spPr>
        <a:xfrm>
          <a:off x="10515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11" name="フローチャート: 判断 110"/>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12" name="フローチャート: 判断 111"/>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3" name="フローチャート: 判断 112"/>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14" name="フローチャート: 判断 113"/>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15" name="フローチャート: 判断 114"/>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139700</xdr:rowOff>
    </xdr:from>
    <xdr:to>
      <xdr:col>36</xdr:col>
      <xdr:colOff>165100</xdr:colOff>
      <xdr:row>37</xdr:row>
      <xdr:rowOff>69850</xdr:rowOff>
    </xdr:to>
    <xdr:sp macro="" textlink="">
      <xdr:nvSpPr>
        <xdr:cNvPr id="121" name="楕円 120"/>
        <xdr:cNvSpPr/>
      </xdr:nvSpPr>
      <xdr:spPr>
        <a:xfrm>
          <a:off x="692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70049</xdr:rowOff>
    </xdr:from>
    <xdr:ext cx="469744" cy="259045"/>
    <xdr:sp macro="" textlink="">
      <xdr:nvSpPr>
        <xdr:cNvPr id="122" name="n_1aveValue【図書館】&#10;一人当たり面積"/>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23" name="n_2ave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24" name="n_3aveValue【図書館】&#10;一人当たり面積"/>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77305</xdr:rowOff>
    </xdr:from>
    <xdr:ext cx="469744" cy="259045"/>
    <xdr:sp macro="" textlink="">
      <xdr:nvSpPr>
        <xdr:cNvPr id="125" name="n_4aveValue【図書館】&#10;一人当たり面積"/>
        <xdr:cNvSpPr txBox="1"/>
      </xdr:nvSpPr>
      <xdr:spPr>
        <a:xfrm>
          <a:off x="6737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86377</xdr:rowOff>
    </xdr:from>
    <xdr:ext cx="469744" cy="259045"/>
    <xdr:sp macro="" textlink="">
      <xdr:nvSpPr>
        <xdr:cNvPr id="126" name="n_4mainValue【図書館】&#10;一人当たり面積"/>
        <xdr:cNvSpPr txBox="1"/>
      </xdr:nvSpPr>
      <xdr:spPr>
        <a:xfrm>
          <a:off x="6737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9" name="テキスト ボックス 13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9" name="テキスト ボックス 14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51" name="直線コネクタ 150"/>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2"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3" name="直線コネクタ 152"/>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54"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55" name="直線コネクタ 154"/>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56"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57" name="フローチャート: 判断 156"/>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58" name="フローチャート: 判断 157"/>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9" name="フローチャート: 判断 158"/>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60" name="フローチャート: 判断 159"/>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61" name="フローチャート: 判断 160"/>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33020</xdr:rowOff>
    </xdr:from>
    <xdr:to>
      <xdr:col>6</xdr:col>
      <xdr:colOff>38100</xdr:colOff>
      <xdr:row>59</xdr:row>
      <xdr:rowOff>134620</xdr:rowOff>
    </xdr:to>
    <xdr:sp macro="" textlink="">
      <xdr:nvSpPr>
        <xdr:cNvPr id="167" name="楕円 166"/>
        <xdr:cNvSpPr/>
      </xdr:nvSpPr>
      <xdr:spPr>
        <a:xfrm>
          <a:off x="1079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67327</xdr:rowOff>
    </xdr:from>
    <xdr:ext cx="405111" cy="259045"/>
    <xdr:sp macro="" textlink="">
      <xdr:nvSpPr>
        <xdr:cNvPr id="168"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69" name="n_2ave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170"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171" name="n_4aveValue【体育館・プール】&#10;有形固定資産減価償却率"/>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151147</xdr:rowOff>
    </xdr:from>
    <xdr:ext cx="405111" cy="259045"/>
    <xdr:sp macro="" textlink="">
      <xdr:nvSpPr>
        <xdr:cNvPr id="172" name="n_4mainValue【体育館・プール】&#10;有形固定資産減価償却率"/>
        <xdr:cNvSpPr txBox="1"/>
      </xdr:nvSpPr>
      <xdr:spPr>
        <a:xfrm>
          <a:off x="927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196" name="直線コネクタ 195"/>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197"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198" name="直線コネクタ 197"/>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199"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00" name="直線コネクタ 199"/>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01" name="【体育館・プール】&#10;一人当たり面積平均値テキスト"/>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02" name="フローチャート: 判断 201"/>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3" name="フローチャート: 判断 202"/>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04" name="フローチャート: 判断 203"/>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05" name="フローチャート: 判断 204"/>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06" name="フローチャート: 判断 205"/>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59690</xdr:rowOff>
    </xdr:from>
    <xdr:to>
      <xdr:col>36</xdr:col>
      <xdr:colOff>165100</xdr:colOff>
      <xdr:row>61</xdr:row>
      <xdr:rowOff>161290</xdr:rowOff>
    </xdr:to>
    <xdr:sp macro="" textlink="">
      <xdr:nvSpPr>
        <xdr:cNvPr id="212" name="楕円 211"/>
        <xdr:cNvSpPr/>
      </xdr:nvSpPr>
      <xdr:spPr>
        <a:xfrm>
          <a:off x="6921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21607</xdr:rowOff>
    </xdr:from>
    <xdr:ext cx="469744" cy="259045"/>
    <xdr:sp macro="" textlink="">
      <xdr:nvSpPr>
        <xdr:cNvPr id="213"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14" name="n_2aveValue【体育館・プール】&#10;一人当たり面積"/>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15" name="n_3aveValue【体育館・プール】&#10;一人当たり面積"/>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15257</xdr:rowOff>
    </xdr:from>
    <xdr:ext cx="469744" cy="259045"/>
    <xdr:sp macro="" textlink="">
      <xdr:nvSpPr>
        <xdr:cNvPr id="216" name="n_4aveValue【体育館・プール】&#10;一人当たり面積"/>
        <xdr:cNvSpPr txBox="1"/>
      </xdr:nvSpPr>
      <xdr:spPr>
        <a:xfrm>
          <a:off x="6737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6367</xdr:rowOff>
    </xdr:from>
    <xdr:ext cx="469744" cy="259045"/>
    <xdr:sp macro="" textlink="">
      <xdr:nvSpPr>
        <xdr:cNvPr id="217" name="n_4mainValue【体育館・プール】&#10;一人当たり面積"/>
        <xdr:cNvSpPr txBox="1"/>
      </xdr:nvSpPr>
      <xdr:spPr>
        <a:xfrm>
          <a:off x="6737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8" name="テキスト ボックス 22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9" name="直線コネクタ 22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0" name="テキスト ボックス 22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1" name="直線コネクタ 23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2" name="テキスト ボックス 23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3" name="直線コネクタ 23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4" name="テキスト ボックス 23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5" name="直線コネクタ 23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6" name="テキスト ボックス 23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7" name="直線コネクタ 23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8" name="テキスト ボックス 23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9" name="直線コネクタ 23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0" name="テキスト ボックス 23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44" name="直線コネクタ 243"/>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45" name="【福祉施設】&#10;有形固定資産減価償却率最小値テキスト"/>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46" name="直線コネクタ 245"/>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47" name="【福祉施設】&#10;有形固定資産減価償却率最大値テキスト"/>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48" name="直線コネクタ 247"/>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63698</xdr:rowOff>
    </xdr:from>
    <xdr:ext cx="405111" cy="259045"/>
    <xdr:sp macro="" textlink="">
      <xdr:nvSpPr>
        <xdr:cNvPr id="249" name="【福祉施設】&#10;有形固定資産減価償却率平均値テキスト"/>
        <xdr:cNvSpPr txBox="1"/>
      </xdr:nvSpPr>
      <xdr:spPr>
        <a:xfrm>
          <a:off x="4673600" y="13779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50" name="フローチャート: 判断 249"/>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51" name="フローチャート: 判断 250"/>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252" name="フローチャート: 判断 251"/>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253" name="フローチャート: 判断 252"/>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254" name="フローチャート: 判断 253"/>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117929</xdr:rowOff>
    </xdr:from>
    <xdr:to>
      <xdr:col>6</xdr:col>
      <xdr:colOff>38100</xdr:colOff>
      <xdr:row>81</xdr:row>
      <xdr:rowOff>48079</xdr:rowOff>
    </xdr:to>
    <xdr:sp macro="" textlink="">
      <xdr:nvSpPr>
        <xdr:cNvPr id="260" name="楕円 259"/>
        <xdr:cNvSpPr/>
      </xdr:nvSpPr>
      <xdr:spPr>
        <a:xfrm>
          <a:off x="1079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28683</xdr:rowOff>
    </xdr:from>
    <xdr:ext cx="405111" cy="259045"/>
    <xdr:sp macro="" textlink="">
      <xdr:nvSpPr>
        <xdr:cNvPr id="261" name="n_1aveValue【福祉施設】&#10;有形固定資産減価償却率"/>
        <xdr:cNvSpPr txBox="1"/>
      </xdr:nvSpPr>
      <xdr:spPr>
        <a:xfrm>
          <a:off x="3582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262" name="n_2aveValue【福祉施設】&#10;有形固定資産減価償却率"/>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263" name="n_3aveValue【福祉施設】&#10;有形固定資産減価償却率"/>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121756</xdr:rowOff>
    </xdr:from>
    <xdr:ext cx="405111" cy="259045"/>
    <xdr:sp macro="" textlink="">
      <xdr:nvSpPr>
        <xdr:cNvPr id="264" name="n_4aveValue【福祉施設】&#10;有形固定資産減価償却率"/>
        <xdr:cNvSpPr txBox="1"/>
      </xdr:nvSpPr>
      <xdr:spPr>
        <a:xfrm>
          <a:off x="927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39206</xdr:rowOff>
    </xdr:from>
    <xdr:ext cx="405111" cy="259045"/>
    <xdr:sp macro="" textlink="">
      <xdr:nvSpPr>
        <xdr:cNvPr id="265" name="n_4mainValue【福祉施設】&#10;有形固定資産減価償却率"/>
        <xdr:cNvSpPr txBox="1"/>
      </xdr:nvSpPr>
      <xdr:spPr>
        <a:xfrm>
          <a:off x="927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6" name="直線コネクタ 27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7" name="テキスト ボックス 27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8" name="直線コネクタ 27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9" name="テキスト ボックス 27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2" name="直線コネクタ 28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3" name="テキスト ボックス 28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4" name="直線コネクタ 28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5" name="テキスト ボックス 28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289" name="直線コネクタ 288"/>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290"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91" name="直線コネクタ 29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292"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293" name="直線コネクタ 292"/>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294" name="【福祉施設】&#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295" name="フローチャート: 判断 294"/>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296" name="フローチャート: 判断 295"/>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297" name="フローチャート: 判断 296"/>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298" name="フローチャート: 判断 297"/>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299" name="フローチャート: 判断 298"/>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81</xdr:row>
      <xdr:rowOff>6350</xdr:rowOff>
    </xdr:from>
    <xdr:to>
      <xdr:col>36</xdr:col>
      <xdr:colOff>165100</xdr:colOff>
      <xdr:row>81</xdr:row>
      <xdr:rowOff>107950</xdr:rowOff>
    </xdr:to>
    <xdr:sp macro="" textlink="">
      <xdr:nvSpPr>
        <xdr:cNvPr id="305" name="楕円 304"/>
        <xdr:cNvSpPr/>
      </xdr:nvSpPr>
      <xdr:spPr>
        <a:xfrm>
          <a:off x="6921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22877</xdr:rowOff>
    </xdr:from>
    <xdr:ext cx="469744" cy="259045"/>
    <xdr:sp macro="" textlink="">
      <xdr:nvSpPr>
        <xdr:cNvPr id="306"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07"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08" name="n_3aveValue【福祉施設】&#10;一人当たり面積"/>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168927</xdr:rowOff>
    </xdr:from>
    <xdr:ext cx="469744" cy="259045"/>
    <xdr:sp macro="" textlink="">
      <xdr:nvSpPr>
        <xdr:cNvPr id="309" name="n_4aveValue【福祉施設】&#10;一人当たり面積"/>
        <xdr:cNvSpPr txBox="1"/>
      </xdr:nvSpPr>
      <xdr:spPr>
        <a:xfrm>
          <a:off x="6737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124477</xdr:rowOff>
    </xdr:from>
    <xdr:ext cx="469744" cy="259045"/>
    <xdr:sp macro="" textlink="">
      <xdr:nvSpPr>
        <xdr:cNvPr id="310" name="n_4mainValue【福祉施設】&#10;一人当たり面積"/>
        <xdr:cNvSpPr txBox="1"/>
      </xdr:nvSpPr>
      <xdr:spPr>
        <a:xfrm>
          <a:off x="6737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1" name="テキスト ボックス 32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2" name="直線コネクタ 32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23" name="テキスト ボックス 32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4" name="直線コネクタ 32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5" name="テキスト ボックス 32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6" name="直線コネクタ 32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7" name="テキスト ボックス 32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8" name="直線コネクタ 32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9" name="テキスト ボックス 32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0" name="直線コネクタ 32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1" name="テキスト ボックス 33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33" name="テキスト ボックス 33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335" name="直線コネクタ 334"/>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36"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37" name="直線コネクタ 336"/>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38"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39" name="直線コネクタ 338"/>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340" name="【市民会館】&#10;有形固定資産減価償却率平均値テキスト"/>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41" name="フローチャート: 判断 340"/>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342" name="フローチャート: 判断 341"/>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343" name="フローチャート: 判断 342"/>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44" name="フローチャート: 判断 343"/>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345" name="フローチャート: 判断 344"/>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106</xdr:row>
      <xdr:rowOff>71120</xdr:rowOff>
    </xdr:from>
    <xdr:to>
      <xdr:col>6</xdr:col>
      <xdr:colOff>38100</xdr:colOff>
      <xdr:row>107</xdr:row>
      <xdr:rowOff>1270</xdr:rowOff>
    </xdr:to>
    <xdr:sp macro="" textlink="">
      <xdr:nvSpPr>
        <xdr:cNvPr id="351" name="楕円 350"/>
        <xdr:cNvSpPr/>
      </xdr:nvSpPr>
      <xdr:spPr>
        <a:xfrm>
          <a:off x="107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10177</xdr:rowOff>
    </xdr:from>
    <xdr:ext cx="405111" cy="259045"/>
    <xdr:sp macro="" textlink="">
      <xdr:nvSpPr>
        <xdr:cNvPr id="352" name="n_1aveValue【市民会館】&#10;有形固定資産減価償却率"/>
        <xdr:cNvSpPr txBox="1"/>
      </xdr:nvSpPr>
      <xdr:spPr>
        <a:xfrm>
          <a:off x="3582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160672</xdr:rowOff>
    </xdr:from>
    <xdr:ext cx="405111" cy="259045"/>
    <xdr:sp macro="" textlink="">
      <xdr:nvSpPr>
        <xdr:cNvPr id="353" name="n_2aveValue【市民会館】&#10;有形固定資産減価償却率"/>
        <xdr:cNvSpPr txBox="1"/>
      </xdr:nvSpPr>
      <xdr:spPr>
        <a:xfrm>
          <a:off x="2705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354" name="n_3aveValue【市民会館】&#10;有形固定資産減価償却率"/>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111141</xdr:rowOff>
    </xdr:from>
    <xdr:ext cx="405111" cy="259045"/>
    <xdr:sp macro="" textlink="">
      <xdr:nvSpPr>
        <xdr:cNvPr id="355" name="n_4aveValue【市民会館】&#10;有形固定資産減価償却率"/>
        <xdr:cNvSpPr txBox="1"/>
      </xdr:nvSpPr>
      <xdr:spPr>
        <a:xfrm>
          <a:off x="927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163847</xdr:rowOff>
    </xdr:from>
    <xdr:ext cx="405111" cy="259045"/>
    <xdr:sp macro="" textlink="">
      <xdr:nvSpPr>
        <xdr:cNvPr id="356" name="n_4mainValue【市民会館】&#10;有形固定資産減価償却率"/>
        <xdr:cNvSpPr txBox="1"/>
      </xdr:nvSpPr>
      <xdr:spPr>
        <a:xfrm>
          <a:off x="927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7" name="直線コネクタ 36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68" name="テキスト ボックス 36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9" name="直線コネクタ 36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0" name="テキスト ボックス 36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1" name="直線コネクタ 37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2" name="テキスト ボックス 37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3" name="直線コネクタ 37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4" name="テキスト ボックス 37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5" name="直線コネクタ 37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6" name="テキスト ボックス 37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378" name="直線コネクタ 377"/>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79"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80" name="直線コネクタ 379"/>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381"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382" name="直線コネクタ 381"/>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51833</xdr:rowOff>
    </xdr:from>
    <xdr:ext cx="469744" cy="259045"/>
    <xdr:sp macro="" textlink="">
      <xdr:nvSpPr>
        <xdr:cNvPr id="383" name="【市民会館】&#10;一人当たり面積平均値テキスト"/>
        <xdr:cNvSpPr txBox="1"/>
      </xdr:nvSpPr>
      <xdr:spPr>
        <a:xfrm>
          <a:off x="10515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384" name="フローチャート: 判断 383"/>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85" name="フローチャート: 判断 384"/>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386" name="フローチャート: 判断 385"/>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387" name="フローチャート: 判断 386"/>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388" name="フローチャート: 判断 387"/>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59689</xdr:rowOff>
    </xdr:from>
    <xdr:to>
      <xdr:col>36</xdr:col>
      <xdr:colOff>165100</xdr:colOff>
      <xdr:row>107</xdr:row>
      <xdr:rowOff>161289</xdr:rowOff>
    </xdr:to>
    <xdr:sp macro="" textlink="">
      <xdr:nvSpPr>
        <xdr:cNvPr id="394" name="楕円 393"/>
        <xdr:cNvSpPr/>
      </xdr:nvSpPr>
      <xdr:spPr>
        <a:xfrm>
          <a:off x="6921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10940</xdr:rowOff>
    </xdr:from>
    <xdr:ext cx="469744" cy="259045"/>
    <xdr:sp macro="" textlink="">
      <xdr:nvSpPr>
        <xdr:cNvPr id="395"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396"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10940</xdr:rowOff>
    </xdr:from>
    <xdr:ext cx="469744" cy="259045"/>
    <xdr:sp macro="" textlink="">
      <xdr:nvSpPr>
        <xdr:cNvPr id="397" name="n_3aveValue【市民会館】&#10;一人当たり面積"/>
        <xdr:cNvSpPr txBox="1"/>
      </xdr:nvSpPr>
      <xdr:spPr>
        <a:xfrm>
          <a:off x="7626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398" name="n_4aveValue【市民会館】&#10;一人当たり面積"/>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152416</xdr:rowOff>
    </xdr:from>
    <xdr:ext cx="469744" cy="259045"/>
    <xdr:sp macro="" textlink="">
      <xdr:nvSpPr>
        <xdr:cNvPr id="399" name="n_4mainValue【市民会館】&#10;一人当たり面積"/>
        <xdr:cNvSpPr txBox="1"/>
      </xdr:nvSpPr>
      <xdr:spPr>
        <a:xfrm>
          <a:off x="6737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1" name="直線コネクタ 4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2" name="テキスト ボックス 4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3" name="直線コネクタ 4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4" name="テキスト ボックス 4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5" name="直線コネクタ 4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6" name="テキスト ボックス 4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7" name="直線コネクタ 4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8" name="テキスト ボックス 4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9" name="直線コネクタ 4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0" name="テキスト ボックス 4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1" name="直線コネクタ 4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2" name="テキスト ボックス 4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3" name="直線コネクタ 4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425" name="直線コネクタ 424"/>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426" name="【一般廃棄物処理施設】&#10;有形固定資産減価償却率最小値テキスト"/>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427" name="直線コネクタ 426"/>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428" name="【一般廃棄物処理施設】&#10;有形固定資産減価償却率最大値テキスト"/>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429" name="直線コネクタ 428"/>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106697</xdr:rowOff>
    </xdr:from>
    <xdr:ext cx="405111" cy="259045"/>
    <xdr:sp macro="" textlink="">
      <xdr:nvSpPr>
        <xdr:cNvPr id="430" name="【一般廃棄物処理施設】&#10;有形固定資産減価償却率平均値テキスト"/>
        <xdr:cNvSpPr txBox="1"/>
      </xdr:nvSpPr>
      <xdr:spPr>
        <a:xfrm>
          <a:off x="16357600" y="662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31" name="フローチャート: 判断 430"/>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432" name="フローチャート: 判断 431"/>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33" name="フローチャート: 判断 432"/>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434" name="フローチャート: 判断 433"/>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435" name="フローチャート: 判断 434"/>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6" name="テキスト ボックス 4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7" name="テキスト ボックス 4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8" name="テキスト ボックス 4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9" name="テキスト ボックス 4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0" name="テキスト ボックス 4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15603</xdr:rowOff>
    </xdr:from>
    <xdr:to>
      <xdr:col>67</xdr:col>
      <xdr:colOff>101600</xdr:colOff>
      <xdr:row>39</xdr:row>
      <xdr:rowOff>117203</xdr:rowOff>
    </xdr:to>
    <xdr:sp macro="" textlink="">
      <xdr:nvSpPr>
        <xdr:cNvPr id="441" name="楕円 440"/>
        <xdr:cNvSpPr/>
      </xdr:nvSpPr>
      <xdr:spPr>
        <a:xfrm>
          <a:off x="12763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92908</xdr:rowOff>
    </xdr:from>
    <xdr:ext cx="405111" cy="259045"/>
    <xdr:sp macro="" textlink="">
      <xdr:nvSpPr>
        <xdr:cNvPr id="442" name="n_1aveValue【一般廃棄物処理施設】&#10;有形固定資産減価償却率"/>
        <xdr:cNvSpPr txBox="1"/>
      </xdr:nvSpPr>
      <xdr:spPr>
        <a:xfrm>
          <a:off x="15266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443"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22696</xdr:rowOff>
    </xdr:from>
    <xdr:ext cx="405111" cy="259045"/>
    <xdr:sp macro="" textlink="">
      <xdr:nvSpPr>
        <xdr:cNvPr id="444" name="n_3aveValue【一般廃棄物処理施設】&#10;有形固定資産減価償却率"/>
        <xdr:cNvSpPr txBox="1"/>
      </xdr:nvSpPr>
      <xdr:spPr>
        <a:xfrm>
          <a:off x="13500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121393</xdr:rowOff>
    </xdr:from>
    <xdr:ext cx="405111" cy="259045"/>
    <xdr:sp macro="" textlink="">
      <xdr:nvSpPr>
        <xdr:cNvPr id="445" name="n_4aveValue【一般廃棄物処理施設】&#10;有形固定資産減価償却率"/>
        <xdr:cNvSpPr txBox="1"/>
      </xdr:nvSpPr>
      <xdr:spPr>
        <a:xfrm>
          <a:off x="12611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133730</xdr:rowOff>
    </xdr:from>
    <xdr:ext cx="405111" cy="259045"/>
    <xdr:sp macro="" textlink="">
      <xdr:nvSpPr>
        <xdr:cNvPr id="446" name="n_4mainValue【一般廃棄物処理施設】&#10;有形固定資産減価償却率"/>
        <xdr:cNvSpPr txBox="1"/>
      </xdr:nvSpPr>
      <xdr:spPr>
        <a:xfrm>
          <a:off x="12611744" y="647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0" name="テキスト ボックス 4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2" name="テキスト ボックス 4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4" name="テキスト ボックス 4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468" name="直線コネクタ 467"/>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469" name="【一般廃棄物処理施設】&#10;一人当たり有形固定資産（償却資産）額最小値テキスト"/>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470" name="直線コネクタ 469"/>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471" name="【一般廃棄物処理施設】&#10;一人当たり有形固定資産（償却資産）額最大値テキスト"/>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472" name="直線コネクタ 471"/>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11503</xdr:rowOff>
    </xdr:from>
    <xdr:ext cx="534377" cy="259045"/>
    <xdr:sp macro="" textlink="">
      <xdr:nvSpPr>
        <xdr:cNvPr id="473" name="【一般廃棄物処理施設】&#10;一人当たり有形固定資産（償却資産）額平均値テキスト"/>
        <xdr:cNvSpPr txBox="1"/>
      </xdr:nvSpPr>
      <xdr:spPr>
        <a:xfrm>
          <a:off x="22199600" y="669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474" name="フローチャート: 判断 473"/>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475" name="フローチャート: 判断 474"/>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476" name="フローチャート: 判断 475"/>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477" name="フローチャート: 判断 476"/>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478" name="フローチャート: 判断 477"/>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4749</xdr:rowOff>
    </xdr:from>
    <xdr:to>
      <xdr:col>98</xdr:col>
      <xdr:colOff>38100</xdr:colOff>
      <xdr:row>41</xdr:row>
      <xdr:rowOff>106349</xdr:rowOff>
    </xdr:to>
    <xdr:sp macro="" textlink="">
      <xdr:nvSpPr>
        <xdr:cNvPr id="484" name="楕円 483"/>
        <xdr:cNvSpPr/>
      </xdr:nvSpPr>
      <xdr:spPr>
        <a:xfrm>
          <a:off x="18605500" y="703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154870</xdr:rowOff>
    </xdr:from>
    <xdr:ext cx="534377" cy="259045"/>
    <xdr:sp macro="" textlink="">
      <xdr:nvSpPr>
        <xdr:cNvPr id="485" name="n_1aveValue【一般廃棄物処理施設】&#10;一人当たり有形固定資産（償却資産）額"/>
        <xdr:cNvSpPr txBox="1"/>
      </xdr:nvSpPr>
      <xdr:spPr>
        <a:xfrm>
          <a:off x="210434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486" name="n_2aveValue【一般廃棄物処理施設】&#10;一人当たり有形固定資産（償却資産）額"/>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27627</xdr:rowOff>
    </xdr:from>
    <xdr:ext cx="534377" cy="259045"/>
    <xdr:sp macro="" textlink="">
      <xdr:nvSpPr>
        <xdr:cNvPr id="487" name="n_3aveValue【一般廃棄物処理施設】&#10;一人当たり有形固定資産（償却資産）額"/>
        <xdr:cNvSpPr txBox="1"/>
      </xdr:nvSpPr>
      <xdr:spPr>
        <a:xfrm>
          <a:off x="19278111" y="65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26754</xdr:rowOff>
    </xdr:from>
    <xdr:ext cx="534377" cy="259045"/>
    <xdr:sp macro="" textlink="">
      <xdr:nvSpPr>
        <xdr:cNvPr id="488" name="n_4aveValue【一般廃棄物処理施設】&#10;一人当たり有形固定資産（償却資産）額"/>
        <xdr:cNvSpPr txBox="1"/>
      </xdr:nvSpPr>
      <xdr:spPr>
        <a:xfrm>
          <a:off x="18389111" y="65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97476</xdr:rowOff>
    </xdr:from>
    <xdr:ext cx="534377" cy="259045"/>
    <xdr:sp macro="" textlink="">
      <xdr:nvSpPr>
        <xdr:cNvPr id="489" name="n_4mainValue【一般廃棄物処理施設】&#10;一人当たり有形固定資産（償却資産）額"/>
        <xdr:cNvSpPr txBox="1"/>
      </xdr:nvSpPr>
      <xdr:spPr>
        <a:xfrm>
          <a:off x="18389111" y="712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0" name="正方形/長方形 4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1" name="正方形/長方形 4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2" name="正方形/長方形 4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3" name="正方形/長方形 4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4" name="正方形/長方形 4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5" name="正方形/長方形 4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6" name="正方形/長方形 4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正方形/長方形 4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8" name="テキスト ボックス 4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9" name="直線コネクタ 4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0" name="テキスト ボックス 49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1" name="直線コネクタ 50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2" name="テキスト ボックス 50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3" name="直線コネクタ 50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4" name="テキスト ボックス 50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5" name="直線コネクタ 50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6" name="テキスト ボックス 50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7" name="直線コネクタ 50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8" name="テキスト ボックス 50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9" name="直線コネクタ 50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10" name="テキスト ボックス 50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1" name="直線コネクタ 5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513" name="直線コネクタ 512"/>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514"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15" name="直線コネクタ 514"/>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516"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17" name="直線コネクタ 516"/>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131462</xdr:rowOff>
    </xdr:from>
    <xdr:ext cx="405111" cy="259045"/>
    <xdr:sp macro="" textlink="">
      <xdr:nvSpPr>
        <xdr:cNvPr id="518" name="【保健センター・保健所】&#10;有形固定資産減価償却率平均値テキスト"/>
        <xdr:cNvSpPr txBox="1"/>
      </xdr:nvSpPr>
      <xdr:spPr>
        <a:xfrm>
          <a:off x="16357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519" name="フローチャート: 判断 518"/>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520" name="フローチャート: 判断 519"/>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521" name="フローチャート: 判断 520"/>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522" name="フローチャート: 判断 521"/>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523" name="フローチャート: 判断 522"/>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164465</xdr:rowOff>
    </xdr:from>
    <xdr:to>
      <xdr:col>67</xdr:col>
      <xdr:colOff>101600</xdr:colOff>
      <xdr:row>60</xdr:row>
      <xdr:rowOff>94615</xdr:rowOff>
    </xdr:to>
    <xdr:sp macro="" textlink="">
      <xdr:nvSpPr>
        <xdr:cNvPr id="529" name="楕円 528"/>
        <xdr:cNvSpPr/>
      </xdr:nvSpPr>
      <xdr:spPr>
        <a:xfrm>
          <a:off x="12763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59707</xdr:rowOff>
    </xdr:from>
    <xdr:ext cx="405111" cy="259045"/>
    <xdr:sp macro="" textlink="">
      <xdr:nvSpPr>
        <xdr:cNvPr id="530" name="n_1aveValue【保健センター・保健所】&#10;有形固定資産減価償却率"/>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23512</xdr:rowOff>
    </xdr:from>
    <xdr:ext cx="405111" cy="259045"/>
    <xdr:sp macro="" textlink="">
      <xdr:nvSpPr>
        <xdr:cNvPr id="531" name="n_2aveValue【保健センター・保健所】&#10;有形固定資産減価償却率"/>
        <xdr:cNvSpPr txBox="1"/>
      </xdr:nvSpPr>
      <xdr:spPr>
        <a:xfrm>
          <a:off x="14389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532" name="n_3aveValue【保健センター・保健所】&#10;有形固定資産減価償却率"/>
        <xdr:cNvSpPr txBox="1"/>
      </xdr:nvSpPr>
      <xdr:spPr>
        <a:xfrm>
          <a:off x="13500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127652</xdr:rowOff>
    </xdr:from>
    <xdr:ext cx="405111" cy="259045"/>
    <xdr:sp macro="" textlink="">
      <xdr:nvSpPr>
        <xdr:cNvPr id="533" name="n_4aveValue【保健センター・保健所】&#10;有形固定資産減価償却率"/>
        <xdr:cNvSpPr txBox="1"/>
      </xdr:nvSpPr>
      <xdr:spPr>
        <a:xfrm>
          <a:off x="12611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111142</xdr:rowOff>
    </xdr:from>
    <xdr:ext cx="405111" cy="259045"/>
    <xdr:sp macro="" textlink="">
      <xdr:nvSpPr>
        <xdr:cNvPr id="534" name="n_4mainValue【保健センター・保健所】&#10;有形固定資産減価償却率"/>
        <xdr:cNvSpPr txBox="1"/>
      </xdr:nvSpPr>
      <xdr:spPr>
        <a:xfrm>
          <a:off x="12611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5" name="直線コネクタ 54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6" name="テキスト ボックス 54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7" name="直線コネクタ 54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8" name="テキスト ボックス 54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9" name="直線コネクタ 54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0" name="テキスト ボックス 54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1" name="直線コネクタ 55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2" name="テキスト ボックス 55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3" name="直線コネクタ 55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4" name="テキスト ボックス 55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5" name="直線コネクタ 55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6" name="テキスト ボックス 55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60</xdr:row>
      <xdr:rowOff>54428</xdr:rowOff>
    </xdr:from>
    <xdr:to>
      <xdr:col>116</xdr:col>
      <xdr:colOff>62864</xdr:colOff>
      <xdr:row>64</xdr:row>
      <xdr:rowOff>87085</xdr:rowOff>
    </xdr:to>
    <xdr:cxnSp macro="">
      <xdr:nvCxnSpPr>
        <xdr:cNvPr id="560" name="直線コネクタ 559"/>
        <xdr:cNvCxnSpPr/>
      </xdr:nvCxnSpPr>
      <xdr:spPr>
        <a:xfrm flipV="1">
          <a:off x="22160864" y="10341428"/>
          <a:ext cx="0" cy="71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90912</xdr:rowOff>
    </xdr:from>
    <xdr:ext cx="469744" cy="259045"/>
    <xdr:sp macro="" textlink="">
      <xdr:nvSpPr>
        <xdr:cNvPr id="561" name="【保健センター・保健所】&#10;一人当たり面積最小値テキスト"/>
        <xdr:cNvSpPr txBox="1"/>
      </xdr:nvSpPr>
      <xdr:spPr>
        <a:xfrm>
          <a:off x="22199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87085</xdr:rowOff>
    </xdr:from>
    <xdr:to>
      <xdr:col>116</xdr:col>
      <xdr:colOff>152400</xdr:colOff>
      <xdr:row>64</xdr:row>
      <xdr:rowOff>87085</xdr:rowOff>
    </xdr:to>
    <xdr:cxnSp macro="">
      <xdr:nvCxnSpPr>
        <xdr:cNvPr id="562" name="直線コネクタ 561"/>
        <xdr:cNvCxnSpPr/>
      </xdr:nvCxnSpPr>
      <xdr:spPr>
        <a:xfrm>
          <a:off x="22072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1105</xdr:rowOff>
    </xdr:from>
    <xdr:ext cx="469744" cy="259045"/>
    <xdr:sp macro="" textlink="">
      <xdr:nvSpPr>
        <xdr:cNvPr id="563" name="【保健センター・保健所】&#10;一人当たり面積最大値テキスト"/>
        <xdr:cNvSpPr txBox="1"/>
      </xdr:nvSpPr>
      <xdr:spPr>
        <a:xfrm>
          <a:off x="22199600" y="1011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60</xdr:row>
      <xdr:rowOff>54428</xdr:rowOff>
    </xdr:from>
    <xdr:to>
      <xdr:col>116</xdr:col>
      <xdr:colOff>152400</xdr:colOff>
      <xdr:row>60</xdr:row>
      <xdr:rowOff>54428</xdr:rowOff>
    </xdr:to>
    <xdr:cxnSp macro="">
      <xdr:nvCxnSpPr>
        <xdr:cNvPr id="564" name="直線コネクタ 563"/>
        <xdr:cNvCxnSpPr/>
      </xdr:nvCxnSpPr>
      <xdr:spPr>
        <a:xfrm>
          <a:off x="22072600" y="1034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96355</xdr:rowOff>
    </xdr:from>
    <xdr:ext cx="469744" cy="259045"/>
    <xdr:sp macro="" textlink="">
      <xdr:nvSpPr>
        <xdr:cNvPr id="565" name="【保健センター・保健所】&#10;一人当たり面積平均値テキスト"/>
        <xdr:cNvSpPr txBox="1"/>
      </xdr:nvSpPr>
      <xdr:spPr>
        <a:xfrm>
          <a:off x="22199600" y="1072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566" name="フローチャート: 判断 565"/>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117928</xdr:rowOff>
    </xdr:from>
    <xdr:to>
      <xdr:col>112</xdr:col>
      <xdr:colOff>38100</xdr:colOff>
      <xdr:row>63</xdr:row>
      <xdr:rowOff>48078</xdr:rowOff>
    </xdr:to>
    <xdr:sp macro="" textlink="">
      <xdr:nvSpPr>
        <xdr:cNvPr id="567" name="フローチャート: 判断 566"/>
        <xdr:cNvSpPr/>
      </xdr:nvSpPr>
      <xdr:spPr>
        <a:xfrm>
          <a:off x="21272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568" name="フローチャート: 判断 567"/>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117928</xdr:rowOff>
    </xdr:from>
    <xdr:to>
      <xdr:col>102</xdr:col>
      <xdr:colOff>165100</xdr:colOff>
      <xdr:row>63</xdr:row>
      <xdr:rowOff>48078</xdr:rowOff>
    </xdr:to>
    <xdr:sp macro="" textlink="">
      <xdr:nvSpPr>
        <xdr:cNvPr id="569" name="フローチャート: 判断 568"/>
        <xdr:cNvSpPr/>
      </xdr:nvSpPr>
      <xdr:spPr>
        <a:xfrm>
          <a:off x="19494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117928</xdr:rowOff>
    </xdr:from>
    <xdr:to>
      <xdr:col>98</xdr:col>
      <xdr:colOff>38100</xdr:colOff>
      <xdr:row>63</xdr:row>
      <xdr:rowOff>48078</xdr:rowOff>
    </xdr:to>
    <xdr:sp macro="" textlink="">
      <xdr:nvSpPr>
        <xdr:cNvPr id="570" name="フローチャート: 判断 569"/>
        <xdr:cNvSpPr/>
      </xdr:nvSpPr>
      <xdr:spPr>
        <a:xfrm>
          <a:off x="18605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77107</xdr:rowOff>
    </xdr:from>
    <xdr:to>
      <xdr:col>98</xdr:col>
      <xdr:colOff>38100</xdr:colOff>
      <xdr:row>56</xdr:row>
      <xdr:rowOff>7257</xdr:rowOff>
    </xdr:to>
    <xdr:sp macro="" textlink="">
      <xdr:nvSpPr>
        <xdr:cNvPr id="576" name="楕円 575"/>
        <xdr:cNvSpPr/>
      </xdr:nvSpPr>
      <xdr:spPr>
        <a:xfrm>
          <a:off x="18605500" y="950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64605</xdr:rowOff>
    </xdr:from>
    <xdr:ext cx="469744" cy="259045"/>
    <xdr:sp macro="" textlink="">
      <xdr:nvSpPr>
        <xdr:cNvPr id="577" name="n_1aveValue【保健センター・保健所】&#10;一人当たり面積"/>
        <xdr:cNvSpPr txBox="1"/>
      </xdr:nvSpPr>
      <xdr:spPr>
        <a:xfrm>
          <a:off x="21075727" y="1052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578" name="n_2aveValue【保健センター・保健所】&#10;一人当たり面積"/>
        <xdr:cNvSpPr txBox="1"/>
      </xdr:nvSpPr>
      <xdr:spPr>
        <a:xfrm>
          <a:off x="20199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64605</xdr:rowOff>
    </xdr:from>
    <xdr:ext cx="469744" cy="259045"/>
    <xdr:sp macro="" textlink="">
      <xdr:nvSpPr>
        <xdr:cNvPr id="579" name="n_3aveValue【保健センター・保健所】&#10;一人当たり面積"/>
        <xdr:cNvSpPr txBox="1"/>
      </xdr:nvSpPr>
      <xdr:spPr>
        <a:xfrm>
          <a:off x="19310427" y="1052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39205</xdr:rowOff>
    </xdr:from>
    <xdr:ext cx="469744" cy="259045"/>
    <xdr:sp macro="" textlink="">
      <xdr:nvSpPr>
        <xdr:cNvPr id="580" name="n_4aveValue【保健センター・保健所】&#10;一人当たり面積"/>
        <xdr:cNvSpPr txBox="1"/>
      </xdr:nvSpPr>
      <xdr:spPr>
        <a:xfrm>
          <a:off x="18421427" y="1084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23784</xdr:rowOff>
    </xdr:from>
    <xdr:ext cx="469744" cy="259045"/>
    <xdr:sp macro="" textlink="">
      <xdr:nvSpPr>
        <xdr:cNvPr id="581" name="n_4mainValue【保健センター・保健所】&#10;一人当たり面積"/>
        <xdr:cNvSpPr txBox="1"/>
      </xdr:nvSpPr>
      <xdr:spPr>
        <a:xfrm>
          <a:off x="18421427" y="928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2" name="正方形/長方形 5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3" name="正方形/長方形 5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4" name="正方形/長方形 5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5" name="正方形/長方形 5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6" name="正方形/長方形 5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7" name="正方形/長方形 5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8" name="正方形/長方形 5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9" name="正方形/長方形 5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0" name="テキスト ボックス 5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1" name="直線コネクタ 5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2" name="テキスト ボックス 5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3" name="直線コネクタ 59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4" name="テキスト ボックス 59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5" name="直線コネクタ 59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6" name="テキスト ボックス 59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7" name="直線コネクタ 59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8" name="テキスト ボックス 59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9" name="直線コネクタ 59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0" name="テキスト ボックス 59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1" name="直線コネクタ 60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2" name="テキスト ボックス 60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3" name="直線コネクタ 6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4" name="テキスト ボックス 60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606" name="直線コネクタ 605"/>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607"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608" name="直線コネクタ 607"/>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609"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610" name="直線コネクタ 609"/>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611" name="【消防施設】&#10;有形固定資産減価償却率平均値テキスト"/>
        <xdr:cNvSpPr txBox="1"/>
      </xdr:nvSpPr>
      <xdr:spPr>
        <a:xfrm>
          <a:off x="16357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612" name="フローチャート: 判断 611"/>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613" name="フローチャート: 判断 612"/>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14" name="フローチャート: 判断 613"/>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615" name="フローチャート: 判断 614"/>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616" name="フローチャート: 判断 615"/>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7" name="テキスト ボックス 6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8" name="テキスト ボックス 6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9" name="テキスト ボックス 6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0" name="テキスト ボックス 6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1" name="テキスト ボックス 6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31114</xdr:rowOff>
    </xdr:from>
    <xdr:to>
      <xdr:col>67</xdr:col>
      <xdr:colOff>101600</xdr:colOff>
      <xdr:row>81</xdr:row>
      <xdr:rowOff>132714</xdr:rowOff>
    </xdr:to>
    <xdr:sp macro="" textlink="">
      <xdr:nvSpPr>
        <xdr:cNvPr id="622" name="楕円 621"/>
        <xdr:cNvSpPr/>
      </xdr:nvSpPr>
      <xdr:spPr>
        <a:xfrm>
          <a:off x="12763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170197</xdr:rowOff>
    </xdr:from>
    <xdr:ext cx="405111" cy="259045"/>
    <xdr:sp macro="" textlink="">
      <xdr:nvSpPr>
        <xdr:cNvPr id="623" name="n_1aveValue【消防施設】&#10;有形固定資産減価償却率"/>
        <xdr:cNvSpPr txBox="1"/>
      </xdr:nvSpPr>
      <xdr:spPr>
        <a:xfrm>
          <a:off x="15266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24"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137813</xdr:rowOff>
    </xdr:from>
    <xdr:ext cx="405111" cy="259045"/>
    <xdr:sp macro="" textlink="">
      <xdr:nvSpPr>
        <xdr:cNvPr id="625" name="n_3aveValue【消防施設】&#10;有形固定資産減価償却率"/>
        <xdr:cNvSpPr txBox="1"/>
      </xdr:nvSpPr>
      <xdr:spPr>
        <a:xfrm>
          <a:off x="13500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122572</xdr:rowOff>
    </xdr:from>
    <xdr:ext cx="405111" cy="259045"/>
    <xdr:sp macro="" textlink="">
      <xdr:nvSpPr>
        <xdr:cNvPr id="626" name="n_4aveValue【消防施設】&#10;有形固定資産減価償却率"/>
        <xdr:cNvSpPr txBox="1"/>
      </xdr:nvSpPr>
      <xdr:spPr>
        <a:xfrm>
          <a:off x="12611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123841</xdr:rowOff>
    </xdr:from>
    <xdr:ext cx="405111" cy="259045"/>
    <xdr:sp macro="" textlink="">
      <xdr:nvSpPr>
        <xdr:cNvPr id="627" name="n_4mainValue【消防施設】&#10;有形固定資産減価償却率"/>
        <xdr:cNvSpPr txBox="1"/>
      </xdr:nvSpPr>
      <xdr:spPr>
        <a:xfrm>
          <a:off x="12611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8" name="直線コネクタ 6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9" name="テキスト ボックス 6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0" name="直線コネクタ 6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1" name="テキスト ボックス 6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2" name="直線コネクタ 6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3" name="テキスト ボックス 6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4" name="直線コネクタ 6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5" name="テキスト ボックス 6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6" name="直線コネクタ 6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7" name="テキスト ボックス 6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651" name="直線コネクタ 650"/>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52"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53" name="直線コネクタ 652"/>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54"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55" name="直線コネクタ 654"/>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656"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657" name="フローチャート: 判断 656"/>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658" name="フローチャート: 判断 657"/>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59" name="フローチャート: 判断 658"/>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60" name="フローチャート: 判断 659"/>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661" name="フローチャート: 判断 660"/>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67311</xdr:rowOff>
    </xdr:from>
    <xdr:to>
      <xdr:col>98</xdr:col>
      <xdr:colOff>38100</xdr:colOff>
      <xdr:row>85</xdr:row>
      <xdr:rowOff>168911</xdr:rowOff>
    </xdr:to>
    <xdr:sp macro="" textlink="">
      <xdr:nvSpPr>
        <xdr:cNvPr id="667" name="楕円 666"/>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124477</xdr:rowOff>
    </xdr:from>
    <xdr:ext cx="469744" cy="259045"/>
    <xdr:sp macro="" textlink="">
      <xdr:nvSpPr>
        <xdr:cNvPr id="668" name="n_1aveValue【消防施設】&#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669"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70"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671" name="n_4aveValue【消防施設】&#10;一人当たり面積"/>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672" name="n_4mainValue【消防施設】&#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3" name="テキスト ボックス 68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5" name="テキスト ボックス 68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5" name="テキスト ボックス 69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698" name="直線コネクタ 697"/>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9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0" name="直線コネクタ 69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01"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02" name="直線コネクタ 701"/>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170378</xdr:rowOff>
    </xdr:from>
    <xdr:ext cx="405111" cy="259045"/>
    <xdr:sp macro="" textlink="">
      <xdr:nvSpPr>
        <xdr:cNvPr id="703" name="【庁舎】&#10;有形固定資産減価償却率平均値テキスト"/>
        <xdr:cNvSpPr txBox="1"/>
      </xdr:nvSpPr>
      <xdr:spPr>
        <a:xfrm>
          <a:off x="16357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704" name="フローチャート: 判断 703"/>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705" name="フローチャート: 判断 704"/>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06" name="フローチャート: 判断 705"/>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707" name="フローチャート: 判断 706"/>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708" name="フローチャート: 判断 707"/>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106</xdr:row>
      <xdr:rowOff>82550</xdr:rowOff>
    </xdr:from>
    <xdr:to>
      <xdr:col>67</xdr:col>
      <xdr:colOff>101600</xdr:colOff>
      <xdr:row>107</xdr:row>
      <xdr:rowOff>12700</xdr:rowOff>
    </xdr:to>
    <xdr:sp macro="" textlink="">
      <xdr:nvSpPr>
        <xdr:cNvPr id="714" name="楕円 713"/>
        <xdr:cNvSpPr/>
      </xdr:nvSpPr>
      <xdr:spPr>
        <a:xfrm>
          <a:off x="12763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117401</xdr:rowOff>
    </xdr:from>
    <xdr:ext cx="405111" cy="259045"/>
    <xdr:sp macro="" textlink="">
      <xdr:nvSpPr>
        <xdr:cNvPr id="715" name="n_1aveValue【庁舎】&#10;有形固定資産減価償却率"/>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716"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717" name="n_3aveValue【庁舎】&#10;有形固定資産減価償却率"/>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718" name="n_4aveValue【庁舎】&#10;有形固定資産減価償却率"/>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3827</xdr:rowOff>
    </xdr:from>
    <xdr:ext cx="405111" cy="259045"/>
    <xdr:sp macro="" textlink="">
      <xdr:nvSpPr>
        <xdr:cNvPr id="719" name="n_4mainValue【庁舎】&#10;有形固定資産減価償却率"/>
        <xdr:cNvSpPr txBox="1"/>
      </xdr:nvSpPr>
      <xdr:spPr>
        <a:xfrm>
          <a:off x="12611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0" name="正方形/長方形 7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1" name="正方形/長方形 7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2" name="正方形/長方形 7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3" name="正方形/長方形 7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4" name="正方形/長方形 7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5" name="正方形/長方形 7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6" name="正方形/長方形 7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7" name="正方形/長方形 7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8" name="テキスト ボックス 7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9" name="直線コネクタ 7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0" name="直線コネクタ 7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1" name="テキスト ボックス 7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2" name="直線コネクタ 7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3" name="テキスト ボックス 7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4" name="直線コネクタ 7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5" name="テキスト ボックス 7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6" name="直線コネクタ 7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7" name="テキスト ボックス 7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8" name="直線コネクタ 7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9" name="テキスト ボックス 7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0" name="直線コネクタ 7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1" name="テキスト ボックス 7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745" name="直線コネクタ 744"/>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746"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747" name="直線コネクタ 746"/>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748"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749" name="直線コネクタ 748"/>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109963</xdr:rowOff>
    </xdr:from>
    <xdr:ext cx="469744" cy="259045"/>
    <xdr:sp macro="" textlink="">
      <xdr:nvSpPr>
        <xdr:cNvPr id="750" name="【庁舎】&#10;一人当たり面積平均値テキスト"/>
        <xdr:cNvSpPr txBox="1"/>
      </xdr:nvSpPr>
      <xdr:spPr>
        <a:xfrm>
          <a:off x="22199600" y="1845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751" name="フローチャート: 判断 750"/>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752" name="フローチャート: 判断 751"/>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753" name="フローチャート: 判断 752"/>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754" name="フローチャート: 判断 753"/>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755" name="フローチャート: 判断 754"/>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108</xdr:row>
      <xdr:rowOff>19957</xdr:rowOff>
    </xdr:from>
    <xdr:to>
      <xdr:col>98</xdr:col>
      <xdr:colOff>38100</xdr:colOff>
      <xdr:row>108</xdr:row>
      <xdr:rowOff>121557</xdr:rowOff>
    </xdr:to>
    <xdr:sp macro="" textlink="">
      <xdr:nvSpPr>
        <xdr:cNvPr id="761" name="楕円 760"/>
        <xdr:cNvSpPr/>
      </xdr:nvSpPr>
      <xdr:spPr>
        <a:xfrm>
          <a:off x="18605500" y="18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104339</xdr:rowOff>
    </xdr:from>
    <xdr:ext cx="469744" cy="259045"/>
    <xdr:sp macro="" textlink="">
      <xdr:nvSpPr>
        <xdr:cNvPr id="762" name="n_1aveValue【庁舎】&#10;一人当たり面積"/>
        <xdr:cNvSpPr txBox="1"/>
      </xdr:nvSpPr>
      <xdr:spPr>
        <a:xfrm>
          <a:off x="210757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104339</xdr:rowOff>
    </xdr:from>
    <xdr:ext cx="469744" cy="259045"/>
    <xdr:sp macro="" textlink="">
      <xdr:nvSpPr>
        <xdr:cNvPr id="763" name="n_2aveValue【庁舎】&#10;一人当たり面積"/>
        <xdr:cNvSpPr txBox="1"/>
      </xdr:nvSpPr>
      <xdr:spPr>
        <a:xfrm>
          <a:off x="201994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107604</xdr:rowOff>
    </xdr:from>
    <xdr:ext cx="469744" cy="259045"/>
    <xdr:sp macro="" textlink="">
      <xdr:nvSpPr>
        <xdr:cNvPr id="764" name="n_3aveValue【庁舎】&#10;一人当たり面積"/>
        <xdr:cNvSpPr txBox="1"/>
      </xdr:nvSpPr>
      <xdr:spPr>
        <a:xfrm>
          <a:off x="19310427" y="182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110870</xdr:rowOff>
    </xdr:from>
    <xdr:ext cx="469744" cy="259045"/>
    <xdr:sp macro="" textlink="">
      <xdr:nvSpPr>
        <xdr:cNvPr id="765" name="n_4aveValue【庁舎】&#10;一人当たり面積"/>
        <xdr:cNvSpPr txBox="1"/>
      </xdr:nvSpPr>
      <xdr:spPr>
        <a:xfrm>
          <a:off x="18421427" y="182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112684</xdr:rowOff>
    </xdr:from>
    <xdr:ext cx="469744" cy="259045"/>
    <xdr:sp macro="" textlink="">
      <xdr:nvSpPr>
        <xdr:cNvPr id="766" name="n_4mainValue【庁舎】&#10;一人当たり面積"/>
        <xdr:cNvSpPr txBox="1"/>
      </xdr:nvSpPr>
      <xdr:spPr>
        <a:xfrm>
          <a:off x="18421427" y="186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7" name="正方形/長方形 7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8" name="正方形/長方形 7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9" name="テキスト ボックス 7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年度時点において、市民会館及び庁舎の有形固定資産減価償却率が類似団体内平均値を大きく上回っている。このうち市民会館については、令和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年に箕面船場阪大前駅前に新たなホールが開業予定であり、老朽化している現在のホールについては用途廃止し、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除却する予定である。一方で庁舎については、現在のところ建替えなどの予定はなく、今後も引き続き適切なメンテナンスを行うことで、施設寿命の延命を図る。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それ以外の施設については、いずれも概ね類似団体内平均値並みである。有形固定資産減価償却率が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％近くまで迫っている一般廃棄物処理施設については、平成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年度から開始した基幹改良による長寿命化工事が令和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年度に完了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、一定の延命化が図られ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。他の施設についても同様に、適切な対策を講じながら施設の長寿命化に努める。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決算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以降に係る固定資産台帳については、令和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時点で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未整備であるため、当該団体値等は表示されていない。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138,890
136,029
47.90
96,761,309
88,430,704
2,368,290
27,731,894
56,621,786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高い市民税担税力と宅地開発等に伴う人口増、それに伴う新築家屋の増加などにより、財政力指数は類似団体内平均値を上回る</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0.95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となっている。一方で、高齢化の進展に伴う社会保障関係費の増加などに加え、新型コロナウイルス感染症の影響</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が今後も見込まれることから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２月に策定した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「箕面市新改革プラン」を元に</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、幼稚園や保育所の民営化をはじめとしたアウトソーシングの拡大によるさらなる経費削減や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市民財産の活用など改革を進め、今後さらに効率的かつ健全な行財政運営を確立し、市民サービスの向上を図っていく。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168275</xdr:rowOff>
    </xdr:to>
    <xdr:cxnSp macro="">
      <xdr:nvCxnSpPr>
        <xdr:cNvPr id="69" name="直線コネクタ 68"/>
        <xdr:cNvCxnSpPr/>
      </xdr:nvCxnSpPr>
      <xdr:spPr>
        <a:xfrm>
          <a:off x="4114800" y="66632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148167</xdr:rowOff>
    </xdr:to>
    <xdr:cxnSp macro="">
      <xdr:nvCxnSpPr>
        <xdr:cNvPr id="72" name="直線コネクタ 71"/>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148167</xdr:rowOff>
    </xdr:to>
    <xdr:cxnSp macro="">
      <xdr:nvCxnSpPr>
        <xdr:cNvPr id="75" name="直線コネクタ 74"/>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148167</xdr:rowOff>
    </xdr:to>
    <xdr:cxnSp macro="">
      <xdr:nvCxnSpPr>
        <xdr:cNvPr id="78" name="直線コネクタ 77"/>
        <xdr:cNvCxnSpPr/>
      </xdr:nvCxnSpPr>
      <xdr:spPr>
        <a:xfrm>
          <a:off x="1447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88" name="楕円 87"/>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134002</xdr:rowOff>
    </xdr:from>
    <xdr:ext cx="762000" cy="259045"/>
    <xdr:sp macro="" textlink="">
      <xdr:nvSpPr>
        <xdr:cNvPr id="89"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新型コロナウイルスの影響による法人市民税の減収を、彩都・森町地区の新築家屋の増などによる固定資産税の増加が上回り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、経常収支比率は前年度から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93.3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た。今後、北大阪急行線延伸や新駅周辺整備の進展に伴う公債費の増加や、社会保障関係費の増加などにより、経常経費の増加が見込まれるため、「箕面市新改革プラン」を元に、引き続きあらゆる手立てを講じて経費の圧縮を図るとともに、自主財源の最大限の確保、特定財源を活用した市債の発行抑制など歳入面においても取り組みを強化す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62</xdr:row>
      <xdr:rowOff>112014</xdr:rowOff>
    </xdr:to>
    <xdr:cxnSp macro="">
      <xdr:nvCxnSpPr>
        <xdr:cNvPr id="130" name="直線コネクタ 129"/>
        <xdr:cNvCxnSpPr/>
      </xdr:nvCxnSpPr>
      <xdr:spPr>
        <a:xfrm flipV="1">
          <a:off x="4114800" y="1071295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78232</xdr:rowOff>
    </xdr:from>
    <xdr:to>
      <xdr:col>19</xdr:col>
      <xdr:colOff>133350</xdr:colOff>
      <xdr:row>62</xdr:row>
      <xdr:rowOff>112014</xdr:rowOff>
    </xdr:to>
    <xdr:cxnSp macro="">
      <xdr:nvCxnSpPr>
        <xdr:cNvPr id="133" name="直線コネクタ 132"/>
        <xdr:cNvCxnSpPr/>
      </xdr:nvCxnSpPr>
      <xdr:spPr>
        <a:xfrm>
          <a:off x="3225800" y="1070813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5" name="テキスト ボックス 134"/>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78232</xdr:rowOff>
    </xdr:from>
    <xdr:to>
      <xdr:col>15</xdr:col>
      <xdr:colOff>82550</xdr:colOff>
      <xdr:row>62</xdr:row>
      <xdr:rowOff>121666</xdr:rowOff>
    </xdr:to>
    <xdr:cxnSp macro="">
      <xdr:nvCxnSpPr>
        <xdr:cNvPr id="136" name="直線コネクタ 135"/>
        <xdr:cNvCxnSpPr/>
      </xdr:nvCxnSpPr>
      <xdr:spPr>
        <a:xfrm flipV="1">
          <a:off x="2336800" y="1070813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38" name="テキスト ボックス 137"/>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162814</xdr:rowOff>
    </xdr:from>
    <xdr:to>
      <xdr:col>11</xdr:col>
      <xdr:colOff>31750</xdr:colOff>
      <xdr:row>62</xdr:row>
      <xdr:rowOff>121666</xdr:rowOff>
    </xdr:to>
    <xdr:cxnSp macro="">
      <xdr:nvCxnSpPr>
        <xdr:cNvPr id="139" name="直線コネクタ 138"/>
        <xdr:cNvCxnSpPr/>
      </xdr:nvCxnSpPr>
      <xdr:spPr>
        <a:xfrm>
          <a:off x="1447800" y="1062126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41" name="テキスト ボックス 140"/>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3" name="テキスト ボックス 142"/>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49" name="楕円 148"/>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48785</xdr:rowOff>
    </xdr:from>
    <xdr:ext cx="762000" cy="259045"/>
    <xdr:sp macro="" textlink="">
      <xdr:nvSpPr>
        <xdr:cNvPr id="150" name="財政構造の弾力性該当値テキスト"/>
        <xdr:cNvSpPr txBox="1"/>
      </xdr:nvSpPr>
      <xdr:spPr>
        <a:xfrm>
          <a:off x="50419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61214</xdr:rowOff>
    </xdr:from>
    <xdr:to>
      <xdr:col>19</xdr:col>
      <xdr:colOff>184150</xdr:colOff>
      <xdr:row>62</xdr:row>
      <xdr:rowOff>162814</xdr:rowOff>
    </xdr:to>
    <xdr:sp macro="" textlink="">
      <xdr:nvSpPr>
        <xdr:cNvPr id="151" name="楕円 150"/>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52" name="テキスト ボックス 151"/>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27432</xdr:rowOff>
    </xdr:from>
    <xdr:to>
      <xdr:col>15</xdr:col>
      <xdr:colOff>133350</xdr:colOff>
      <xdr:row>62</xdr:row>
      <xdr:rowOff>129032</xdr:rowOff>
    </xdr:to>
    <xdr:sp macro="" textlink="">
      <xdr:nvSpPr>
        <xdr:cNvPr id="153" name="楕円 152"/>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139209</xdr:rowOff>
    </xdr:from>
    <xdr:ext cx="762000" cy="259045"/>
    <xdr:sp macro="" textlink="">
      <xdr:nvSpPr>
        <xdr:cNvPr id="154" name="テキスト ボックス 153"/>
        <xdr:cNvSpPr txBox="1"/>
      </xdr:nvSpPr>
      <xdr:spPr>
        <a:xfrm>
          <a:off x="2844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70866</xdr:rowOff>
    </xdr:from>
    <xdr:to>
      <xdr:col>11</xdr:col>
      <xdr:colOff>82550</xdr:colOff>
      <xdr:row>63</xdr:row>
      <xdr:rowOff>1016</xdr:rowOff>
    </xdr:to>
    <xdr:sp macro="" textlink="">
      <xdr:nvSpPr>
        <xdr:cNvPr id="155" name="楕円 154"/>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157243</xdr:rowOff>
    </xdr:from>
    <xdr:ext cx="762000" cy="259045"/>
    <xdr:sp macro="" textlink="">
      <xdr:nvSpPr>
        <xdr:cNvPr id="156" name="テキスト ボックス 155"/>
        <xdr:cNvSpPr txBox="1"/>
      </xdr:nvSpPr>
      <xdr:spPr>
        <a:xfrm>
          <a:off x="1955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112014</xdr:rowOff>
    </xdr:from>
    <xdr:to>
      <xdr:col>7</xdr:col>
      <xdr:colOff>31750</xdr:colOff>
      <xdr:row>62</xdr:row>
      <xdr:rowOff>42164</xdr:rowOff>
    </xdr:to>
    <xdr:sp macro="" textlink="">
      <xdr:nvSpPr>
        <xdr:cNvPr id="157" name="楕円 156"/>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52341</xdr:rowOff>
    </xdr:from>
    <xdr:ext cx="762000" cy="259045"/>
    <xdr:sp macro="" textlink="">
      <xdr:nvSpPr>
        <xdr:cNvPr id="158" name="テキスト ボックス 157"/>
        <xdr:cNvSpPr txBox="1"/>
      </xdr:nvSpPr>
      <xdr:spPr>
        <a:xfrm>
          <a:off x="1066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[135,194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人口</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当たり人件費・物件費等決算額が類似団体内平均値を上回っているのは、ごみ処理の単独実施により、一部事務組合で実施している団体と比較して人件費や物件費が高くなっていることがあげられる。また、類似団体に比べて図書館などの公共施設が多いことや、新興住宅地の開発に伴う公共施設の新設も物件費の増加要因となっている。今後、これまで以上に業務の広域化や、アウトソーシングの拡大を図ることで経費を圧縮し、行政コストの低減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24082</xdr:rowOff>
    </xdr:from>
    <xdr:to>
      <xdr:col>23</xdr:col>
      <xdr:colOff>133350</xdr:colOff>
      <xdr:row>86</xdr:row>
      <xdr:rowOff>165826</xdr:rowOff>
    </xdr:to>
    <xdr:cxnSp macro="">
      <xdr:nvCxnSpPr>
        <xdr:cNvPr id="193" name="直線コネクタ 192"/>
        <xdr:cNvCxnSpPr/>
      </xdr:nvCxnSpPr>
      <xdr:spPr>
        <a:xfrm>
          <a:off x="4114800" y="14768782"/>
          <a:ext cx="838200" cy="14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macro="" textlink="">
      <xdr:nvSpPr>
        <xdr:cNvPr id="194" name="人件費・物件費等の状況平均値テキスト"/>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113711</xdr:rowOff>
    </xdr:from>
    <xdr:to>
      <xdr:col>19</xdr:col>
      <xdr:colOff>133350</xdr:colOff>
      <xdr:row>86</xdr:row>
      <xdr:rowOff>24082</xdr:rowOff>
    </xdr:to>
    <xdr:cxnSp macro="">
      <xdr:nvCxnSpPr>
        <xdr:cNvPr id="196" name="直線コネクタ 195"/>
        <xdr:cNvCxnSpPr/>
      </xdr:nvCxnSpPr>
      <xdr:spPr>
        <a:xfrm>
          <a:off x="3225800" y="14686961"/>
          <a:ext cx="889000" cy="8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130497</xdr:rowOff>
    </xdr:from>
    <xdr:ext cx="736600" cy="259045"/>
    <xdr:sp macro="" textlink="">
      <xdr:nvSpPr>
        <xdr:cNvPr id="198" name="テキスト ボックス 197"/>
        <xdr:cNvSpPr txBox="1"/>
      </xdr:nvSpPr>
      <xdr:spPr>
        <a:xfrm>
          <a:off x="3733800" y="1418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59238</xdr:rowOff>
    </xdr:from>
    <xdr:to>
      <xdr:col>15</xdr:col>
      <xdr:colOff>82550</xdr:colOff>
      <xdr:row>85</xdr:row>
      <xdr:rowOff>113711</xdr:rowOff>
    </xdr:to>
    <xdr:cxnSp macro="">
      <xdr:nvCxnSpPr>
        <xdr:cNvPr id="199" name="直線コネクタ 198"/>
        <xdr:cNvCxnSpPr/>
      </xdr:nvCxnSpPr>
      <xdr:spPr>
        <a:xfrm>
          <a:off x="2336800" y="14632488"/>
          <a:ext cx="889000" cy="5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74113</xdr:rowOff>
    </xdr:from>
    <xdr:ext cx="762000" cy="259045"/>
    <xdr:sp macro="" textlink="">
      <xdr:nvSpPr>
        <xdr:cNvPr id="201" name="テキスト ボックス 200"/>
        <xdr:cNvSpPr txBox="1"/>
      </xdr:nvSpPr>
      <xdr:spPr>
        <a:xfrm>
          <a:off x="2844800" y="1413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59238</xdr:rowOff>
    </xdr:from>
    <xdr:to>
      <xdr:col>11</xdr:col>
      <xdr:colOff>31750</xdr:colOff>
      <xdr:row>85</xdr:row>
      <xdr:rowOff>71022</xdr:rowOff>
    </xdr:to>
    <xdr:cxnSp macro="">
      <xdr:nvCxnSpPr>
        <xdr:cNvPr id="202" name="直線コネクタ 201"/>
        <xdr:cNvCxnSpPr/>
      </xdr:nvCxnSpPr>
      <xdr:spPr>
        <a:xfrm flipV="1">
          <a:off x="1447800" y="14632488"/>
          <a:ext cx="889000" cy="1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31061</xdr:rowOff>
    </xdr:from>
    <xdr:ext cx="762000" cy="259045"/>
    <xdr:sp macro="" textlink="">
      <xdr:nvSpPr>
        <xdr:cNvPr id="204" name="テキスト ボックス 203"/>
        <xdr:cNvSpPr txBox="1"/>
      </xdr:nvSpPr>
      <xdr:spPr>
        <a:xfrm>
          <a:off x="1955800" y="140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115026</xdr:rowOff>
    </xdr:from>
    <xdr:to>
      <xdr:col>23</xdr:col>
      <xdr:colOff>184150</xdr:colOff>
      <xdr:row>87</xdr:row>
      <xdr:rowOff>45176</xdr:rowOff>
    </xdr:to>
    <xdr:sp macro="" textlink="">
      <xdr:nvSpPr>
        <xdr:cNvPr id="212" name="楕円 211"/>
        <xdr:cNvSpPr/>
      </xdr:nvSpPr>
      <xdr:spPr>
        <a:xfrm>
          <a:off x="4902200" y="1485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87103</xdr:rowOff>
    </xdr:from>
    <xdr:ext cx="762000" cy="259045"/>
    <xdr:sp macro="" textlink="">
      <xdr:nvSpPr>
        <xdr:cNvPr id="213" name="人件費・物件費等の状況該当値テキスト"/>
        <xdr:cNvSpPr txBox="1"/>
      </xdr:nvSpPr>
      <xdr:spPr>
        <a:xfrm>
          <a:off x="5041900" y="1483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144732</xdr:rowOff>
    </xdr:from>
    <xdr:to>
      <xdr:col>19</xdr:col>
      <xdr:colOff>184150</xdr:colOff>
      <xdr:row>86</xdr:row>
      <xdr:rowOff>74882</xdr:rowOff>
    </xdr:to>
    <xdr:sp macro="" textlink="">
      <xdr:nvSpPr>
        <xdr:cNvPr id="214" name="楕円 213"/>
        <xdr:cNvSpPr/>
      </xdr:nvSpPr>
      <xdr:spPr>
        <a:xfrm>
          <a:off x="4064000" y="147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59659</xdr:rowOff>
    </xdr:from>
    <xdr:ext cx="736600" cy="259045"/>
    <xdr:sp macro="" textlink="">
      <xdr:nvSpPr>
        <xdr:cNvPr id="215" name="テキスト ボックス 214"/>
        <xdr:cNvSpPr txBox="1"/>
      </xdr:nvSpPr>
      <xdr:spPr>
        <a:xfrm>
          <a:off x="3733800" y="1480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62911</xdr:rowOff>
    </xdr:from>
    <xdr:to>
      <xdr:col>15</xdr:col>
      <xdr:colOff>133350</xdr:colOff>
      <xdr:row>85</xdr:row>
      <xdr:rowOff>164511</xdr:rowOff>
    </xdr:to>
    <xdr:sp macro="" textlink="">
      <xdr:nvSpPr>
        <xdr:cNvPr id="216" name="楕円 215"/>
        <xdr:cNvSpPr/>
      </xdr:nvSpPr>
      <xdr:spPr>
        <a:xfrm>
          <a:off x="3175000" y="146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149288</xdr:rowOff>
    </xdr:from>
    <xdr:ext cx="762000" cy="259045"/>
    <xdr:sp macro="" textlink="">
      <xdr:nvSpPr>
        <xdr:cNvPr id="217" name="テキスト ボックス 216"/>
        <xdr:cNvSpPr txBox="1"/>
      </xdr:nvSpPr>
      <xdr:spPr>
        <a:xfrm>
          <a:off x="2844800" y="1472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8438</xdr:rowOff>
    </xdr:from>
    <xdr:to>
      <xdr:col>11</xdr:col>
      <xdr:colOff>82550</xdr:colOff>
      <xdr:row>85</xdr:row>
      <xdr:rowOff>110038</xdr:rowOff>
    </xdr:to>
    <xdr:sp macro="" textlink="">
      <xdr:nvSpPr>
        <xdr:cNvPr id="218" name="楕円 217"/>
        <xdr:cNvSpPr/>
      </xdr:nvSpPr>
      <xdr:spPr>
        <a:xfrm>
          <a:off x="2286000" y="1458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94815</xdr:rowOff>
    </xdr:from>
    <xdr:ext cx="762000" cy="259045"/>
    <xdr:sp macro="" textlink="">
      <xdr:nvSpPr>
        <xdr:cNvPr id="219" name="テキスト ボックス 218"/>
        <xdr:cNvSpPr txBox="1"/>
      </xdr:nvSpPr>
      <xdr:spPr>
        <a:xfrm>
          <a:off x="1955800" y="1466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20222</xdr:rowOff>
    </xdr:from>
    <xdr:to>
      <xdr:col>7</xdr:col>
      <xdr:colOff>31750</xdr:colOff>
      <xdr:row>85</xdr:row>
      <xdr:rowOff>121822</xdr:rowOff>
    </xdr:to>
    <xdr:sp macro="" textlink="">
      <xdr:nvSpPr>
        <xdr:cNvPr id="220" name="楕円 219"/>
        <xdr:cNvSpPr/>
      </xdr:nvSpPr>
      <xdr:spPr>
        <a:xfrm>
          <a:off x="1397000" y="145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106599</xdr:rowOff>
    </xdr:from>
    <xdr:ext cx="762000" cy="259045"/>
    <xdr:sp macro="" textlink="">
      <xdr:nvSpPr>
        <xdr:cNvPr id="221" name="テキスト ボックス 220"/>
        <xdr:cNvSpPr txBox="1"/>
      </xdr:nvSpPr>
      <xdr:spPr>
        <a:xfrm>
          <a:off x="1066800" y="146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年度から、給与カット、人事院勧告に基づくマイナス改定などにより適正策を実施、平成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12</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月まで全職員の給料月額３％カットを実施、平成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年度に給与構造改革として国を上回る平均</a:t>
          </a:r>
          <a:r>
            <a:rPr kumimoji="1" lang="en-US" altLang="ja-JP" sz="1300">
              <a:solidFill>
                <a:srgbClr val="000000"/>
              </a:solidFill>
              <a:latin typeface="ＭＳ Ｐゴシック" panose="020B0600070205080204" pitchFamily="50" charset="-128"/>
              <a:ea typeface="ＭＳ Ｐゴシック" panose="020B0600070205080204" pitchFamily="50" charset="-128"/>
            </a:rPr>
            <a:t>6.9</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％の給与水準引き下げを実施、平成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年１月から平成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年３月まで参事級以上の職員の給料月額を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3.5</a:t>
          </a:r>
          <a:r>
            <a:rPr kumimoji="1" lang="ja-JP" altLang="en-US" sz="1300">
              <a:solidFill>
                <a:srgbClr val="000000"/>
              </a:solidFill>
              <a:latin typeface="ＭＳ Ｐゴシック" panose="020B0600070205080204" pitchFamily="50" charset="-128"/>
              <a:ea typeface="ＭＳ Ｐゴシック" panose="020B0600070205080204" pitchFamily="50" charset="-128"/>
            </a:rPr>
            <a:t>％、主幹級以上の職員を３％カットを実施、平成２７年度に給与構造改革を実施するなどの施策を実施しているため、類似団体内平均値及び国水準を下回った。今後も引き続き、総人件費の抑制と併せて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147864</xdr:rowOff>
    </xdr:from>
    <xdr:to>
      <xdr:col>81</xdr:col>
      <xdr:colOff>44450</xdr:colOff>
      <xdr:row>82</xdr:row>
      <xdr:rowOff>166914</xdr:rowOff>
    </xdr:to>
    <xdr:cxnSp macro="">
      <xdr:nvCxnSpPr>
        <xdr:cNvPr id="257" name="直線コネクタ 256"/>
        <xdr:cNvCxnSpPr/>
      </xdr:nvCxnSpPr>
      <xdr:spPr>
        <a:xfrm flipV="1">
          <a:off x="16179800" y="13863864"/>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85</xdr:row>
      <xdr:rowOff>83457</xdr:rowOff>
    </xdr:to>
    <xdr:cxnSp macro="">
      <xdr:nvCxnSpPr>
        <xdr:cNvPr id="260" name="直線コネクタ 259"/>
        <xdr:cNvCxnSpPr/>
      </xdr:nvCxnSpPr>
      <xdr:spPr>
        <a:xfrm flipV="1">
          <a:off x="15290800" y="14225814"/>
          <a:ext cx="8890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83457</xdr:rowOff>
    </xdr:to>
    <xdr:cxnSp macro="">
      <xdr:nvCxnSpPr>
        <xdr:cNvPr id="263" name="直線コネクタ 262"/>
        <xdr:cNvCxnSpPr/>
      </xdr:nvCxnSpPr>
      <xdr:spPr>
        <a:xfrm>
          <a:off x="14401800" y="1465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65" name="テキスト ボックス 264"/>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83457</xdr:rowOff>
    </xdr:to>
    <xdr:cxnSp macro="">
      <xdr:nvCxnSpPr>
        <xdr:cNvPr id="266" name="直線コネクタ 265"/>
        <xdr:cNvCxnSpPr/>
      </xdr:nvCxnSpPr>
      <xdr:spPr>
        <a:xfrm>
          <a:off x="13512800" y="145877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8" name="テキスト ボックス 267"/>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0" name="テキスト ボックス 269"/>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97064</xdr:rowOff>
    </xdr:from>
    <xdr:to>
      <xdr:col>81</xdr:col>
      <xdr:colOff>95250</xdr:colOff>
      <xdr:row>81</xdr:row>
      <xdr:rowOff>27214</xdr:rowOff>
    </xdr:to>
    <xdr:sp macro="" textlink="">
      <xdr:nvSpPr>
        <xdr:cNvPr id="276" name="楕円 275"/>
        <xdr:cNvSpPr/>
      </xdr:nvSpPr>
      <xdr:spPr>
        <a:xfrm>
          <a:off x="169672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18341</xdr:rowOff>
    </xdr:from>
    <xdr:ext cx="762000" cy="259045"/>
    <xdr:sp macro="" textlink="">
      <xdr:nvSpPr>
        <xdr:cNvPr id="277" name="給与水準   （国との比較）該当値テキスト"/>
        <xdr:cNvSpPr txBox="1"/>
      </xdr:nvSpPr>
      <xdr:spPr>
        <a:xfrm>
          <a:off x="17106900" y="1373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78" name="楕円 277"/>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79" name="テキスト ボックス 278"/>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0" name="楕円 279"/>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1" name="テキスト ボックス 280"/>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2" name="楕円 281"/>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3" name="テキスト ボックス 282"/>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4" name="楕円 283"/>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5" name="テキスト ボックス 284"/>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今後の退職者数の推移を見て計画的な採用を行っており、近年の医療体制充実に伴う市立病院職員の増や、豊能町の消防事務受託による消防吏員の増などの増加要因があったものの、職員数は平成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年４月の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1,443</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人から、令和３年４月の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1,385</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a:t>
          </a:r>
          <a:r>
            <a:rPr kumimoji="1" lang="en-US" altLang="ja-JP" sz="1300">
              <a:solidFill>
                <a:srgbClr val="000000"/>
              </a:solidFill>
              <a:latin typeface="ＭＳ Ｐゴシック" panose="020B0600070205080204" pitchFamily="50" charset="-128"/>
              <a:ea typeface="ＭＳ Ｐゴシック" panose="020B0600070205080204" pitchFamily="50" charset="-128"/>
            </a:rPr>
            <a:t>58</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a:t>
          </a:r>
          <a:r>
            <a:rPr kumimoji="1" lang="en-US" altLang="ja-JP" sz="1300">
              <a:solidFill>
                <a:srgbClr val="000000"/>
              </a:solidFill>
              <a:latin typeface="ＭＳ Ｐゴシック" panose="020B0600070205080204" pitchFamily="50" charset="-128"/>
              <a:ea typeface="ＭＳ Ｐゴシック" panose="020B0600070205080204" pitchFamily="50" charset="-128"/>
            </a:rPr>
            <a:t>4.0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％）と減少している（市立病院職員を除くと、平成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年４月の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929</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人から令和３年４月の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872</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a:t>
          </a:r>
          <a:r>
            <a:rPr kumimoji="1" lang="en-US" altLang="ja-JP" sz="1300">
              <a:solidFill>
                <a:srgbClr val="000000"/>
              </a:solidFill>
              <a:latin typeface="ＭＳ Ｐゴシック" panose="020B0600070205080204" pitchFamily="50" charset="-128"/>
              <a:ea typeface="ＭＳ Ｐゴシック" panose="020B0600070205080204" pitchFamily="50" charset="-128"/>
            </a:rPr>
            <a:t>57</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a:t>
          </a:r>
          <a:r>
            <a:rPr kumimoji="1" lang="en-US" altLang="ja-JP" sz="1300">
              <a:solidFill>
                <a:srgbClr val="000000"/>
              </a:solidFill>
              <a:latin typeface="ＭＳ Ｐゴシック" panose="020B0600070205080204" pitchFamily="50" charset="-128"/>
              <a:ea typeface="ＭＳ Ｐゴシック" panose="020B0600070205080204" pitchFamily="50" charset="-128"/>
            </a:rPr>
            <a:t>6.1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％）と減少している。）。引き続きアウトソーシングの推進など業務の不断の見直しを行い、職員数の適正化に取り組む。</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101706</xdr:rowOff>
    </xdr:from>
    <xdr:to>
      <xdr:col>81</xdr:col>
      <xdr:colOff>44450</xdr:colOff>
      <xdr:row>64</xdr:row>
      <xdr:rowOff>103717</xdr:rowOff>
    </xdr:to>
    <xdr:cxnSp macro="">
      <xdr:nvCxnSpPr>
        <xdr:cNvPr id="320" name="直線コネクタ 319"/>
        <xdr:cNvCxnSpPr/>
      </xdr:nvCxnSpPr>
      <xdr:spPr>
        <a:xfrm>
          <a:off x="16179800" y="1107450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142892</xdr:rowOff>
    </xdr:from>
    <xdr:ext cx="762000" cy="259045"/>
    <xdr:sp macro="" textlink="">
      <xdr:nvSpPr>
        <xdr:cNvPr id="321" name="定員管理の状況平均値テキスト"/>
        <xdr:cNvSpPr txBox="1"/>
      </xdr:nvSpPr>
      <xdr:spPr>
        <a:xfrm>
          <a:off x="17106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1164</xdr:rowOff>
    </xdr:from>
    <xdr:to>
      <xdr:col>77</xdr:col>
      <xdr:colOff>44450</xdr:colOff>
      <xdr:row>64</xdr:row>
      <xdr:rowOff>101706</xdr:rowOff>
    </xdr:to>
    <xdr:cxnSp macro="">
      <xdr:nvCxnSpPr>
        <xdr:cNvPr id="323" name="直線コネクタ 322"/>
        <xdr:cNvCxnSpPr/>
      </xdr:nvCxnSpPr>
      <xdr:spPr>
        <a:xfrm>
          <a:off x="15290800" y="10973964"/>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64681</xdr:rowOff>
    </xdr:from>
    <xdr:ext cx="736600" cy="259045"/>
    <xdr:sp macro="" textlink="">
      <xdr:nvSpPr>
        <xdr:cNvPr id="325" name="テキスト ボックス 324"/>
        <xdr:cNvSpPr txBox="1"/>
      </xdr:nvSpPr>
      <xdr:spPr>
        <a:xfrm>
          <a:off x="15798800" y="1052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134408</xdr:rowOff>
    </xdr:from>
    <xdr:to>
      <xdr:col>72</xdr:col>
      <xdr:colOff>203200</xdr:colOff>
      <xdr:row>64</xdr:row>
      <xdr:rowOff>1164</xdr:rowOff>
    </xdr:to>
    <xdr:cxnSp macro="">
      <xdr:nvCxnSpPr>
        <xdr:cNvPr id="326" name="直線コネクタ 325"/>
        <xdr:cNvCxnSpPr/>
      </xdr:nvCxnSpPr>
      <xdr:spPr>
        <a:xfrm>
          <a:off x="14401800" y="10935758"/>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54627</xdr:rowOff>
    </xdr:from>
    <xdr:ext cx="762000" cy="259045"/>
    <xdr:sp macro="" textlink="">
      <xdr:nvSpPr>
        <xdr:cNvPr id="328" name="テキスト ボックス 327"/>
        <xdr:cNvSpPr txBox="1"/>
      </xdr:nvSpPr>
      <xdr:spPr>
        <a:xfrm>
          <a:off x="14909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134408</xdr:rowOff>
    </xdr:from>
    <xdr:to>
      <xdr:col>68</xdr:col>
      <xdr:colOff>152400</xdr:colOff>
      <xdr:row>63</xdr:row>
      <xdr:rowOff>156528</xdr:rowOff>
    </xdr:to>
    <xdr:cxnSp macro="">
      <xdr:nvCxnSpPr>
        <xdr:cNvPr id="329" name="直線コネクタ 328"/>
        <xdr:cNvCxnSpPr/>
      </xdr:nvCxnSpPr>
      <xdr:spPr>
        <a:xfrm flipV="1">
          <a:off x="13512800" y="10935758"/>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1" name="テキスト ボックス 330"/>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3" name="テキスト ボックス 332"/>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52917</xdr:rowOff>
    </xdr:from>
    <xdr:to>
      <xdr:col>81</xdr:col>
      <xdr:colOff>95250</xdr:colOff>
      <xdr:row>64</xdr:row>
      <xdr:rowOff>154517</xdr:rowOff>
    </xdr:to>
    <xdr:sp macro="" textlink="">
      <xdr:nvSpPr>
        <xdr:cNvPr id="339" name="楕円 338"/>
        <xdr:cNvSpPr/>
      </xdr:nvSpPr>
      <xdr:spPr>
        <a:xfrm>
          <a:off x="16967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24994</xdr:rowOff>
    </xdr:from>
    <xdr:ext cx="762000" cy="259045"/>
    <xdr:sp macro="" textlink="">
      <xdr:nvSpPr>
        <xdr:cNvPr id="340" name="定員管理の状況該当値テキスト"/>
        <xdr:cNvSpPr txBox="1"/>
      </xdr:nvSpPr>
      <xdr:spPr>
        <a:xfrm>
          <a:off x="17106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50906</xdr:rowOff>
    </xdr:from>
    <xdr:to>
      <xdr:col>77</xdr:col>
      <xdr:colOff>95250</xdr:colOff>
      <xdr:row>64</xdr:row>
      <xdr:rowOff>152506</xdr:rowOff>
    </xdr:to>
    <xdr:sp macro="" textlink="">
      <xdr:nvSpPr>
        <xdr:cNvPr id="341" name="楕円 340"/>
        <xdr:cNvSpPr/>
      </xdr:nvSpPr>
      <xdr:spPr>
        <a:xfrm>
          <a:off x="16129000" y="110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137283</xdr:rowOff>
    </xdr:from>
    <xdr:ext cx="736600" cy="259045"/>
    <xdr:sp macro="" textlink="">
      <xdr:nvSpPr>
        <xdr:cNvPr id="342" name="テキスト ボックス 341"/>
        <xdr:cNvSpPr txBox="1"/>
      </xdr:nvSpPr>
      <xdr:spPr>
        <a:xfrm>
          <a:off x="15798800" y="1111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121814</xdr:rowOff>
    </xdr:from>
    <xdr:to>
      <xdr:col>73</xdr:col>
      <xdr:colOff>44450</xdr:colOff>
      <xdr:row>64</xdr:row>
      <xdr:rowOff>51964</xdr:rowOff>
    </xdr:to>
    <xdr:sp macro="" textlink="">
      <xdr:nvSpPr>
        <xdr:cNvPr id="343" name="楕円 342"/>
        <xdr:cNvSpPr/>
      </xdr:nvSpPr>
      <xdr:spPr>
        <a:xfrm>
          <a:off x="15240000" y="109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36741</xdr:rowOff>
    </xdr:from>
    <xdr:ext cx="762000" cy="259045"/>
    <xdr:sp macro="" textlink="">
      <xdr:nvSpPr>
        <xdr:cNvPr id="344" name="テキスト ボックス 343"/>
        <xdr:cNvSpPr txBox="1"/>
      </xdr:nvSpPr>
      <xdr:spPr>
        <a:xfrm>
          <a:off x="14909800" y="1100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83608</xdr:rowOff>
    </xdr:from>
    <xdr:to>
      <xdr:col>68</xdr:col>
      <xdr:colOff>203200</xdr:colOff>
      <xdr:row>64</xdr:row>
      <xdr:rowOff>13758</xdr:rowOff>
    </xdr:to>
    <xdr:sp macro="" textlink="">
      <xdr:nvSpPr>
        <xdr:cNvPr id="345" name="楕円 344"/>
        <xdr:cNvSpPr/>
      </xdr:nvSpPr>
      <xdr:spPr>
        <a:xfrm>
          <a:off x="14351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169985</xdr:rowOff>
    </xdr:from>
    <xdr:ext cx="762000" cy="259045"/>
    <xdr:sp macro="" textlink="">
      <xdr:nvSpPr>
        <xdr:cNvPr id="346" name="テキスト ボックス 345"/>
        <xdr:cNvSpPr txBox="1"/>
      </xdr:nvSpPr>
      <xdr:spPr>
        <a:xfrm>
          <a:off x="14020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105728</xdr:rowOff>
    </xdr:from>
    <xdr:to>
      <xdr:col>64</xdr:col>
      <xdr:colOff>152400</xdr:colOff>
      <xdr:row>64</xdr:row>
      <xdr:rowOff>35878</xdr:rowOff>
    </xdr:to>
    <xdr:sp macro="" textlink="">
      <xdr:nvSpPr>
        <xdr:cNvPr id="347" name="楕円 346"/>
        <xdr:cNvSpPr/>
      </xdr:nvSpPr>
      <xdr:spPr>
        <a:xfrm>
          <a:off x="13462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20655</xdr:rowOff>
    </xdr:from>
    <xdr:ext cx="762000" cy="259045"/>
    <xdr:sp macro="" textlink="">
      <xdr:nvSpPr>
        <xdr:cNvPr id="348" name="テキスト ボックス 347"/>
        <xdr:cNvSpPr txBox="1"/>
      </xdr:nvSpPr>
      <xdr:spPr>
        <a:xfrm>
          <a:off x="13131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公債費の元利償還金が増加したため、実質公債費比率は前年度から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ポイント上昇した。元利償還金については、国の緊急経済対策を活用した市債の据置期間終了に伴う償還が本格化した平成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から増加に転じている。また、北大阪急行線延伸や新駅周辺のまちづくり拠点施設整備にかかる元利金償還も増加していくため、今後一定期間は実質公債費比率の上昇が見込まれる。特定財源の確保や基金の活用により、可能な限り市債発行抑制を図り、引き続き高いレベルでの財政規律の維持に努める。　</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57150</xdr:rowOff>
    </xdr:to>
    <xdr:cxnSp macro="">
      <xdr:nvCxnSpPr>
        <xdr:cNvPr id="381" name="直線コネクタ 380"/>
        <xdr:cNvCxnSpPr/>
      </xdr:nvCxnSpPr>
      <xdr:spPr>
        <a:xfrm>
          <a:off x="16179800" y="67034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39</xdr:row>
      <xdr:rowOff>16933</xdr:rowOff>
    </xdr:to>
    <xdr:cxnSp macro="">
      <xdr:nvCxnSpPr>
        <xdr:cNvPr id="384" name="直線コネクタ 383"/>
        <xdr:cNvCxnSpPr/>
      </xdr:nvCxnSpPr>
      <xdr:spPr>
        <a:xfrm>
          <a:off x="15290800" y="66230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86" name="テキスト ボックス 385"/>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91863</xdr:rowOff>
    </xdr:from>
    <xdr:to>
      <xdr:col>72</xdr:col>
      <xdr:colOff>203200</xdr:colOff>
      <xdr:row>38</xdr:row>
      <xdr:rowOff>107950</xdr:rowOff>
    </xdr:to>
    <xdr:cxnSp macro="">
      <xdr:nvCxnSpPr>
        <xdr:cNvPr id="387" name="直線コネクタ 386"/>
        <xdr:cNvCxnSpPr/>
      </xdr:nvCxnSpPr>
      <xdr:spPr>
        <a:xfrm>
          <a:off x="14401800" y="66069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89" name="テキスト ボックス 388"/>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91863</xdr:rowOff>
    </xdr:from>
    <xdr:to>
      <xdr:col>68</xdr:col>
      <xdr:colOff>152400</xdr:colOff>
      <xdr:row>38</xdr:row>
      <xdr:rowOff>107950</xdr:rowOff>
    </xdr:to>
    <xdr:cxnSp macro="">
      <xdr:nvCxnSpPr>
        <xdr:cNvPr id="390" name="直線コネクタ 389"/>
        <xdr:cNvCxnSpPr/>
      </xdr:nvCxnSpPr>
      <xdr:spPr>
        <a:xfrm flipV="1">
          <a:off x="13512800" y="66069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0" name="楕円 399"/>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1"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2" name="楕円 401"/>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3" name="テキスト ボックス 402"/>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4" name="楕円 403"/>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5" name="テキスト ボックス 404"/>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41063</xdr:rowOff>
    </xdr:from>
    <xdr:to>
      <xdr:col>68</xdr:col>
      <xdr:colOff>203200</xdr:colOff>
      <xdr:row>38</xdr:row>
      <xdr:rowOff>142663</xdr:rowOff>
    </xdr:to>
    <xdr:sp macro="" textlink="">
      <xdr:nvSpPr>
        <xdr:cNvPr id="406" name="楕円 405"/>
        <xdr:cNvSpPr/>
      </xdr:nvSpPr>
      <xdr:spPr>
        <a:xfrm>
          <a:off x="14351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152840</xdr:rowOff>
    </xdr:from>
    <xdr:ext cx="762000" cy="259045"/>
    <xdr:sp macro="" textlink="">
      <xdr:nvSpPr>
        <xdr:cNvPr id="407" name="テキスト ボックス 406"/>
        <xdr:cNvSpPr txBox="1"/>
      </xdr:nvSpPr>
      <xdr:spPr>
        <a:xfrm>
          <a:off x="14020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08" name="楕円 407"/>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09" name="テキスト ボックス 408"/>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将来負担比率は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4.8</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23.9</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た。これは主に、北大阪急行線延伸整備をはじめとしたビッグプロジェクトにより地方債残高が大幅に増加したことによるものである。今後は、資産と負債のバランスを見極めながら、財政規律を高いレベルで堅持す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14516</xdr:rowOff>
    </xdr:from>
    <xdr:ext cx="762000" cy="259045"/>
    <xdr:sp macro="" textlink="">
      <xdr:nvSpPr>
        <xdr:cNvPr id="443" name="将来負担の状況平均値テキスト"/>
        <xdr:cNvSpPr txBox="1"/>
      </xdr:nvSpPr>
      <xdr:spPr>
        <a:xfrm>
          <a:off x="17106900" y="2243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4" name="フローチャート: 判断 443"/>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5" name="フローチャート: 判断 444"/>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6" name="テキスト ボックス 445"/>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7" name="フローチャート: 判断 446"/>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48" name="テキスト ボックス 447"/>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49" name="フローチャート: 判断 448"/>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0" name="テキスト ボックス 449"/>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1" name="フローチャート: 判断 450"/>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2" name="テキスト ボックス 451"/>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16087</xdr:rowOff>
    </xdr:from>
    <xdr:to>
      <xdr:col>81</xdr:col>
      <xdr:colOff>95250</xdr:colOff>
      <xdr:row>14</xdr:row>
      <xdr:rowOff>117687</xdr:rowOff>
    </xdr:to>
    <xdr:sp macro="" textlink="">
      <xdr:nvSpPr>
        <xdr:cNvPr id="458" name="楕円 457"/>
        <xdr:cNvSpPr/>
      </xdr:nvSpPr>
      <xdr:spPr>
        <a:xfrm>
          <a:off x="16967200" y="24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64364</xdr:rowOff>
    </xdr:from>
    <xdr:ext cx="762000" cy="259045"/>
    <xdr:sp macro="" textlink="">
      <xdr:nvSpPr>
        <xdr:cNvPr id="459" name="将来負担の状況該当値テキスト"/>
        <xdr:cNvSpPr txBox="1"/>
      </xdr:nvSpPr>
      <xdr:spPr>
        <a:xfrm>
          <a:off x="17106900" y="246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138,890
136,029
47.90
96,761,309
88,430,704
2,368,290
27,731,894
56,621,786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給与構造改革の実施など、総人件費の抑制に取り組んだ結果、改善傾向にある。しかし、類似団体に比べて構成する一部事務組合等が少なく、直営で事業を実施していることや、図書館等の公共施設を多く設置し、職員数が多いことが主な要因となり、人件費は類似団体内平均値と比べて依然高い水準にある。引き続き、職員数の適正化及び人件費の縮減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58420</xdr:rowOff>
    </xdr:from>
    <xdr:to>
      <xdr:col>24</xdr:col>
      <xdr:colOff>25400</xdr:colOff>
      <xdr:row>40</xdr:row>
      <xdr:rowOff>73660</xdr:rowOff>
    </xdr:to>
    <xdr:cxnSp macro="">
      <xdr:nvCxnSpPr>
        <xdr:cNvPr id="66" name="直線コネクタ 65"/>
        <xdr:cNvCxnSpPr/>
      </xdr:nvCxnSpPr>
      <xdr:spPr>
        <a:xfrm>
          <a:off x="3987800" y="6916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58420</xdr:rowOff>
    </xdr:from>
    <xdr:to>
      <xdr:col>19</xdr:col>
      <xdr:colOff>187325</xdr:colOff>
      <xdr:row>40</xdr:row>
      <xdr:rowOff>111760</xdr:rowOff>
    </xdr:to>
    <xdr:cxnSp macro="">
      <xdr:nvCxnSpPr>
        <xdr:cNvPr id="69" name="直線コネクタ 68"/>
        <xdr:cNvCxnSpPr/>
      </xdr:nvCxnSpPr>
      <xdr:spPr>
        <a:xfrm flipV="1">
          <a:off x="3098800" y="6916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111760</xdr:rowOff>
    </xdr:from>
    <xdr:to>
      <xdr:col>15</xdr:col>
      <xdr:colOff>98425</xdr:colOff>
      <xdr:row>41</xdr:row>
      <xdr:rowOff>31750</xdr:rowOff>
    </xdr:to>
    <xdr:cxnSp macro="">
      <xdr:nvCxnSpPr>
        <xdr:cNvPr id="72" name="直線コネクタ 71"/>
        <xdr:cNvCxnSpPr/>
      </xdr:nvCxnSpPr>
      <xdr:spPr>
        <a:xfrm flipV="1">
          <a:off x="2209800" y="6969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104140</xdr:rowOff>
    </xdr:from>
    <xdr:to>
      <xdr:col>11</xdr:col>
      <xdr:colOff>9525</xdr:colOff>
      <xdr:row>41</xdr:row>
      <xdr:rowOff>31750</xdr:rowOff>
    </xdr:to>
    <xdr:cxnSp macro="">
      <xdr:nvCxnSpPr>
        <xdr:cNvPr id="75" name="直線コネクタ 74"/>
        <xdr:cNvCxnSpPr/>
      </xdr:nvCxnSpPr>
      <xdr:spPr>
        <a:xfrm>
          <a:off x="1320800" y="6962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22860</xdr:rowOff>
    </xdr:from>
    <xdr:to>
      <xdr:col>24</xdr:col>
      <xdr:colOff>76200</xdr:colOff>
      <xdr:row>40</xdr:row>
      <xdr:rowOff>124460</xdr:rowOff>
    </xdr:to>
    <xdr:sp macro="" textlink="">
      <xdr:nvSpPr>
        <xdr:cNvPr id="85" name="楕円 84"/>
        <xdr:cNvSpPr/>
      </xdr:nvSpPr>
      <xdr:spPr>
        <a:xfrm>
          <a:off x="47752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102887</xdr:rowOff>
    </xdr:from>
    <xdr:ext cx="762000" cy="259045"/>
    <xdr:sp macro="" textlink="">
      <xdr:nvSpPr>
        <xdr:cNvPr id="86" name="人件費該当値テキスト"/>
        <xdr:cNvSpPr txBox="1"/>
      </xdr:nvSpPr>
      <xdr:spPr>
        <a:xfrm>
          <a:off x="4914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7620</xdr:rowOff>
    </xdr:from>
    <xdr:to>
      <xdr:col>20</xdr:col>
      <xdr:colOff>38100</xdr:colOff>
      <xdr:row>40</xdr:row>
      <xdr:rowOff>109220</xdr:rowOff>
    </xdr:to>
    <xdr:sp macro="" textlink="">
      <xdr:nvSpPr>
        <xdr:cNvPr id="87" name="楕円 86"/>
        <xdr:cNvSpPr/>
      </xdr:nvSpPr>
      <xdr:spPr>
        <a:xfrm>
          <a:off x="3937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93997</xdr:rowOff>
    </xdr:from>
    <xdr:ext cx="736600" cy="259045"/>
    <xdr:sp macro="" textlink="">
      <xdr:nvSpPr>
        <xdr:cNvPr id="88" name="テキスト ボックス 87"/>
        <xdr:cNvSpPr txBox="1"/>
      </xdr:nvSpPr>
      <xdr:spPr>
        <a:xfrm>
          <a:off x="3606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60960</xdr:rowOff>
    </xdr:from>
    <xdr:to>
      <xdr:col>15</xdr:col>
      <xdr:colOff>149225</xdr:colOff>
      <xdr:row>40</xdr:row>
      <xdr:rowOff>162560</xdr:rowOff>
    </xdr:to>
    <xdr:sp macro="" textlink="">
      <xdr:nvSpPr>
        <xdr:cNvPr id="89" name="楕円 88"/>
        <xdr:cNvSpPr/>
      </xdr:nvSpPr>
      <xdr:spPr>
        <a:xfrm>
          <a:off x="3048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147337</xdr:rowOff>
    </xdr:from>
    <xdr:ext cx="762000" cy="259045"/>
    <xdr:sp macro="" textlink="">
      <xdr:nvSpPr>
        <xdr:cNvPr id="90" name="テキスト ボックス 89"/>
        <xdr:cNvSpPr txBox="1"/>
      </xdr:nvSpPr>
      <xdr:spPr>
        <a:xfrm>
          <a:off x="2717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152400</xdr:rowOff>
    </xdr:from>
    <xdr:to>
      <xdr:col>11</xdr:col>
      <xdr:colOff>60325</xdr:colOff>
      <xdr:row>41</xdr:row>
      <xdr:rowOff>82550</xdr:rowOff>
    </xdr:to>
    <xdr:sp macro="" textlink="">
      <xdr:nvSpPr>
        <xdr:cNvPr id="91" name="楕円 90"/>
        <xdr:cNvSpPr/>
      </xdr:nvSpPr>
      <xdr:spPr>
        <a:xfrm>
          <a:off x="2159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67327</xdr:rowOff>
    </xdr:from>
    <xdr:ext cx="762000" cy="259045"/>
    <xdr:sp macro="" textlink="">
      <xdr:nvSpPr>
        <xdr:cNvPr id="92" name="テキスト ボックス 91"/>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53340</xdr:rowOff>
    </xdr:from>
    <xdr:to>
      <xdr:col>6</xdr:col>
      <xdr:colOff>171450</xdr:colOff>
      <xdr:row>40</xdr:row>
      <xdr:rowOff>154940</xdr:rowOff>
    </xdr:to>
    <xdr:sp macro="" textlink="">
      <xdr:nvSpPr>
        <xdr:cNvPr id="93" name="楕円 92"/>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139717</xdr:rowOff>
    </xdr:from>
    <xdr:ext cx="762000" cy="259045"/>
    <xdr:sp macro="" textlink="">
      <xdr:nvSpPr>
        <xdr:cNvPr id="94" name="テキスト ボックス 93"/>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が依然として類似団体内平均値を上回っているのは、消防やごみ処理を単独実施していることが主な要因であり、また、平成３０年度から開始した環境クリーンセンターの包括運営委託、また学校給食やごみ収集、公共施設の管理運営などの多くを外部委託していることも理由となっている。今後も委託化による物件費の増加は続く見込みである。引き続き、様々な分野で近隣団体との広域連携を図るなどし、コスト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20864</xdr:rowOff>
    </xdr:from>
    <xdr:to>
      <xdr:col>82</xdr:col>
      <xdr:colOff>107950</xdr:colOff>
      <xdr:row>20</xdr:row>
      <xdr:rowOff>1814</xdr:rowOff>
    </xdr:to>
    <xdr:cxnSp macro="">
      <xdr:nvCxnSpPr>
        <xdr:cNvPr id="129" name="直線コネクタ 128"/>
        <xdr:cNvCxnSpPr/>
      </xdr:nvCxnSpPr>
      <xdr:spPr>
        <a:xfrm flipV="1">
          <a:off x="15671800" y="3278414"/>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129722</xdr:rowOff>
    </xdr:from>
    <xdr:to>
      <xdr:col>78</xdr:col>
      <xdr:colOff>69850</xdr:colOff>
      <xdr:row>20</xdr:row>
      <xdr:rowOff>1814</xdr:rowOff>
    </xdr:to>
    <xdr:cxnSp macro="">
      <xdr:nvCxnSpPr>
        <xdr:cNvPr id="132" name="直線コネクタ 131"/>
        <xdr:cNvCxnSpPr/>
      </xdr:nvCxnSpPr>
      <xdr:spPr>
        <a:xfrm>
          <a:off x="14782800" y="33872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57348</xdr:rowOff>
    </xdr:from>
    <xdr:ext cx="736600" cy="259045"/>
    <xdr:sp macro="" textlink="">
      <xdr:nvSpPr>
        <xdr:cNvPr id="134" name="テキスト ボックス 133"/>
        <xdr:cNvSpPr txBox="1"/>
      </xdr:nvSpPr>
      <xdr:spPr>
        <a:xfrm>
          <a:off x="15290800" y="280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42636</xdr:rowOff>
    </xdr:from>
    <xdr:to>
      <xdr:col>73</xdr:col>
      <xdr:colOff>180975</xdr:colOff>
      <xdr:row>19</xdr:row>
      <xdr:rowOff>129722</xdr:rowOff>
    </xdr:to>
    <xdr:cxnSp macro="">
      <xdr:nvCxnSpPr>
        <xdr:cNvPr id="135" name="直線コネクタ 134"/>
        <xdr:cNvCxnSpPr/>
      </xdr:nvCxnSpPr>
      <xdr:spPr>
        <a:xfrm>
          <a:off x="13893800" y="33001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7" name="テキスト ボックス 136"/>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42636</xdr:rowOff>
    </xdr:from>
    <xdr:to>
      <xdr:col>69</xdr:col>
      <xdr:colOff>92075</xdr:colOff>
      <xdr:row>19</xdr:row>
      <xdr:rowOff>53522</xdr:rowOff>
    </xdr:to>
    <xdr:cxnSp macro="">
      <xdr:nvCxnSpPr>
        <xdr:cNvPr id="138" name="直線コネクタ 137"/>
        <xdr:cNvCxnSpPr/>
      </xdr:nvCxnSpPr>
      <xdr:spPr>
        <a:xfrm flipV="1">
          <a:off x="13004800" y="33001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42" name="テキスト ボックス 141"/>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141514</xdr:rowOff>
    </xdr:from>
    <xdr:to>
      <xdr:col>82</xdr:col>
      <xdr:colOff>158750</xdr:colOff>
      <xdr:row>19</xdr:row>
      <xdr:rowOff>71664</xdr:rowOff>
    </xdr:to>
    <xdr:sp macro="" textlink="">
      <xdr:nvSpPr>
        <xdr:cNvPr id="148" name="楕円 147"/>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113591</xdr:rowOff>
    </xdr:from>
    <xdr:ext cx="762000" cy="259045"/>
    <xdr:sp macro="" textlink="">
      <xdr:nvSpPr>
        <xdr:cNvPr id="149" name="物件費該当値テキスト"/>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122464</xdr:rowOff>
    </xdr:from>
    <xdr:to>
      <xdr:col>78</xdr:col>
      <xdr:colOff>120650</xdr:colOff>
      <xdr:row>20</xdr:row>
      <xdr:rowOff>52614</xdr:rowOff>
    </xdr:to>
    <xdr:sp macro="" textlink="">
      <xdr:nvSpPr>
        <xdr:cNvPr id="150" name="楕円 149"/>
        <xdr:cNvSpPr/>
      </xdr:nvSpPr>
      <xdr:spPr>
        <a:xfrm>
          <a:off x="15621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37391</xdr:rowOff>
    </xdr:from>
    <xdr:ext cx="736600" cy="259045"/>
    <xdr:sp macro="" textlink="">
      <xdr:nvSpPr>
        <xdr:cNvPr id="151" name="テキスト ボックス 150"/>
        <xdr:cNvSpPr txBox="1"/>
      </xdr:nvSpPr>
      <xdr:spPr>
        <a:xfrm>
          <a:off x="15290800" y="3466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78922</xdr:rowOff>
    </xdr:from>
    <xdr:to>
      <xdr:col>74</xdr:col>
      <xdr:colOff>31750</xdr:colOff>
      <xdr:row>20</xdr:row>
      <xdr:rowOff>9072</xdr:rowOff>
    </xdr:to>
    <xdr:sp macro="" textlink="">
      <xdr:nvSpPr>
        <xdr:cNvPr id="152" name="楕円 151"/>
        <xdr:cNvSpPr/>
      </xdr:nvSpPr>
      <xdr:spPr>
        <a:xfrm>
          <a:off x="14732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165299</xdr:rowOff>
    </xdr:from>
    <xdr:ext cx="762000" cy="259045"/>
    <xdr:sp macro="" textlink="">
      <xdr:nvSpPr>
        <xdr:cNvPr id="153" name="テキスト ボックス 152"/>
        <xdr:cNvSpPr txBox="1"/>
      </xdr:nvSpPr>
      <xdr:spPr>
        <a:xfrm>
          <a:off x="14401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163286</xdr:rowOff>
    </xdr:from>
    <xdr:to>
      <xdr:col>69</xdr:col>
      <xdr:colOff>142875</xdr:colOff>
      <xdr:row>19</xdr:row>
      <xdr:rowOff>93436</xdr:rowOff>
    </xdr:to>
    <xdr:sp macro="" textlink="">
      <xdr:nvSpPr>
        <xdr:cNvPr id="154" name="楕円 153"/>
        <xdr:cNvSpPr/>
      </xdr:nvSpPr>
      <xdr:spPr>
        <a:xfrm>
          <a:off x="13843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78213</xdr:rowOff>
    </xdr:from>
    <xdr:ext cx="762000" cy="259045"/>
    <xdr:sp macro="" textlink="">
      <xdr:nvSpPr>
        <xdr:cNvPr id="155" name="テキスト ボックス 154"/>
        <xdr:cNvSpPr txBox="1"/>
      </xdr:nvSpPr>
      <xdr:spPr>
        <a:xfrm>
          <a:off x="13512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2722</xdr:rowOff>
    </xdr:from>
    <xdr:to>
      <xdr:col>65</xdr:col>
      <xdr:colOff>53975</xdr:colOff>
      <xdr:row>19</xdr:row>
      <xdr:rowOff>104322</xdr:rowOff>
    </xdr:to>
    <xdr:sp macro="" textlink="">
      <xdr:nvSpPr>
        <xdr:cNvPr id="156" name="楕円 155"/>
        <xdr:cNvSpPr/>
      </xdr:nvSpPr>
      <xdr:spPr>
        <a:xfrm>
          <a:off x="12954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89099</xdr:rowOff>
    </xdr:from>
    <xdr:ext cx="762000" cy="259045"/>
    <xdr:sp macro="" textlink="">
      <xdr:nvSpPr>
        <xdr:cNvPr id="157" name="テキスト ボックス 156"/>
        <xdr:cNvSpPr txBox="1"/>
      </xdr:nvSpPr>
      <xdr:spPr>
        <a:xfrm>
          <a:off x="12623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新型コロナウイルス感染症拡大による受診控えなどにより、子どもの医療費が減少したことから、前年度比で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1.4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減少となった。今後は、教育・保育給付費の増加や、高齢化の進展に伴う社会保障関係費の増は不可避であり、扶助費にかかる経常収支比率は上昇していくものと見込まれる。社会構造としての問題であり、本市単独での解決は不可能なため、国による社会保障財源の安定的な確保が望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132443</xdr:rowOff>
    </xdr:to>
    <xdr:cxnSp macro="">
      <xdr:nvCxnSpPr>
        <xdr:cNvPr id="192" name="直線コネクタ 191"/>
        <xdr:cNvCxnSpPr/>
      </xdr:nvCxnSpPr>
      <xdr:spPr>
        <a:xfrm flipV="1">
          <a:off x="3987800" y="958124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93"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132443</xdr:rowOff>
    </xdr:to>
    <xdr:cxnSp macro="">
      <xdr:nvCxnSpPr>
        <xdr:cNvPr id="195" name="直線コネクタ 194"/>
        <xdr:cNvCxnSpPr/>
      </xdr:nvCxnSpPr>
      <xdr:spPr>
        <a:xfrm>
          <a:off x="3098800" y="95812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197" name="テキスト ボックス 196"/>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151493</xdr:rowOff>
    </xdr:to>
    <xdr:cxnSp macro="">
      <xdr:nvCxnSpPr>
        <xdr:cNvPr id="198" name="直線コネクタ 197"/>
        <xdr:cNvCxnSpPr/>
      </xdr:nvCxnSpPr>
      <xdr:spPr>
        <a:xfrm>
          <a:off x="2209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118835</xdr:rowOff>
    </xdr:to>
    <xdr:cxnSp macro="">
      <xdr:nvCxnSpPr>
        <xdr:cNvPr id="201" name="直線コネクタ 200"/>
        <xdr:cNvCxnSpPr/>
      </xdr:nvCxnSpPr>
      <xdr:spPr>
        <a:xfrm>
          <a:off x="1320800" y="94615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1" name="楕円 210"/>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72770</xdr:rowOff>
    </xdr:from>
    <xdr:ext cx="762000" cy="259045"/>
    <xdr:sp macro="" textlink="">
      <xdr:nvSpPr>
        <xdr:cNvPr id="212" name="扶助費該当値テキスト"/>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81643</xdr:rowOff>
    </xdr:from>
    <xdr:to>
      <xdr:col>20</xdr:col>
      <xdr:colOff>38100</xdr:colOff>
      <xdr:row>57</xdr:row>
      <xdr:rowOff>11793</xdr:rowOff>
    </xdr:to>
    <xdr:sp macro="" textlink="">
      <xdr:nvSpPr>
        <xdr:cNvPr id="213" name="楕円 212"/>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214" name="テキスト ボックス 213"/>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5" name="楕円 214"/>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16" name="テキスト ボックス 215"/>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7" name="楕円 216"/>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8" name="テキスト ボックス 217"/>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9" name="楕円 218"/>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20" name="テキスト ボックス 219"/>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繰出金については、前年度まで横ばいの状況であったが、介護や医療にかかる繰出は、高齢化の進展とともに増加する可能性が非常に高く、今後の動向を注視していく必要がある。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維持補修費については、平成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年度から環境クリーンセンターにおいて包括運営委託が始まったことにより、維持補修にかかる経費が物件費に振り替わったことで、比率が大きく改善した。</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57</xdr:row>
      <xdr:rowOff>48078</xdr:rowOff>
    </xdr:to>
    <xdr:cxnSp macro="">
      <xdr:nvCxnSpPr>
        <xdr:cNvPr id="255" name="直線コネクタ 254"/>
        <xdr:cNvCxnSpPr/>
      </xdr:nvCxnSpPr>
      <xdr:spPr>
        <a:xfrm>
          <a:off x="15671800" y="96574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56243</xdr:rowOff>
    </xdr:to>
    <xdr:cxnSp macro="">
      <xdr:nvCxnSpPr>
        <xdr:cNvPr id="258" name="直線コネクタ 257"/>
        <xdr:cNvCxnSpPr/>
      </xdr:nvCxnSpPr>
      <xdr:spPr>
        <a:xfrm>
          <a:off x="14782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60" name="テキスト ボックス 259"/>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56</xdr:row>
      <xdr:rowOff>132443</xdr:rowOff>
    </xdr:to>
    <xdr:cxnSp macro="">
      <xdr:nvCxnSpPr>
        <xdr:cNvPr id="261" name="直線コネクタ 260"/>
        <xdr:cNvCxnSpPr/>
      </xdr:nvCxnSpPr>
      <xdr:spPr>
        <a:xfrm flipV="1">
          <a:off x="13893800" y="9646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3" name="テキスト ボックス 262"/>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132443</xdr:rowOff>
    </xdr:to>
    <xdr:cxnSp macro="">
      <xdr:nvCxnSpPr>
        <xdr:cNvPr id="264" name="直線コネクタ 263"/>
        <xdr:cNvCxnSpPr/>
      </xdr:nvCxnSpPr>
      <xdr:spPr>
        <a:xfrm>
          <a:off x="13004800" y="969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6" name="テキスト ボックス 265"/>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8" name="テキスト ボックス 267"/>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74" name="楕円 273"/>
        <xdr:cNvSpPr/>
      </xdr:nvSpPr>
      <xdr:spPr>
        <a:xfrm>
          <a:off x="16459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13805</xdr:rowOff>
    </xdr:from>
    <xdr:ext cx="762000" cy="259045"/>
    <xdr:sp macro="" textlink="">
      <xdr:nvSpPr>
        <xdr:cNvPr id="275" name="その他該当値テキスト"/>
        <xdr:cNvSpPr txBox="1"/>
      </xdr:nvSpPr>
      <xdr:spPr>
        <a:xfrm>
          <a:off x="165989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5443</xdr:rowOff>
    </xdr:from>
    <xdr:to>
      <xdr:col>78</xdr:col>
      <xdr:colOff>120650</xdr:colOff>
      <xdr:row>56</xdr:row>
      <xdr:rowOff>107043</xdr:rowOff>
    </xdr:to>
    <xdr:sp macro="" textlink="">
      <xdr:nvSpPr>
        <xdr:cNvPr id="276" name="楕円 275"/>
        <xdr:cNvSpPr/>
      </xdr:nvSpPr>
      <xdr:spPr>
        <a:xfrm>
          <a:off x="15621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77" name="テキスト ボックス 276"/>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8" name="楕円 277"/>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9" name="テキスト ボックス 278"/>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81643</xdr:rowOff>
    </xdr:from>
    <xdr:to>
      <xdr:col>69</xdr:col>
      <xdr:colOff>142875</xdr:colOff>
      <xdr:row>57</xdr:row>
      <xdr:rowOff>11793</xdr:rowOff>
    </xdr:to>
    <xdr:sp macro="" textlink="">
      <xdr:nvSpPr>
        <xdr:cNvPr id="280" name="楕円 279"/>
        <xdr:cNvSpPr/>
      </xdr:nvSpPr>
      <xdr:spPr>
        <a:xfrm>
          <a:off x="13843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21970</xdr:rowOff>
    </xdr:from>
    <xdr:ext cx="762000" cy="259045"/>
    <xdr:sp macro="" textlink="">
      <xdr:nvSpPr>
        <xdr:cNvPr id="281" name="テキスト ボックス 280"/>
        <xdr:cNvSpPr txBox="1"/>
      </xdr:nvSpPr>
      <xdr:spPr>
        <a:xfrm>
          <a:off x="13512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2" name="楕円 281"/>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83" name="テキスト ボックス 282"/>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補助費等にかかる経常収支比率が類似団体内平均値を下回っているのは、構成する一部事務組合等が少なく、特にごみ処理を単独実施していることや、行財政改革の一環で、企業会計や外郭団体などへの補助金等の見直しを行ってきたことが主な要因である。今後、教育・保育施設の運営費補助などは増加する見込みではあるが、引き続き補助負担の必要性をしっかりと見極め、負担軽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78994</xdr:rowOff>
    </xdr:from>
    <xdr:to>
      <xdr:col>82</xdr:col>
      <xdr:colOff>107950</xdr:colOff>
      <xdr:row>33</xdr:row>
      <xdr:rowOff>106426</xdr:rowOff>
    </xdr:to>
    <xdr:cxnSp macro="">
      <xdr:nvCxnSpPr>
        <xdr:cNvPr id="314" name="直線コネクタ 313"/>
        <xdr:cNvCxnSpPr/>
      </xdr:nvCxnSpPr>
      <xdr:spPr>
        <a:xfrm>
          <a:off x="15671800" y="57368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169435</xdr:rowOff>
    </xdr:from>
    <xdr:ext cx="762000" cy="259045"/>
    <xdr:sp macro="" textlink="">
      <xdr:nvSpPr>
        <xdr:cNvPr id="315" name="補助費等平均値テキスト"/>
        <xdr:cNvSpPr txBox="1"/>
      </xdr:nvSpPr>
      <xdr:spPr>
        <a:xfrm>
          <a:off x="16598900" y="6170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78994</xdr:rowOff>
    </xdr:from>
    <xdr:to>
      <xdr:col>78</xdr:col>
      <xdr:colOff>69850</xdr:colOff>
      <xdr:row>33</xdr:row>
      <xdr:rowOff>133858</xdr:rowOff>
    </xdr:to>
    <xdr:cxnSp macro="">
      <xdr:nvCxnSpPr>
        <xdr:cNvPr id="317" name="直線コネクタ 316"/>
        <xdr:cNvCxnSpPr/>
      </xdr:nvCxnSpPr>
      <xdr:spPr>
        <a:xfrm flipV="1">
          <a:off x="14782800" y="57368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9" name="テキスト ボックス 318"/>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133858</xdr:rowOff>
    </xdr:from>
    <xdr:to>
      <xdr:col>73</xdr:col>
      <xdr:colOff>180975</xdr:colOff>
      <xdr:row>33</xdr:row>
      <xdr:rowOff>152146</xdr:rowOff>
    </xdr:to>
    <xdr:cxnSp macro="">
      <xdr:nvCxnSpPr>
        <xdr:cNvPr id="320" name="直線コネクタ 319"/>
        <xdr:cNvCxnSpPr/>
      </xdr:nvCxnSpPr>
      <xdr:spPr>
        <a:xfrm flipV="1">
          <a:off x="13893800" y="5791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22" name="テキスト ボックス 321"/>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152146</xdr:rowOff>
    </xdr:from>
    <xdr:to>
      <xdr:col>69</xdr:col>
      <xdr:colOff>92075</xdr:colOff>
      <xdr:row>33</xdr:row>
      <xdr:rowOff>152146</xdr:rowOff>
    </xdr:to>
    <xdr:cxnSp macro="">
      <xdr:nvCxnSpPr>
        <xdr:cNvPr id="323" name="直線コネクタ 322"/>
        <xdr:cNvCxnSpPr/>
      </xdr:nvCxnSpPr>
      <xdr:spPr>
        <a:xfrm>
          <a:off x="13004800" y="5809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20845</xdr:rowOff>
    </xdr:from>
    <xdr:ext cx="762000" cy="259045"/>
    <xdr:sp macro="" textlink="">
      <xdr:nvSpPr>
        <xdr:cNvPr id="325" name="テキスト ボックス 324"/>
        <xdr:cNvSpPr txBox="1"/>
      </xdr:nvSpPr>
      <xdr:spPr>
        <a:xfrm>
          <a:off x="13512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7" name="テキスト ボックス 326"/>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55626</xdr:rowOff>
    </xdr:from>
    <xdr:to>
      <xdr:col>82</xdr:col>
      <xdr:colOff>158750</xdr:colOff>
      <xdr:row>33</xdr:row>
      <xdr:rowOff>157226</xdr:rowOff>
    </xdr:to>
    <xdr:sp macro="" textlink="">
      <xdr:nvSpPr>
        <xdr:cNvPr id="333" name="楕円 332"/>
        <xdr:cNvSpPr/>
      </xdr:nvSpPr>
      <xdr:spPr>
        <a:xfrm>
          <a:off x="164592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72153</xdr:rowOff>
    </xdr:from>
    <xdr:ext cx="762000" cy="259045"/>
    <xdr:sp macro="" textlink="">
      <xdr:nvSpPr>
        <xdr:cNvPr id="334" name="補助費等該当値テキスト"/>
        <xdr:cNvSpPr txBox="1"/>
      </xdr:nvSpPr>
      <xdr:spPr>
        <a:xfrm>
          <a:off x="16598900" y="555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28194</xdr:rowOff>
    </xdr:from>
    <xdr:to>
      <xdr:col>78</xdr:col>
      <xdr:colOff>120650</xdr:colOff>
      <xdr:row>33</xdr:row>
      <xdr:rowOff>129794</xdr:rowOff>
    </xdr:to>
    <xdr:sp macro="" textlink="">
      <xdr:nvSpPr>
        <xdr:cNvPr id="335" name="楕円 334"/>
        <xdr:cNvSpPr/>
      </xdr:nvSpPr>
      <xdr:spPr>
        <a:xfrm>
          <a:off x="15621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139971</xdr:rowOff>
    </xdr:from>
    <xdr:ext cx="736600" cy="259045"/>
    <xdr:sp macro="" textlink="">
      <xdr:nvSpPr>
        <xdr:cNvPr id="336" name="テキスト ボックス 335"/>
        <xdr:cNvSpPr txBox="1"/>
      </xdr:nvSpPr>
      <xdr:spPr>
        <a:xfrm>
          <a:off x="15290800" y="545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83058</xdr:rowOff>
    </xdr:from>
    <xdr:to>
      <xdr:col>74</xdr:col>
      <xdr:colOff>31750</xdr:colOff>
      <xdr:row>34</xdr:row>
      <xdr:rowOff>13208</xdr:rowOff>
    </xdr:to>
    <xdr:sp macro="" textlink="">
      <xdr:nvSpPr>
        <xdr:cNvPr id="337" name="楕円 336"/>
        <xdr:cNvSpPr/>
      </xdr:nvSpPr>
      <xdr:spPr>
        <a:xfrm>
          <a:off x="14732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23385</xdr:rowOff>
    </xdr:from>
    <xdr:ext cx="762000" cy="259045"/>
    <xdr:sp macro="" textlink="">
      <xdr:nvSpPr>
        <xdr:cNvPr id="338" name="テキスト ボックス 337"/>
        <xdr:cNvSpPr txBox="1"/>
      </xdr:nvSpPr>
      <xdr:spPr>
        <a:xfrm>
          <a:off x="14401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101346</xdr:rowOff>
    </xdr:from>
    <xdr:to>
      <xdr:col>69</xdr:col>
      <xdr:colOff>142875</xdr:colOff>
      <xdr:row>34</xdr:row>
      <xdr:rowOff>31496</xdr:rowOff>
    </xdr:to>
    <xdr:sp macro="" textlink="">
      <xdr:nvSpPr>
        <xdr:cNvPr id="339" name="楕円 338"/>
        <xdr:cNvSpPr/>
      </xdr:nvSpPr>
      <xdr:spPr>
        <a:xfrm>
          <a:off x="13843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41673</xdr:rowOff>
    </xdr:from>
    <xdr:ext cx="762000" cy="259045"/>
    <xdr:sp macro="" textlink="">
      <xdr:nvSpPr>
        <xdr:cNvPr id="340" name="テキスト ボックス 339"/>
        <xdr:cNvSpPr txBox="1"/>
      </xdr:nvSpPr>
      <xdr:spPr>
        <a:xfrm>
          <a:off x="13512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101346</xdr:rowOff>
    </xdr:from>
    <xdr:to>
      <xdr:col>65</xdr:col>
      <xdr:colOff>53975</xdr:colOff>
      <xdr:row>34</xdr:row>
      <xdr:rowOff>31496</xdr:rowOff>
    </xdr:to>
    <xdr:sp macro="" textlink="">
      <xdr:nvSpPr>
        <xdr:cNvPr id="341" name="楕円 340"/>
        <xdr:cNvSpPr/>
      </xdr:nvSpPr>
      <xdr:spPr>
        <a:xfrm>
          <a:off x="12954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41673</xdr:rowOff>
    </xdr:from>
    <xdr:ext cx="762000" cy="259045"/>
    <xdr:sp macro="" textlink="">
      <xdr:nvSpPr>
        <xdr:cNvPr id="342" name="テキスト ボックス 341"/>
        <xdr:cNvSpPr txBox="1"/>
      </xdr:nvSpPr>
      <xdr:spPr>
        <a:xfrm>
          <a:off x="12623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北大阪急行線延伸や新駅周辺整備にかかる元利償還の増加に伴い、公債費が増加しており、公債費にかかる経常収支比率は前年度から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昇した。今後も、北大阪急行線延伸や新駅周辺整備にかかる元利償還が増加するため、比率は一定期間上昇が続く見込みである。基金を活用し、市債発行抑制を図るなどの手立てを講じ、公債費負担を軽減し、過度に市債に依存しない財政運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148772</xdr:rowOff>
    </xdr:to>
    <xdr:cxnSp macro="">
      <xdr:nvCxnSpPr>
        <xdr:cNvPr id="377" name="直線コネクタ 376"/>
        <xdr:cNvCxnSpPr/>
      </xdr:nvCxnSpPr>
      <xdr:spPr>
        <a:xfrm>
          <a:off x="3987800" y="128143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8" name="公債費平均値テキスト"/>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116115</xdr:rowOff>
    </xdr:from>
    <xdr:to>
      <xdr:col>19</xdr:col>
      <xdr:colOff>187325</xdr:colOff>
      <xdr:row>74</xdr:row>
      <xdr:rowOff>127000</xdr:rowOff>
    </xdr:to>
    <xdr:cxnSp macro="">
      <xdr:nvCxnSpPr>
        <xdr:cNvPr id="380" name="直線コネクタ 379"/>
        <xdr:cNvCxnSpPr/>
      </xdr:nvCxnSpPr>
      <xdr:spPr>
        <a:xfrm>
          <a:off x="3098800" y="12803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2" name="テキスト ボックス 381"/>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94343</xdr:rowOff>
    </xdr:from>
    <xdr:to>
      <xdr:col>15</xdr:col>
      <xdr:colOff>98425</xdr:colOff>
      <xdr:row>74</xdr:row>
      <xdr:rowOff>116115</xdr:rowOff>
    </xdr:to>
    <xdr:cxnSp macro="">
      <xdr:nvCxnSpPr>
        <xdr:cNvPr id="383" name="直線コネクタ 382"/>
        <xdr:cNvCxnSpPr/>
      </xdr:nvCxnSpPr>
      <xdr:spPr>
        <a:xfrm>
          <a:off x="2209800" y="12781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42834</xdr:rowOff>
    </xdr:from>
    <xdr:ext cx="762000" cy="259045"/>
    <xdr:sp macro="" textlink="">
      <xdr:nvSpPr>
        <xdr:cNvPr id="385" name="テキスト ボックス 384"/>
        <xdr:cNvSpPr txBox="1"/>
      </xdr:nvSpPr>
      <xdr:spPr>
        <a:xfrm>
          <a:off x="2717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61685</xdr:rowOff>
    </xdr:from>
    <xdr:to>
      <xdr:col>11</xdr:col>
      <xdr:colOff>9525</xdr:colOff>
      <xdr:row>74</xdr:row>
      <xdr:rowOff>94343</xdr:rowOff>
    </xdr:to>
    <xdr:cxnSp macro="">
      <xdr:nvCxnSpPr>
        <xdr:cNvPr id="386" name="直線コネクタ 385"/>
        <xdr:cNvCxnSpPr/>
      </xdr:nvCxnSpPr>
      <xdr:spPr>
        <a:xfrm>
          <a:off x="1320800" y="12748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88" name="テキスト ボックス 387"/>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90" name="テキスト ボックス 389"/>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97972</xdr:rowOff>
    </xdr:from>
    <xdr:to>
      <xdr:col>24</xdr:col>
      <xdr:colOff>76200</xdr:colOff>
      <xdr:row>75</xdr:row>
      <xdr:rowOff>28122</xdr:rowOff>
    </xdr:to>
    <xdr:sp macro="" textlink="">
      <xdr:nvSpPr>
        <xdr:cNvPr id="396" name="楕円 395"/>
        <xdr:cNvSpPr/>
      </xdr:nvSpPr>
      <xdr:spPr>
        <a:xfrm>
          <a:off x="47752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114499</xdr:rowOff>
    </xdr:from>
    <xdr:ext cx="762000" cy="259045"/>
    <xdr:sp macro="" textlink="">
      <xdr:nvSpPr>
        <xdr:cNvPr id="397" name="公債費該当値テキスト"/>
        <xdr:cNvSpPr txBox="1"/>
      </xdr:nvSpPr>
      <xdr:spPr>
        <a:xfrm>
          <a:off x="49149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98" name="楕円 397"/>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99" name="テキスト ボックス 398"/>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65315</xdr:rowOff>
    </xdr:from>
    <xdr:to>
      <xdr:col>15</xdr:col>
      <xdr:colOff>149225</xdr:colOff>
      <xdr:row>74</xdr:row>
      <xdr:rowOff>166915</xdr:rowOff>
    </xdr:to>
    <xdr:sp macro="" textlink="">
      <xdr:nvSpPr>
        <xdr:cNvPr id="400" name="楕円 399"/>
        <xdr:cNvSpPr/>
      </xdr:nvSpPr>
      <xdr:spPr>
        <a:xfrm>
          <a:off x="3048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5642</xdr:rowOff>
    </xdr:from>
    <xdr:ext cx="762000" cy="259045"/>
    <xdr:sp macro="" textlink="">
      <xdr:nvSpPr>
        <xdr:cNvPr id="401" name="テキスト ボックス 400"/>
        <xdr:cNvSpPr txBox="1"/>
      </xdr:nvSpPr>
      <xdr:spPr>
        <a:xfrm>
          <a:off x="2717800" y="1252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43543</xdr:rowOff>
    </xdr:from>
    <xdr:to>
      <xdr:col>11</xdr:col>
      <xdr:colOff>60325</xdr:colOff>
      <xdr:row>74</xdr:row>
      <xdr:rowOff>145143</xdr:rowOff>
    </xdr:to>
    <xdr:sp macro="" textlink="">
      <xdr:nvSpPr>
        <xdr:cNvPr id="402" name="楕円 401"/>
        <xdr:cNvSpPr/>
      </xdr:nvSpPr>
      <xdr:spPr>
        <a:xfrm>
          <a:off x="2159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155320</xdr:rowOff>
    </xdr:from>
    <xdr:ext cx="762000" cy="259045"/>
    <xdr:sp macro="" textlink="">
      <xdr:nvSpPr>
        <xdr:cNvPr id="403" name="テキスト ボックス 402"/>
        <xdr:cNvSpPr txBox="1"/>
      </xdr:nvSpPr>
      <xdr:spPr>
        <a:xfrm>
          <a:off x="1828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10885</xdr:rowOff>
    </xdr:from>
    <xdr:to>
      <xdr:col>6</xdr:col>
      <xdr:colOff>171450</xdr:colOff>
      <xdr:row>74</xdr:row>
      <xdr:rowOff>112485</xdr:rowOff>
    </xdr:to>
    <xdr:sp macro="" textlink="">
      <xdr:nvSpPr>
        <xdr:cNvPr id="404" name="楕円 403"/>
        <xdr:cNvSpPr/>
      </xdr:nvSpPr>
      <xdr:spPr>
        <a:xfrm>
          <a:off x="1270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122662</xdr:rowOff>
    </xdr:from>
    <xdr:ext cx="762000" cy="259045"/>
    <xdr:sp macro="" textlink="">
      <xdr:nvSpPr>
        <xdr:cNvPr id="405" name="テキスト ボックス 404"/>
        <xdr:cNvSpPr txBox="1"/>
      </xdr:nvSpPr>
      <xdr:spPr>
        <a:xfrm>
          <a:off x="939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補助費等とその他については、類似団体内平均値を下回ったが、図書館等の公共施設が多いことや構成する一部事務組合が少なく、平成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30</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から開始した環境クリーンセンターの包括運営委託やごみ処理の単独実施により、人件費及び物件費が嵩み、公債費以外の経常収支比率が類似団体内平均値を大きく上回った。今後も、これまで行ってきた行財政改革を引き継ぎながら、さらなる効率化を図るとともに、近隣団体との新たな広域連携に着手するなど、徹底的なコスト削減に取り組む。</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16511</xdr:rowOff>
    </xdr:from>
    <xdr:to>
      <xdr:col>82</xdr:col>
      <xdr:colOff>107950</xdr:colOff>
      <xdr:row>79</xdr:row>
      <xdr:rowOff>77470</xdr:rowOff>
    </xdr:to>
    <xdr:cxnSp macro="">
      <xdr:nvCxnSpPr>
        <xdr:cNvPr id="438" name="直線コネクタ 437"/>
        <xdr:cNvCxnSpPr/>
      </xdr:nvCxnSpPr>
      <xdr:spPr>
        <a:xfrm flipV="1">
          <a:off x="15671800" y="135610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9" name="公債費以外平均値テキスト"/>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31750</xdr:rowOff>
    </xdr:from>
    <xdr:to>
      <xdr:col>78</xdr:col>
      <xdr:colOff>69850</xdr:colOff>
      <xdr:row>79</xdr:row>
      <xdr:rowOff>77470</xdr:rowOff>
    </xdr:to>
    <xdr:cxnSp macro="">
      <xdr:nvCxnSpPr>
        <xdr:cNvPr id="441" name="直線コネクタ 440"/>
        <xdr:cNvCxnSpPr/>
      </xdr:nvCxnSpPr>
      <xdr:spPr>
        <a:xfrm>
          <a:off x="14782800" y="1357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3" name="テキスト ボックス 442"/>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31750</xdr:rowOff>
    </xdr:from>
    <xdr:to>
      <xdr:col>73</xdr:col>
      <xdr:colOff>180975</xdr:colOff>
      <xdr:row>79</xdr:row>
      <xdr:rowOff>115570</xdr:rowOff>
    </xdr:to>
    <xdr:cxnSp macro="">
      <xdr:nvCxnSpPr>
        <xdr:cNvPr id="444" name="直線コネクタ 443"/>
        <xdr:cNvCxnSpPr/>
      </xdr:nvCxnSpPr>
      <xdr:spPr>
        <a:xfrm flipV="1">
          <a:off x="13893800" y="13576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79</xdr:row>
      <xdr:rowOff>115570</xdr:rowOff>
    </xdr:to>
    <xdr:cxnSp macro="">
      <xdr:nvCxnSpPr>
        <xdr:cNvPr id="447" name="直線コネクタ 446"/>
        <xdr:cNvCxnSpPr/>
      </xdr:nvCxnSpPr>
      <xdr:spPr>
        <a:xfrm>
          <a:off x="13004800" y="134772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137161</xdr:rowOff>
    </xdr:from>
    <xdr:to>
      <xdr:col>82</xdr:col>
      <xdr:colOff>158750</xdr:colOff>
      <xdr:row>79</xdr:row>
      <xdr:rowOff>67311</xdr:rowOff>
    </xdr:to>
    <xdr:sp macro="" textlink="">
      <xdr:nvSpPr>
        <xdr:cNvPr id="457" name="楕円 456"/>
        <xdr:cNvSpPr/>
      </xdr:nvSpPr>
      <xdr:spPr>
        <a:xfrm>
          <a:off x="16459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109238</xdr:rowOff>
    </xdr:from>
    <xdr:ext cx="762000" cy="259045"/>
    <xdr:sp macro="" textlink="">
      <xdr:nvSpPr>
        <xdr:cNvPr id="458" name="公債費以外該当値テキスト"/>
        <xdr:cNvSpPr txBox="1"/>
      </xdr:nvSpPr>
      <xdr:spPr>
        <a:xfrm>
          <a:off x="16598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26670</xdr:rowOff>
    </xdr:from>
    <xdr:to>
      <xdr:col>78</xdr:col>
      <xdr:colOff>120650</xdr:colOff>
      <xdr:row>79</xdr:row>
      <xdr:rowOff>128270</xdr:rowOff>
    </xdr:to>
    <xdr:sp macro="" textlink="">
      <xdr:nvSpPr>
        <xdr:cNvPr id="459" name="楕円 458"/>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113047</xdr:rowOff>
    </xdr:from>
    <xdr:ext cx="736600" cy="259045"/>
    <xdr:sp macro="" textlink="">
      <xdr:nvSpPr>
        <xdr:cNvPr id="460" name="テキスト ボックス 459"/>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152400</xdr:rowOff>
    </xdr:from>
    <xdr:to>
      <xdr:col>74</xdr:col>
      <xdr:colOff>31750</xdr:colOff>
      <xdr:row>79</xdr:row>
      <xdr:rowOff>82550</xdr:rowOff>
    </xdr:to>
    <xdr:sp macro="" textlink="">
      <xdr:nvSpPr>
        <xdr:cNvPr id="461" name="楕円 460"/>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62" name="テキスト ボックス 461"/>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64770</xdr:rowOff>
    </xdr:from>
    <xdr:to>
      <xdr:col>69</xdr:col>
      <xdr:colOff>142875</xdr:colOff>
      <xdr:row>79</xdr:row>
      <xdr:rowOff>166370</xdr:rowOff>
    </xdr:to>
    <xdr:sp macro="" textlink="">
      <xdr:nvSpPr>
        <xdr:cNvPr id="463" name="楕円 462"/>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151147</xdr:rowOff>
    </xdr:from>
    <xdr:ext cx="762000" cy="259045"/>
    <xdr:sp macro="" textlink="">
      <xdr:nvSpPr>
        <xdr:cNvPr id="464" name="テキスト ボックス 463"/>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65" name="楕円 464"/>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66" name="テキスト ボックス 465"/>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102583</xdr:rowOff>
    </xdr:from>
    <xdr:to>
      <xdr:col>29</xdr:col>
      <xdr:colOff>127000</xdr:colOff>
      <xdr:row>14</xdr:row>
      <xdr:rowOff>129003</xdr:rowOff>
    </xdr:to>
    <xdr:cxnSp macro="">
      <xdr:nvCxnSpPr>
        <xdr:cNvPr id="52" name="直線コネクタ 51"/>
        <xdr:cNvCxnSpPr/>
      </xdr:nvCxnSpPr>
      <xdr:spPr bwMode="auto">
        <a:xfrm flipV="1">
          <a:off x="5003800" y="2550508"/>
          <a:ext cx="647700" cy="26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82774</xdr:rowOff>
    </xdr:from>
    <xdr:ext cx="762000" cy="259045"/>
    <xdr:sp macro="" textlink="">
      <xdr:nvSpPr>
        <xdr:cNvPr id="53" name="人口1人当たり決算額の推移平均値テキスト130"/>
        <xdr:cNvSpPr txBox="1"/>
      </xdr:nvSpPr>
      <xdr:spPr>
        <a:xfrm>
          <a:off x="5740400" y="270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129003</xdr:rowOff>
    </xdr:from>
    <xdr:to>
      <xdr:col>26</xdr:col>
      <xdr:colOff>50800</xdr:colOff>
      <xdr:row>14</xdr:row>
      <xdr:rowOff>149250</xdr:rowOff>
    </xdr:to>
    <xdr:cxnSp macro="">
      <xdr:nvCxnSpPr>
        <xdr:cNvPr id="55" name="直線コネクタ 54"/>
        <xdr:cNvCxnSpPr/>
      </xdr:nvCxnSpPr>
      <xdr:spPr bwMode="auto">
        <a:xfrm flipV="1">
          <a:off x="4305300" y="2576928"/>
          <a:ext cx="698500" cy="20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81076</xdr:rowOff>
    </xdr:from>
    <xdr:ext cx="736600" cy="259045"/>
    <xdr:sp macro="" textlink="">
      <xdr:nvSpPr>
        <xdr:cNvPr id="57" name="テキスト ボックス 56"/>
        <xdr:cNvSpPr txBox="1"/>
      </xdr:nvSpPr>
      <xdr:spPr>
        <a:xfrm>
          <a:off x="4622800" y="287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149250</xdr:rowOff>
    </xdr:from>
    <xdr:to>
      <xdr:col>22</xdr:col>
      <xdr:colOff>114300</xdr:colOff>
      <xdr:row>15</xdr:row>
      <xdr:rowOff>26068</xdr:rowOff>
    </xdr:to>
    <xdr:cxnSp macro="">
      <xdr:nvCxnSpPr>
        <xdr:cNvPr id="58" name="直線コネクタ 57"/>
        <xdr:cNvCxnSpPr/>
      </xdr:nvCxnSpPr>
      <xdr:spPr bwMode="auto">
        <a:xfrm flipV="1">
          <a:off x="3606800" y="2597175"/>
          <a:ext cx="698500" cy="48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99462</xdr:rowOff>
    </xdr:from>
    <xdr:ext cx="762000" cy="259045"/>
    <xdr:sp macro="" textlink="">
      <xdr:nvSpPr>
        <xdr:cNvPr id="60" name="テキスト ボックス 59"/>
        <xdr:cNvSpPr txBox="1"/>
      </xdr:nvSpPr>
      <xdr:spPr>
        <a:xfrm>
          <a:off x="3924300" y="289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26068</xdr:rowOff>
    </xdr:from>
    <xdr:to>
      <xdr:col>18</xdr:col>
      <xdr:colOff>177800</xdr:colOff>
      <xdr:row>15</xdr:row>
      <xdr:rowOff>56961</xdr:rowOff>
    </xdr:to>
    <xdr:cxnSp macro="">
      <xdr:nvCxnSpPr>
        <xdr:cNvPr id="61" name="直線コネクタ 60"/>
        <xdr:cNvCxnSpPr/>
      </xdr:nvCxnSpPr>
      <xdr:spPr bwMode="auto">
        <a:xfrm flipV="1">
          <a:off x="2908300" y="2645443"/>
          <a:ext cx="698500" cy="30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105242</xdr:rowOff>
    </xdr:from>
    <xdr:ext cx="762000" cy="259045"/>
    <xdr:sp macro="" textlink="">
      <xdr:nvSpPr>
        <xdr:cNvPr id="63" name="テキスト ボックス 62"/>
        <xdr:cNvSpPr txBox="1"/>
      </xdr:nvSpPr>
      <xdr:spPr>
        <a:xfrm>
          <a:off x="32258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111055</xdr:rowOff>
    </xdr:from>
    <xdr:ext cx="762000" cy="259045"/>
    <xdr:sp macro="" textlink="">
      <xdr:nvSpPr>
        <xdr:cNvPr id="65" name="テキスト ボックス 64"/>
        <xdr:cNvSpPr txBox="1"/>
      </xdr:nvSpPr>
      <xdr:spPr>
        <a:xfrm>
          <a:off x="2527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51783</xdr:rowOff>
    </xdr:from>
    <xdr:to>
      <xdr:col>29</xdr:col>
      <xdr:colOff>177800</xdr:colOff>
      <xdr:row>14</xdr:row>
      <xdr:rowOff>153383</xdr:rowOff>
    </xdr:to>
    <xdr:sp macro="" textlink="">
      <xdr:nvSpPr>
        <xdr:cNvPr id="71" name="楕円 70"/>
        <xdr:cNvSpPr/>
      </xdr:nvSpPr>
      <xdr:spPr bwMode="auto">
        <a:xfrm>
          <a:off x="5600700" y="2499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68310</xdr:rowOff>
    </xdr:from>
    <xdr:ext cx="762000" cy="259045"/>
    <xdr:sp macro="" textlink="">
      <xdr:nvSpPr>
        <xdr:cNvPr id="72" name="人口1人当たり決算額の推移該当値テキスト130"/>
        <xdr:cNvSpPr txBox="1"/>
      </xdr:nvSpPr>
      <xdr:spPr>
        <a:xfrm>
          <a:off x="5740400" y="234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78203</xdr:rowOff>
    </xdr:from>
    <xdr:to>
      <xdr:col>26</xdr:col>
      <xdr:colOff>101600</xdr:colOff>
      <xdr:row>15</xdr:row>
      <xdr:rowOff>8353</xdr:rowOff>
    </xdr:to>
    <xdr:sp macro="" textlink="">
      <xdr:nvSpPr>
        <xdr:cNvPr id="73" name="楕円 72"/>
        <xdr:cNvSpPr/>
      </xdr:nvSpPr>
      <xdr:spPr bwMode="auto">
        <a:xfrm>
          <a:off x="4953000" y="252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18530</xdr:rowOff>
    </xdr:from>
    <xdr:ext cx="736600" cy="259045"/>
    <xdr:sp macro="" textlink="">
      <xdr:nvSpPr>
        <xdr:cNvPr id="74" name="テキスト ボックス 73"/>
        <xdr:cNvSpPr txBox="1"/>
      </xdr:nvSpPr>
      <xdr:spPr>
        <a:xfrm>
          <a:off x="4622800" y="229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98450</xdr:rowOff>
    </xdr:from>
    <xdr:to>
      <xdr:col>22</xdr:col>
      <xdr:colOff>165100</xdr:colOff>
      <xdr:row>15</xdr:row>
      <xdr:rowOff>28600</xdr:rowOff>
    </xdr:to>
    <xdr:sp macro="" textlink="">
      <xdr:nvSpPr>
        <xdr:cNvPr id="75" name="楕円 74"/>
        <xdr:cNvSpPr/>
      </xdr:nvSpPr>
      <xdr:spPr bwMode="auto">
        <a:xfrm>
          <a:off x="4254500" y="2546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38777</xdr:rowOff>
    </xdr:from>
    <xdr:ext cx="762000" cy="259045"/>
    <xdr:sp macro="" textlink="">
      <xdr:nvSpPr>
        <xdr:cNvPr id="76" name="テキスト ボックス 75"/>
        <xdr:cNvSpPr txBox="1"/>
      </xdr:nvSpPr>
      <xdr:spPr>
        <a:xfrm>
          <a:off x="3924300" y="231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146718</xdr:rowOff>
    </xdr:from>
    <xdr:to>
      <xdr:col>19</xdr:col>
      <xdr:colOff>38100</xdr:colOff>
      <xdr:row>15</xdr:row>
      <xdr:rowOff>76868</xdr:rowOff>
    </xdr:to>
    <xdr:sp macro="" textlink="">
      <xdr:nvSpPr>
        <xdr:cNvPr id="77" name="楕円 76"/>
        <xdr:cNvSpPr/>
      </xdr:nvSpPr>
      <xdr:spPr bwMode="auto">
        <a:xfrm>
          <a:off x="3556000" y="2594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87045</xdr:rowOff>
    </xdr:from>
    <xdr:ext cx="762000" cy="259045"/>
    <xdr:sp macro="" textlink="">
      <xdr:nvSpPr>
        <xdr:cNvPr id="78" name="テキスト ボックス 77"/>
        <xdr:cNvSpPr txBox="1"/>
      </xdr:nvSpPr>
      <xdr:spPr>
        <a:xfrm>
          <a:off x="3225800" y="236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6161</xdr:rowOff>
    </xdr:from>
    <xdr:to>
      <xdr:col>15</xdr:col>
      <xdr:colOff>101600</xdr:colOff>
      <xdr:row>15</xdr:row>
      <xdr:rowOff>107761</xdr:rowOff>
    </xdr:to>
    <xdr:sp macro="" textlink="">
      <xdr:nvSpPr>
        <xdr:cNvPr id="79" name="楕円 78"/>
        <xdr:cNvSpPr/>
      </xdr:nvSpPr>
      <xdr:spPr bwMode="auto">
        <a:xfrm>
          <a:off x="2857500" y="2625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117938</xdr:rowOff>
    </xdr:from>
    <xdr:ext cx="762000" cy="259045"/>
    <xdr:sp macro="" textlink="">
      <xdr:nvSpPr>
        <xdr:cNvPr id="80" name="テキスト ボックス 79"/>
        <xdr:cNvSpPr txBox="1"/>
      </xdr:nvSpPr>
      <xdr:spPr>
        <a:xfrm>
          <a:off x="2527300" y="239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189454</xdr:rowOff>
    </xdr:from>
    <xdr:to>
      <xdr:col>29</xdr:col>
      <xdr:colOff>127000</xdr:colOff>
      <xdr:row>35</xdr:row>
      <xdr:rowOff>198049</xdr:rowOff>
    </xdr:to>
    <xdr:cxnSp macro="">
      <xdr:nvCxnSpPr>
        <xdr:cNvPr id="111" name="直線コネクタ 110"/>
        <xdr:cNvCxnSpPr/>
      </xdr:nvCxnSpPr>
      <xdr:spPr bwMode="auto">
        <a:xfrm>
          <a:off x="5003800" y="6799804"/>
          <a:ext cx="647700" cy="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189454</xdr:rowOff>
    </xdr:from>
    <xdr:to>
      <xdr:col>26</xdr:col>
      <xdr:colOff>50800</xdr:colOff>
      <xdr:row>35</xdr:row>
      <xdr:rowOff>337861</xdr:rowOff>
    </xdr:to>
    <xdr:cxnSp macro="">
      <xdr:nvCxnSpPr>
        <xdr:cNvPr id="114" name="直線コネクタ 113"/>
        <xdr:cNvCxnSpPr/>
      </xdr:nvCxnSpPr>
      <xdr:spPr bwMode="auto">
        <a:xfrm flipV="1">
          <a:off x="4305300" y="6799804"/>
          <a:ext cx="698500" cy="148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131787</xdr:rowOff>
    </xdr:from>
    <xdr:ext cx="736600" cy="259045"/>
    <xdr:sp macro="" textlink="">
      <xdr:nvSpPr>
        <xdr:cNvPr id="116" name="テキスト ボックス 115"/>
        <xdr:cNvSpPr txBox="1"/>
      </xdr:nvSpPr>
      <xdr:spPr>
        <a:xfrm>
          <a:off x="4622800" y="639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332877</xdr:rowOff>
    </xdr:from>
    <xdr:to>
      <xdr:col>22</xdr:col>
      <xdr:colOff>114300</xdr:colOff>
      <xdr:row>35</xdr:row>
      <xdr:rowOff>337861</xdr:rowOff>
    </xdr:to>
    <xdr:cxnSp macro="">
      <xdr:nvCxnSpPr>
        <xdr:cNvPr id="117" name="直線コネクタ 116"/>
        <xdr:cNvCxnSpPr/>
      </xdr:nvCxnSpPr>
      <xdr:spPr bwMode="auto">
        <a:xfrm>
          <a:off x="3606800" y="6943227"/>
          <a:ext cx="698500" cy="4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332877</xdr:rowOff>
    </xdr:from>
    <xdr:to>
      <xdr:col>18</xdr:col>
      <xdr:colOff>177800</xdr:colOff>
      <xdr:row>36</xdr:row>
      <xdr:rowOff>83703</xdr:rowOff>
    </xdr:to>
    <xdr:cxnSp macro="">
      <xdr:nvCxnSpPr>
        <xdr:cNvPr id="120" name="直線コネクタ 119"/>
        <xdr:cNvCxnSpPr/>
      </xdr:nvCxnSpPr>
      <xdr:spPr bwMode="auto">
        <a:xfrm flipV="1">
          <a:off x="2908300" y="6943227"/>
          <a:ext cx="698500" cy="93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93794</xdr:rowOff>
    </xdr:from>
    <xdr:ext cx="762000" cy="259045"/>
    <xdr:sp macro="" textlink="">
      <xdr:nvSpPr>
        <xdr:cNvPr id="122" name="テキスト ボックス 121"/>
        <xdr:cNvSpPr txBox="1"/>
      </xdr:nvSpPr>
      <xdr:spPr>
        <a:xfrm>
          <a:off x="32258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147249</xdr:rowOff>
    </xdr:from>
    <xdr:to>
      <xdr:col>29</xdr:col>
      <xdr:colOff>177800</xdr:colOff>
      <xdr:row>35</xdr:row>
      <xdr:rowOff>248849</xdr:rowOff>
    </xdr:to>
    <xdr:sp macro="" textlink="">
      <xdr:nvSpPr>
        <xdr:cNvPr id="130" name="楕円 129"/>
        <xdr:cNvSpPr/>
      </xdr:nvSpPr>
      <xdr:spPr bwMode="auto">
        <a:xfrm>
          <a:off x="5600700" y="675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119326</xdr:rowOff>
    </xdr:from>
    <xdr:ext cx="762000" cy="259045"/>
    <xdr:sp macro="" textlink="">
      <xdr:nvSpPr>
        <xdr:cNvPr id="131" name="人口1人当たり決算額の推移該当値テキスト445"/>
        <xdr:cNvSpPr txBox="1"/>
      </xdr:nvSpPr>
      <xdr:spPr>
        <a:xfrm>
          <a:off x="5740400" y="672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138654</xdr:rowOff>
    </xdr:from>
    <xdr:to>
      <xdr:col>26</xdr:col>
      <xdr:colOff>101600</xdr:colOff>
      <xdr:row>35</xdr:row>
      <xdr:rowOff>240254</xdr:rowOff>
    </xdr:to>
    <xdr:sp macro="" textlink="">
      <xdr:nvSpPr>
        <xdr:cNvPr id="132" name="楕円 131"/>
        <xdr:cNvSpPr/>
      </xdr:nvSpPr>
      <xdr:spPr bwMode="auto">
        <a:xfrm>
          <a:off x="4953000" y="6749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225031</xdr:rowOff>
    </xdr:from>
    <xdr:ext cx="736600" cy="259045"/>
    <xdr:sp macro="" textlink="">
      <xdr:nvSpPr>
        <xdr:cNvPr id="133" name="テキスト ボックス 132"/>
        <xdr:cNvSpPr txBox="1"/>
      </xdr:nvSpPr>
      <xdr:spPr>
        <a:xfrm>
          <a:off x="4622800" y="683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287061</xdr:rowOff>
    </xdr:from>
    <xdr:to>
      <xdr:col>22</xdr:col>
      <xdr:colOff>165100</xdr:colOff>
      <xdr:row>36</xdr:row>
      <xdr:rowOff>45761</xdr:rowOff>
    </xdr:to>
    <xdr:sp macro="" textlink="">
      <xdr:nvSpPr>
        <xdr:cNvPr id="134" name="楕円 133"/>
        <xdr:cNvSpPr/>
      </xdr:nvSpPr>
      <xdr:spPr bwMode="auto">
        <a:xfrm>
          <a:off x="4254500" y="689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30538</xdr:rowOff>
    </xdr:from>
    <xdr:ext cx="762000" cy="259045"/>
    <xdr:sp macro="" textlink="">
      <xdr:nvSpPr>
        <xdr:cNvPr id="135" name="テキスト ボックス 134"/>
        <xdr:cNvSpPr txBox="1"/>
      </xdr:nvSpPr>
      <xdr:spPr>
        <a:xfrm>
          <a:off x="3924300" y="698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282077</xdr:rowOff>
    </xdr:from>
    <xdr:to>
      <xdr:col>19</xdr:col>
      <xdr:colOff>38100</xdr:colOff>
      <xdr:row>36</xdr:row>
      <xdr:rowOff>40777</xdr:rowOff>
    </xdr:to>
    <xdr:sp macro="" textlink="">
      <xdr:nvSpPr>
        <xdr:cNvPr id="136" name="楕円 135"/>
        <xdr:cNvSpPr/>
      </xdr:nvSpPr>
      <xdr:spPr bwMode="auto">
        <a:xfrm>
          <a:off x="3556000" y="6892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25554</xdr:rowOff>
    </xdr:from>
    <xdr:ext cx="762000" cy="259045"/>
    <xdr:sp macro="" textlink="">
      <xdr:nvSpPr>
        <xdr:cNvPr id="137" name="テキスト ボックス 136"/>
        <xdr:cNvSpPr txBox="1"/>
      </xdr:nvSpPr>
      <xdr:spPr>
        <a:xfrm>
          <a:off x="3225800" y="697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38" name="楕円 137"/>
        <xdr:cNvSpPr/>
      </xdr:nvSpPr>
      <xdr:spPr bwMode="auto">
        <a:xfrm>
          <a:off x="2857500" y="6986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119280</xdr:rowOff>
    </xdr:from>
    <xdr:ext cx="762000" cy="259045"/>
    <xdr:sp macro="" textlink="">
      <xdr:nvSpPr>
        <xdr:cNvPr id="139" name="テキスト ボックス 138"/>
        <xdr:cNvSpPr txBox="1"/>
      </xdr:nvSpPr>
      <xdr:spPr>
        <a:xfrm>
          <a:off x="25273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138,890
136,029
47.90
96,761,309
88,430,704
2,368,290
27,731,894
56,621,786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88379</xdr:rowOff>
    </xdr:from>
    <xdr:to>
      <xdr:col>24</xdr:col>
      <xdr:colOff>63500</xdr:colOff>
      <xdr:row>33</xdr:row>
      <xdr:rowOff>56947</xdr:rowOff>
    </xdr:to>
    <xdr:cxnSp macro="">
      <xdr:nvCxnSpPr>
        <xdr:cNvPr id="65" name="直線コネクタ 64"/>
        <xdr:cNvCxnSpPr/>
      </xdr:nvCxnSpPr>
      <xdr:spPr>
        <a:xfrm flipV="1">
          <a:off x="3797300" y="5574779"/>
          <a:ext cx="838200" cy="1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30637</xdr:rowOff>
    </xdr:from>
    <xdr:ext cx="534377" cy="259045"/>
    <xdr:sp macro="" textlink="">
      <xdr:nvSpPr>
        <xdr:cNvPr id="66" name="人件費平均値テキスト"/>
        <xdr:cNvSpPr txBox="1"/>
      </xdr:nvSpPr>
      <xdr:spPr>
        <a:xfrm>
          <a:off x="4686300" y="585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27658</xdr:rowOff>
    </xdr:from>
    <xdr:to>
      <xdr:col>19</xdr:col>
      <xdr:colOff>177800</xdr:colOff>
      <xdr:row>33</xdr:row>
      <xdr:rowOff>56947</xdr:rowOff>
    </xdr:to>
    <xdr:cxnSp macro="">
      <xdr:nvCxnSpPr>
        <xdr:cNvPr id="68" name="直線コネクタ 67"/>
        <xdr:cNvCxnSpPr/>
      </xdr:nvCxnSpPr>
      <xdr:spPr>
        <a:xfrm>
          <a:off x="2908300" y="5685508"/>
          <a:ext cx="889000" cy="2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99674</xdr:rowOff>
    </xdr:from>
    <xdr:ext cx="534377" cy="259045"/>
    <xdr:sp macro="" textlink="">
      <xdr:nvSpPr>
        <xdr:cNvPr id="70" name="テキスト ボックス 69"/>
        <xdr:cNvSpPr txBox="1"/>
      </xdr:nvSpPr>
      <xdr:spPr>
        <a:xfrm>
          <a:off x="3530111" y="61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135757</xdr:rowOff>
    </xdr:from>
    <xdr:to>
      <xdr:col>15</xdr:col>
      <xdr:colOff>50800</xdr:colOff>
      <xdr:row>33</xdr:row>
      <xdr:rowOff>27658</xdr:rowOff>
    </xdr:to>
    <xdr:cxnSp macro="">
      <xdr:nvCxnSpPr>
        <xdr:cNvPr id="71" name="直線コネクタ 70"/>
        <xdr:cNvCxnSpPr/>
      </xdr:nvCxnSpPr>
      <xdr:spPr>
        <a:xfrm>
          <a:off x="2019300" y="5622157"/>
          <a:ext cx="889000" cy="6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103360</xdr:rowOff>
    </xdr:from>
    <xdr:ext cx="534377" cy="259045"/>
    <xdr:sp macro="" textlink="">
      <xdr:nvSpPr>
        <xdr:cNvPr id="73" name="テキスト ボックス 72"/>
        <xdr:cNvSpPr txBox="1"/>
      </xdr:nvSpPr>
      <xdr:spPr>
        <a:xfrm>
          <a:off x="2641111" y="6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135757</xdr:rowOff>
    </xdr:from>
    <xdr:to>
      <xdr:col>10</xdr:col>
      <xdr:colOff>114300</xdr:colOff>
      <xdr:row>33</xdr:row>
      <xdr:rowOff>103410</xdr:rowOff>
    </xdr:to>
    <xdr:cxnSp macro="">
      <xdr:nvCxnSpPr>
        <xdr:cNvPr id="74" name="直線コネクタ 73"/>
        <xdr:cNvCxnSpPr/>
      </xdr:nvCxnSpPr>
      <xdr:spPr>
        <a:xfrm flipV="1">
          <a:off x="1130300" y="5622157"/>
          <a:ext cx="889000" cy="1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114533</xdr:rowOff>
    </xdr:from>
    <xdr:ext cx="534377" cy="259045"/>
    <xdr:sp macro="" textlink="">
      <xdr:nvSpPr>
        <xdr:cNvPr id="76" name="テキスト ボックス 75"/>
        <xdr:cNvSpPr txBox="1"/>
      </xdr:nvSpPr>
      <xdr:spPr>
        <a:xfrm>
          <a:off x="1752111" y="6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37579</xdr:rowOff>
    </xdr:from>
    <xdr:to>
      <xdr:col>24</xdr:col>
      <xdr:colOff>114300</xdr:colOff>
      <xdr:row>32</xdr:row>
      <xdr:rowOff>139179</xdr:rowOff>
    </xdr:to>
    <xdr:sp macro="" textlink="">
      <xdr:nvSpPr>
        <xdr:cNvPr id="84" name="楕円 83"/>
        <xdr:cNvSpPr/>
      </xdr:nvSpPr>
      <xdr:spPr>
        <a:xfrm>
          <a:off x="4584700" y="552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60456</xdr:rowOff>
    </xdr:from>
    <xdr:ext cx="534377" cy="259045"/>
    <xdr:sp macro="" textlink="">
      <xdr:nvSpPr>
        <xdr:cNvPr id="85" name="人件費該当値テキスト"/>
        <xdr:cNvSpPr txBox="1"/>
      </xdr:nvSpPr>
      <xdr:spPr>
        <a:xfrm>
          <a:off x="4686300" y="537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6147</xdr:rowOff>
    </xdr:from>
    <xdr:to>
      <xdr:col>20</xdr:col>
      <xdr:colOff>38100</xdr:colOff>
      <xdr:row>33</xdr:row>
      <xdr:rowOff>107747</xdr:rowOff>
    </xdr:to>
    <xdr:sp macro="" textlink="">
      <xdr:nvSpPr>
        <xdr:cNvPr id="86" name="楕円 85"/>
        <xdr:cNvSpPr/>
      </xdr:nvSpPr>
      <xdr:spPr>
        <a:xfrm>
          <a:off x="3746500" y="566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124274</xdr:rowOff>
    </xdr:from>
    <xdr:ext cx="534377" cy="259045"/>
    <xdr:sp macro="" textlink="">
      <xdr:nvSpPr>
        <xdr:cNvPr id="87" name="テキスト ボックス 86"/>
        <xdr:cNvSpPr txBox="1"/>
      </xdr:nvSpPr>
      <xdr:spPr>
        <a:xfrm>
          <a:off x="3530111" y="543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148308</xdr:rowOff>
    </xdr:from>
    <xdr:to>
      <xdr:col>15</xdr:col>
      <xdr:colOff>101600</xdr:colOff>
      <xdr:row>33</xdr:row>
      <xdr:rowOff>78458</xdr:rowOff>
    </xdr:to>
    <xdr:sp macro="" textlink="">
      <xdr:nvSpPr>
        <xdr:cNvPr id="88" name="楕円 87"/>
        <xdr:cNvSpPr/>
      </xdr:nvSpPr>
      <xdr:spPr>
        <a:xfrm>
          <a:off x="2857500" y="563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94985</xdr:rowOff>
    </xdr:from>
    <xdr:ext cx="534377" cy="259045"/>
    <xdr:sp macro="" textlink="">
      <xdr:nvSpPr>
        <xdr:cNvPr id="89" name="テキスト ボックス 88"/>
        <xdr:cNvSpPr txBox="1"/>
      </xdr:nvSpPr>
      <xdr:spPr>
        <a:xfrm>
          <a:off x="2641111" y="540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84957</xdr:rowOff>
    </xdr:from>
    <xdr:to>
      <xdr:col>10</xdr:col>
      <xdr:colOff>165100</xdr:colOff>
      <xdr:row>33</xdr:row>
      <xdr:rowOff>15107</xdr:rowOff>
    </xdr:to>
    <xdr:sp macro="" textlink="">
      <xdr:nvSpPr>
        <xdr:cNvPr id="90" name="楕円 89"/>
        <xdr:cNvSpPr/>
      </xdr:nvSpPr>
      <xdr:spPr>
        <a:xfrm>
          <a:off x="1968500" y="557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31634</xdr:rowOff>
    </xdr:from>
    <xdr:ext cx="534377" cy="259045"/>
    <xdr:sp macro="" textlink="">
      <xdr:nvSpPr>
        <xdr:cNvPr id="91" name="テキスト ボックス 90"/>
        <xdr:cNvSpPr txBox="1"/>
      </xdr:nvSpPr>
      <xdr:spPr>
        <a:xfrm>
          <a:off x="1752111" y="534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52610</xdr:rowOff>
    </xdr:from>
    <xdr:to>
      <xdr:col>6</xdr:col>
      <xdr:colOff>38100</xdr:colOff>
      <xdr:row>33</xdr:row>
      <xdr:rowOff>154210</xdr:rowOff>
    </xdr:to>
    <xdr:sp macro="" textlink="">
      <xdr:nvSpPr>
        <xdr:cNvPr id="92" name="楕円 91"/>
        <xdr:cNvSpPr/>
      </xdr:nvSpPr>
      <xdr:spPr>
        <a:xfrm>
          <a:off x="1079500" y="571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170737</xdr:rowOff>
    </xdr:from>
    <xdr:ext cx="534377" cy="259045"/>
    <xdr:sp macro="" textlink="">
      <xdr:nvSpPr>
        <xdr:cNvPr id="93" name="テキスト ボックス 92"/>
        <xdr:cNvSpPr txBox="1"/>
      </xdr:nvSpPr>
      <xdr:spPr>
        <a:xfrm>
          <a:off x="863111" y="548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19647</xdr:rowOff>
    </xdr:from>
    <xdr:to>
      <xdr:col>24</xdr:col>
      <xdr:colOff>63500</xdr:colOff>
      <xdr:row>54</xdr:row>
      <xdr:rowOff>97828</xdr:rowOff>
    </xdr:to>
    <xdr:cxnSp macro="">
      <xdr:nvCxnSpPr>
        <xdr:cNvPr id="123" name="直線コネクタ 122"/>
        <xdr:cNvCxnSpPr/>
      </xdr:nvCxnSpPr>
      <xdr:spPr>
        <a:xfrm flipV="1">
          <a:off x="3797300" y="9277947"/>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144594</xdr:rowOff>
    </xdr:from>
    <xdr:ext cx="534377" cy="259045"/>
    <xdr:sp macro="" textlink="">
      <xdr:nvSpPr>
        <xdr:cNvPr id="124" name="物件費平均値テキスト"/>
        <xdr:cNvSpPr txBox="1"/>
      </xdr:nvSpPr>
      <xdr:spPr>
        <a:xfrm>
          <a:off x="4686300" y="9402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97828</xdr:rowOff>
    </xdr:from>
    <xdr:to>
      <xdr:col>19</xdr:col>
      <xdr:colOff>177800</xdr:colOff>
      <xdr:row>55</xdr:row>
      <xdr:rowOff>56871</xdr:rowOff>
    </xdr:to>
    <xdr:cxnSp macro="">
      <xdr:nvCxnSpPr>
        <xdr:cNvPr id="126" name="直線コネクタ 125"/>
        <xdr:cNvCxnSpPr/>
      </xdr:nvCxnSpPr>
      <xdr:spPr>
        <a:xfrm flipV="1">
          <a:off x="2908300" y="9356128"/>
          <a:ext cx="889000" cy="13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146880</xdr:rowOff>
    </xdr:from>
    <xdr:ext cx="534377" cy="259045"/>
    <xdr:sp macro="" textlink="">
      <xdr:nvSpPr>
        <xdr:cNvPr id="128" name="テキスト ボックス 127"/>
        <xdr:cNvSpPr txBox="1"/>
      </xdr:nvSpPr>
      <xdr:spPr>
        <a:xfrm>
          <a:off x="3530111" y="95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56871</xdr:rowOff>
    </xdr:from>
    <xdr:to>
      <xdr:col>15</xdr:col>
      <xdr:colOff>50800</xdr:colOff>
      <xdr:row>56</xdr:row>
      <xdr:rowOff>1663</xdr:rowOff>
    </xdr:to>
    <xdr:cxnSp macro="">
      <xdr:nvCxnSpPr>
        <xdr:cNvPr id="129" name="直線コネクタ 128"/>
        <xdr:cNvCxnSpPr/>
      </xdr:nvCxnSpPr>
      <xdr:spPr>
        <a:xfrm flipV="1">
          <a:off x="2019300" y="9486621"/>
          <a:ext cx="889000" cy="1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72965</xdr:rowOff>
    </xdr:from>
    <xdr:ext cx="534377" cy="259045"/>
    <xdr:sp macro="" textlink="">
      <xdr:nvSpPr>
        <xdr:cNvPr id="131" name="テキスト ボックス 130"/>
        <xdr:cNvSpPr txBox="1"/>
      </xdr:nvSpPr>
      <xdr:spPr>
        <a:xfrm>
          <a:off x="2641111" y="96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119393</xdr:rowOff>
    </xdr:from>
    <xdr:to>
      <xdr:col>10</xdr:col>
      <xdr:colOff>114300</xdr:colOff>
      <xdr:row>56</xdr:row>
      <xdr:rowOff>1663</xdr:rowOff>
    </xdr:to>
    <xdr:cxnSp macro="">
      <xdr:nvCxnSpPr>
        <xdr:cNvPr id="132" name="直線コネクタ 131"/>
        <xdr:cNvCxnSpPr/>
      </xdr:nvCxnSpPr>
      <xdr:spPr>
        <a:xfrm>
          <a:off x="1130300" y="9549143"/>
          <a:ext cx="8890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141050</xdr:rowOff>
    </xdr:from>
    <xdr:ext cx="534377" cy="259045"/>
    <xdr:sp macro="" textlink="">
      <xdr:nvSpPr>
        <xdr:cNvPr id="134" name="テキスト ボックス 133"/>
        <xdr:cNvSpPr txBox="1"/>
      </xdr:nvSpPr>
      <xdr:spPr>
        <a:xfrm>
          <a:off x="1752111" y="97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xdr:rowOff>
    </xdr:from>
    <xdr:ext cx="534377" cy="259045"/>
    <xdr:sp macro="" textlink="">
      <xdr:nvSpPr>
        <xdr:cNvPr id="136" name="テキスト ボックス 135"/>
        <xdr:cNvSpPr txBox="1"/>
      </xdr:nvSpPr>
      <xdr:spPr>
        <a:xfrm>
          <a:off x="863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140297</xdr:rowOff>
    </xdr:from>
    <xdr:to>
      <xdr:col>24</xdr:col>
      <xdr:colOff>114300</xdr:colOff>
      <xdr:row>54</xdr:row>
      <xdr:rowOff>70447</xdr:rowOff>
    </xdr:to>
    <xdr:sp macro="" textlink="">
      <xdr:nvSpPr>
        <xdr:cNvPr id="142" name="楕円 141"/>
        <xdr:cNvSpPr/>
      </xdr:nvSpPr>
      <xdr:spPr>
        <a:xfrm>
          <a:off x="4584700" y="922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163174</xdr:rowOff>
    </xdr:from>
    <xdr:ext cx="534377" cy="259045"/>
    <xdr:sp macro="" textlink="">
      <xdr:nvSpPr>
        <xdr:cNvPr id="143" name="物件費該当値テキスト"/>
        <xdr:cNvSpPr txBox="1"/>
      </xdr:nvSpPr>
      <xdr:spPr>
        <a:xfrm>
          <a:off x="4686300" y="907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47028</xdr:rowOff>
    </xdr:from>
    <xdr:to>
      <xdr:col>20</xdr:col>
      <xdr:colOff>38100</xdr:colOff>
      <xdr:row>54</xdr:row>
      <xdr:rowOff>148628</xdr:rowOff>
    </xdr:to>
    <xdr:sp macro="" textlink="">
      <xdr:nvSpPr>
        <xdr:cNvPr id="144" name="楕円 143"/>
        <xdr:cNvSpPr/>
      </xdr:nvSpPr>
      <xdr:spPr>
        <a:xfrm>
          <a:off x="3746500" y="930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165155</xdr:rowOff>
    </xdr:from>
    <xdr:ext cx="534377" cy="259045"/>
    <xdr:sp macro="" textlink="">
      <xdr:nvSpPr>
        <xdr:cNvPr id="145" name="テキスト ボックス 144"/>
        <xdr:cNvSpPr txBox="1"/>
      </xdr:nvSpPr>
      <xdr:spPr>
        <a:xfrm>
          <a:off x="3530111" y="9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6071</xdr:rowOff>
    </xdr:from>
    <xdr:to>
      <xdr:col>15</xdr:col>
      <xdr:colOff>101600</xdr:colOff>
      <xdr:row>55</xdr:row>
      <xdr:rowOff>107671</xdr:rowOff>
    </xdr:to>
    <xdr:sp macro="" textlink="">
      <xdr:nvSpPr>
        <xdr:cNvPr id="146" name="楕円 145"/>
        <xdr:cNvSpPr/>
      </xdr:nvSpPr>
      <xdr:spPr>
        <a:xfrm>
          <a:off x="2857500" y="943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124198</xdr:rowOff>
    </xdr:from>
    <xdr:ext cx="534377" cy="259045"/>
    <xdr:sp macro="" textlink="">
      <xdr:nvSpPr>
        <xdr:cNvPr id="147" name="テキスト ボックス 146"/>
        <xdr:cNvSpPr txBox="1"/>
      </xdr:nvSpPr>
      <xdr:spPr>
        <a:xfrm>
          <a:off x="2641111" y="92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122313</xdr:rowOff>
    </xdr:from>
    <xdr:to>
      <xdr:col>10</xdr:col>
      <xdr:colOff>165100</xdr:colOff>
      <xdr:row>56</xdr:row>
      <xdr:rowOff>52463</xdr:rowOff>
    </xdr:to>
    <xdr:sp macro="" textlink="">
      <xdr:nvSpPr>
        <xdr:cNvPr id="148" name="楕円 147"/>
        <xdr:cNvSpPr/>
      </xdr:nvSpPr>
      <xdr:spPr>
        <a:xfrm>
          <a:off x="1968500" y="95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68990</xdr:rowOff>
    </xdr:from>
    <xdr:ext cx="534377" cy="259045"/>
    <xdr:sp macro="" textlink="">
      <xdr:nvSpPr>
        <xdr:cNvPr id="149" name="テキスト ボックス 148"/>
        <xdr:cNvSpPr txBox="1"/>
      </xdr:nvSpPr>
      <xdr:spPr>
        <a:xfrm>
          <a:off x="1752111" y="93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68593</xdr:rowOff>
    </xdr:from>
    <xdr:to>
      <xdr:col>6</xdr:col>
      <xdr:colOff>38100</xdr:colOff>
      <xdr:row>55</xdr:row>
      <xdr:rowOff>170193</xdr:rowOff>
    </xdr:to>
    <xdr:sp macro="" textlink="">
      <xdr:nvSpPr>
        <xdr:cNvPr id="150" name="楕円 149"/>
        <xdr:cNvSpPr/>
      </xdr:nvSpPr>
      <xdr:spPr>
        <a:xfrm>
          <a:off x="1079500" y="94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15270</xdr:rowOff>
    </xdr:from>
    <xdr:ext cx="534377" cy="259045"/>
    <xdr:sp macro="" textlink="">
      <xdr:nvSpPr>
        <xdr:cNvPr id="151" name="テキスト ボックス 150"/>
        <xdr:cNvSpPr txBox="1"/>
      </xdr:nvSpPr>
      <xdr:spPr>
        <a:xfrm>
          <a:off x="863111" y="927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43154</xdr:rowOff>
    </xdr:from>
    <xdr:to>
      <xdr:col>24</xdr:col>
      <xdr:colOff>63500</xdr:colOff>
      <xdr:row>78</xdr:row>
      <xdr:rowOff>136958</xdr:rowOff>
    </xdr:to>
    <xdr:cxnSp macro="">
      <xdr:nvCxnSpPr>
        <xdr:cNvPr id="180" name="直線コネクタ 179"/>
        <xdr:cNvCxnSpPr/>
      </xdr:nvCxnSpPr>
      <xdr:spPr>
        <a:xfrm flipV="1">
          <a:off x="3797300" y="13416254"/>
          <a:ext cx="838200" cy="9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136958</xdr:rowOff>
    </xdr:from>
    <xdr:to>
      <xdr:col>19</xdr:col>
      <xdr:colOff>177800</xdr:colOff>
      <xdr:row>78</xdr:row>
      <xdr:rowOff>144501</xdr:rowOff>
    </xdr:to>
    <xdr:cxnSp macro="">
      <xdr:nvCxnSpPr>
        <xdr:cNvPr id="183" name="直線コネクタ 182"/>
        <xdr:cNvCxnSpPr/>
      </xdr:nvCxnSpPr>
      <xdr:spPr>
        <a:xfrm flipV="1">
          <a:off x="2908300" y="13510058"/>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42393</xdr:rowOff>
    </xdr:from>
    <xdr:to>
      <xdr:col>15</xdr:col>
      <xdr:colOff>50800</xdr:colOff>
      <xdr:row>78</xdr:row>
      <xdr:rowOff>144501</xdr:rowOff>
    </xdr:to>
    <xdr:cxnSp macro="">
      <xdr:nvCxnSpPr>
        <xdr:cNvPr id="186" name="直線コネクタ 185"/>
        <xdr:cNvCxnSpPr/>
      </xdr:nvCxnSpPr>
      <xdr:spPr>
        <a:xfrm>
          <a:off x="2019300" y="13415493"/>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21210</xdr:rowOff>
    </xdr:from>
    <xdr:to>
      <xdr:col>10</xdr:col>
      <xdr:colOff>114300</xdr:colOff>
      <xdr:row>78</xdr:row>
      <xdr:rowOff>42393</xdr:rowOff>
    </xdr:to>
    <xdr:cxnSp macro="">
      <xdr:nvCxnSpPr>
        <xdr:cNvPr id="189" name="直線コネクタ 188"/>
        <xdr:cNvCxnSpPr/>
      </xdr:nvCxnSpPr>
      <xdr:spPr>
        <a:xfrm>
          <a:off x="1130300" y="13394310"/>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163804</xdr:rowOff>
    </xdr:from>
    <xdr:to>
      <xdr:col>24</xdr:col>
      <xdr:colOff>114300</xdr:colOff>
      <xdr:row>78</xdr:row>
      <xdr:rowOff>93954</xdr:rowOff>
    </xdr:to>
    <xdr:sp macro="" textlink="">
      <xdr:nvSpPr>
        <xdr:cNvPr id="199" name="楕円 198"/>
        <xdr:cNvSpPr/>
      </xdr:nvSpPr>
      <xdr:spPr>
        <a:xfrm>
          <a:off x="4584700" y="133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142231</xdr:rowOff>
    </xdr:from>
    <xdr:ext cx="469744" cy="259045"/>
    <xdr:sp macro="" textlink="">
      <xdr:nvSpPr>
        <xdr:cNvPr id="200" name="維持補修費該当値テキスト"/>
        <xdr:cNvSpPr txBox="1"/>
      </xdr:nvSpPr>
      <xdr:spPr>
        <a:xfrm>
          <a:off x="4686300" y="133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86158</xdr:rowOff>
    </xdr:from>
    <xdr:to>
      <xdr:col>20</xdr:col>
      <xdr:colOff>38100</xdr:colOff>
      <xdr:row>79</xdr:row>
      <xdr:rowOff>16308</xdr:rowOff>
    </xdr:to>
    <xdr:sp macro="" textlink="">
      <xdr:nvSpPr>
        <xdr:cNvPr id="201" name="楕円 200"/>
        <xdr:cNvSpPr/>
      </xdr:nvSpPr>
      <xdr:spPr>
        <a:xfrm>
          <a:off x="3746500" y="134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7435</xdr:rowOff>
    </xdr:from>
    <xdr:ext cx="469744" cy="259045"/>
    <xdr:sp macro="" textlink="">
      <xdr:nvSpPr>
        <xdr:cNvPr id="202" name="テキスト ボックス 201"/>
        <xdr:cNvSpPr txBox="1"/>
      </xdr:nvSpPr>
      <xdr:spPr>
        <a:xfrm>
          <a:off x="3562428" y="1355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93701</xdr:rowOff>
    </xdr:from>
    <xdr:to>
      <xdr:col>15</xdr:col>
      <xdr:colOff>101600</xdr:colOff>
      <xdr:row>79</xdr:row>
      <xdr:rowOff>23851</xdr:rowOff>
    </xdr:to>
    <xdr:sp macro="" textlink="">
      <xdr:nvSpPr>
        <xdr:cNvPr id="203" name="楕円 202"/>
        <xdr:cNvSpPr/>
      </xdr:nvSpPr>
      <xdr:spPr>
        <a:xfrm>
          <a:off x="2857500" y="134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14978</xdr:rowOff>
    </xdr:from>
    <xdr:ext cx="378565" cy="259045"/>
    <xdr:sp macro="" textlink="">
      <xdr:nvSpPr>
        <xdr:cNvPr id="204" name="テキスト ボックス 203"/>
        <xdr:cNvSpPr txBox="1"/>
      </xdr:nvSpPr>
      <xdr:spPr>
        <a:xfrm>
          <a:off x="2719017" y="13559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163043</xdr:rowOff>
    </xdr:from>
    <xdr:to>
      <xdr:col>10</xdr:col>
      <xdr:colOff>165100</xdr:colOff>
      <xdr:row>78</xdr:row>
      <xdr:rowOff>93193</xdr:rowOff>
    </xdr:to>
    <xdr:sp macro="" textlink="">
      <xdr:nvSpPr>
        <xdr:cNvPr id="205" name="楕円 204"/>
        <xdr:cNvSpPr/>
      </xdr:nvSpPr>
      <xdr:spPr>
        <a:xfrm>
          <a:off x="1968500" y="133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84320</xdr:rowOff>
    </xdr:from>
    <xdr:ext cx="469744" cy="259045"/>
    <xdr:sp macro="" textlink="">
      <xdr:nvSpPr>
        <xdr:cNvPr id="206" name="テキスト ボックス 205"/>
        <xdr:cNvSpPr txBox="1"/>
      </xdr:nvSpPr>
      <xdr:spPr>
        <a:xfrm>
          <a:off x="1784428" y="1345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141860</xdr:rowOff>
    </xdr:from>
    <xdr:to>
      <xdr:col>6</xdr:col>
      <xdr:colOff>38100</xdr:colOff>
      <xdr:row>78</xdr:row>
      <xdr:rowOff>72010</xdr:rowOff>
    </xdr:to>
    <xdr:sp macro="" textlink="">
      <xdr:nvSpPr>
        <xdr:cNvPr id="207" name="楕円 206"/>
        <xdr:cNvSpPr/>
      </xdr:nvSpPr>
      <xdr:spPr>
        <a:xfrm>
          <a:off x="1079500" y="133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63137</xdr:rowOff>
    </xdr:from>
    <xdr:ext cx="469744" cy="259045"/>
    <xdr:sp macro="" textlink="">
      <xdr:nvSpPr>
        <xdr:cNvPr id="208" name="テキスト ボックス 207"/>
        <xdr:cNvSpPr txBox="1"/>
      </xdr:nvSpPr>
      <xdr:spPr>
        <a:xfrm>
          <a:off x="895428" y="134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9361</xdr:rowOff>
    </xdr:from>
    <xdr:to>
      <xdr:col>24</xdr:col>
      <xdr:colOff>63500</xdr:colOff>
      <xdr:row>96</xdr:row>
      <xdr:rowOff>55068</xdr:rowOff>
    </xdr:to>
    <xdr:cxnSp macro="">
      <xdr:nvCxnSpPr>
        <xdr:cNvPr id="238" name="直線コネクタ 237"/>
        <xdr:cNvCxnSpPr/>
      </xdr:nvCxnSpPr>
      <xdr:spPr>
        <a:xfrm flipV="1">
          <a:off x="3797300" y="16468561"/>
          <a:ext cx="838200" cy="4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55068</xdr:rowOff>
    </xdr:from>
    <xdr:to>
      <xdr:col>19</xdr:col>
      <xdr:colOff>177800</xdr:colOff>
      <xdr:row>97</xdr:row>
      <xdr:rowOff>572</xdr:rowOff>
    </xdr:to>
    <xdr:cxnSp macro="">
      <xdr:nvCxnSpPr>
        <xdr:cNvPr id="241" name="直線コネクタ 240"/>
        <xdr:cNvCxnSpPr/>
      </xdr:nvCxnSpPr>
      <xdr:spPr>
        <a:xfrm flipV="1">
          <a:off x="2908300" y="16514268"/>
          <a:ext cx="889000" cy="1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572</xdr:rowOff>
    </xdr:from>
    <xdr:to>
      <xdr:col>15</xdr:col>
      <xdr:colOff>50800</xdr:colOff>
      <xdr:row>97</xdr:row>
      <xdr:rowOff>22594</xdr:rowOff>
    </xdr:to>
    <xdr:cxnSp macro="">
      <xdr:nvCxnSpPr>
        <xdr:cNvPr id="244" name="直線コネクタ 243"/>
        <xdr:cNvCxnSpPr/>
      </xdr:nvCxnSpPr>
      <xdr:spPr>
        <a:xfrm flipV="1">
          <a:off x="2019300" y="16631222"/>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22594</xdr:rowOff>
    </xdr:from>
    <xdr:to>
      <xdr:col>10</xdr:col>
      <xdr:colOff>114300</xdr:colOff>
      <xdr:row>97</xdr:row>
      <xdr:rowOff>84240</xdr:rowOff>
    </xdr:to>
    <xdr:cxnSp macro="">
      <xdr:nvCxnSpPr>
        <xdr:cNvPr id="247" name="直線コネクタ 246"/>
        <xdr:cNvCxnSpPr/>
      </xdr:nvCxnSpPr>
      <xdr:spPr>
        <a:xfrm flipV="1">
          <a:off x="1130300" y="16653244"/>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49" name="テキスト ボックス 248"/>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1" name="テキスト ボックス 250"/>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130011</xdr:rowOff>
    </xdr:from>
    <xdr:to>
      <xdr:col>24</xdr:col>
      <xdr:colOff>114300</xdr:colOff>
      <xdr:row>96</xdr:row>
      <xdr:rowOff>60161</xdr:rowOff>
    </xdr:to>
    <xdr:sp macro="" textlink="">
      <xdr:nvSpPr>
        <xdr:cNvPr id="257" name="楕円 256"/>
        <xdr:cNvSpPr/>
      </xdr:nvSpPr>
      <xdr:spPr>
        <a:xfrm>
          <a:off x="4584700" y="164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108438</xdr:rowOff>
    </xdr:from>
    <xdr:ext cx="599010" cy="259045"/>
    <xdr:sp macro="" textlink="">
      <xdr:nvSpPr>
        <xdr:cNvPr id="258" name="扶助費該当値テキスト"/>
        <xdr:cNvSpPr txBox="1"/>
      </xdr:nvSpPr>
      <xdr:spPr>
        <a:xfrm>
          <a:off x="4686300" y="1639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4268</xdr:rowOff>
    </xdr:from>
    <xdr:to>
      <xdr:col>20</xdr:col>
      <xdr:colOff>38100</xdr:colOff>
      <xdr:row>96</xdr:row>
      <xdr:rowOff>105868</xdr:rowOff>
    </xdr:to>
    <xdr:sp macro="" textlink="">
      <xdr:nvSpPr>
        <xdr:cNvPr id="259" name="楕円 258"/>
        <xdr:cNvSpPr/>
      </xdr:nvSpPr>
      <xdr:spPr>
        <a:xfrm>
          <a:off x="3746500" y="164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96995</xdr:rowOff>
    </xdr:from>
    <xdr:ext cx="534377" cy="259045"/>
    <xdr:sp macro="" textlink="">
      <xdr:nvSpPr>
        <xdr:cNvPr id="260" name="テキスト ボックス 259"/>
        <xdr:cNvSpPr txBox="1"/>
      </xdr:nvSpPr>
      <xdr:spPr>
        <a:xfrm>
          <a:off x="3530111" y="165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121222</xdr:rowOff>
    </xdr:from>
    <xdr:to>
      <xdr:col>15</xdr:col>
      <xdr:colOff>101600</xdr:colOff>
      <xdr:row>97</xdr:row>
      <xdr:rowOff>51372</xdr:rowOff>
    </xdr:to>
    <xdr:sp macro="" textlink="">
      <xdr:nvSpPr>
        <xdr:cNvPr id="261" name="楕円 260"/>
        <xdr:cNvSpPr/>
      </xdr:nvSpPr>
      <xdr:spPr>
        <a:xfrm>
          <a:off x="2857500" y="165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42499</xdr:rowOff>
    </xdr:from>
    <xdr:ext cx="534377" cy="259045"/>
    <xdr:sp macro="" textlink="">
      <xdr:nvSpPr>
        <xdr:cNvPr id="262" name="テキスト ボックス 261"/>
        <xdr:cNvSpPr txBox="1"/>
      </xdr:nvSpPr>
      <xdr:spPr>
        <a:xfrm>
          <a:off x="2641111" y="1667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143244</xdr:rowOff>
    </xdr:from>
    <xdr:to>
      <xdr:col>10</xdr:col>
      <xdr:colOff>165100</xdr:colOff>
      <xdr:row>97</xdr:row>
      <xdr:rowOff>73394</xdr:rowOff>
    </xdr:to>
    <xdr:sp macro="" textlink="">
      <xdr:nvSpPr>
        <xdr:cNvPr id="263" name="楕円 262"/>
        <xdr:cNvSpPr/>
      </xdr:nvSpPr>
      <xdr:spPr>
        <a:xfrm>
          <a:off x="1968500" y="166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64521</xdr:rowOff>
    </xdr:from>
    <xdr:ext cx="534377" cy="259045"/>
    <xdr:sp macro="" textlink="">
      <xdr:nvSpPr>
        <xdr:cNvPr id="264" name="テキスト ボックス 263"/>
        <xdr:cNvSpPr txBox="1"/>
      </xdr:nvSpPr>
      <xdr:spPr>
        <a:xfrm>
          <a:off x="1752111" y="1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33440</xdr:rowOff>
    </xdr:from>
    <xdr:to>
      <xdr:col>6</xdr:col>
      <xdr:colOff>38100</xdr:colOff>
      <xdr:row>97</xdr:row>
      <xdr:rowOff>135040</xdr:rowOff>
    </xdr:to>
    <xdr:sp macro="" textlink="">
      <xdr:nvSpPr>
        <xdr:cNvPr id="265" name="楕円 264"/>
        <xdr:cNvSpPr/>
      </xdr:nvSpPr>
      <xdr:spPr>
        <a:xfrm>
          <a:off x="1079500" y="166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126167</xdr:rowOff>
    </xdr:from>
    <xdr:ext cx="534377" cy="259045"/>
    <xdr:sp macro="" textlink="">
      <xdr:nvSpPr>
        <xdr:cNvPr id="266" name="テキスト ボックス 265"/>
        <xdr:cNvSpPr txBox="1"/>
      </xdr:nvSpPr>
      <xdr:spPr>
        <a:xfrm>
          <a:off x="863111" y="1675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24257</xdr:rowOff>
    </xdr:from>
    <xdr:to>
      <xdr:col>55</xdr:col>
      <xdr:colOff>0</xdr:colOff>
      <xdr:row>38</xdr:row>
      <xdr:rowOff>76576</xdr:rowOff>
    </xdr:to>
    <xdr:cxnSp macro="">
      <xdr:nvCxnSpPr>
        <xdr:cNvPr id="295" name="直線コネクタ 294"/>
        <xdr:cNvCxnSpPr/>
      </xdr:nvCxnSpPr>
      <xdr:spPr>
        <a:xfrm flipV="1">
          <a:off x="9639300" y="5682107"/>
          <a:ext cx="838200" cy="90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66548</xdr:rowOff>
    </xdr:from>
    <xdr:to>
      <xdr:col>50</xdr:col>
      <xdr:colOff>114300</xdr:colOff>
      <xdr:row>38</xdr:row>
      <xdr:rowOff>76576</xdr:rowOff>
    </xdr:to>
    <xdr:cxnSp macro="">
      <xdr:nvCxnSpPr>
        <xdr:cNvPr id="298" name="直線コネクタ 297"/>
        <xdr:cNvCxnSpPr/>
      </xdr:nvCxnSpPr>
      <xdr:spPr>
        <a:xfrm>
          <a:off x="8750300" y="6581648"/>
          <a:ext cx="889000" cy="1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66548</xdr:rowOff>
    </xdr:from>
    <xdr:to>
      <xdr:col>45</xdr:col>
      <xdr:colOff>177800</xdr:colOff>
      <xdr:row>38</xdr:row>
      <xdr:rowOff>74419</xdr:rowOff>
    </xdr:to>
    <xdr:cxnSp macro="">
      <xdr:nvCxnSpPr>
        <xdr:cNvPr id="301" name="直線コネクタ 300"/>
        <xdr:cNvCxnSpPr/>
      </xdr:nvCxnSpPr>
      <xdr:spPr>
        <a:xfrm flipV="1">
          <a:off x="7861300" y="6581648"/>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74419</xdr:rowOff>
    </xdr:from>
    <xdr:to>
      <xdr:col>41</xdr:col>
      <xdr:colOff>50800</xdr:colOff>
      <xdr:row>38</xdr:row>
      <xdr:rowOff>84912</xdr:rowOff>
    </xdr:to>
    <xdr:cxnSp macro="">
      <xdr:nvCxnSpPr>
        <xdr:cNvPr id="304" name="直線コネクタ 303"/>
        <xdr:cNvCxnSpPr/>
      </xdr:nvCxnSpPr>
      <xdr:spPr>
        <a:xfrm flipV="1">
          <a:off x="6972300" y="6589519"/>
          <a:ext cx="889000" cy="1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6" name="テキスト ボックス 305"/>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43807</xdr:rowOff>
    </xdr:from>
    <xdr:ext cx="534377" cy="259045"/>
    <xdr:sp macro="" textlink="">
      <xdr:nvSpPr>
        <xdr:cNvPr id="308" name="テキスト ボックス 307"/>
        <xdr:cNvSpPr txBox="1"/>
      </xdr:nvSpPr>
      <xdr:spPr>
        <a:xfrm>
          <a:off x="6705111" y="62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144907</xdr:rowOff>
    </xdr:from>
    <xdr:to>
      <xdr:col>55</xdr:col>
      <xdr:colOff>50800</xdr:colOff>
      <xdr:row>33</xdr:row>
      <xdr:rowOff>75057</xdr:rowOff>
    </xdr:to>
    <xdr:sp macro="" textlink="">
      <xdr:nvSpPr>
        <xdr:cNvPr id="314" name="楕円 313"/>
        <xdr:cNvSpPr/>
      </xdr:nvSpPr>
      <xdr:spPr>
        <a:xfrm>
          <a:off x="10426700" y="56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123334</xdr:rowOff>
    </xdr:from>
    <xdr:ext cx="599010" cy="259045"/>
    <xdr:sp macro="" textlink="">
      <xdr:nvSpPr>
        <xdr:cNvPr id="315" name="補助費等該当値テキスト"/>
        <xdr:cNvSpPr txBox="1"/>
      </xdr:nvSpPr>
      <xdr:spPr>
        <a:xfrm>
          <a:off x="10528300" y="560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25776</xdr:rowOff>
    </xdr:from>
    <xdr:to>
      <xdr:col>50</xdr:col>
      <xdr:colOff>165100</xdr:colOff>
      <xdr:row>38</xdr:row>
      <xdr:rowOff>127376</xdr:rowOff>
    </xdr:to>
    <xdr:sp macro="" textlink="">
      <xdr:nvSpPr>
        <xdr:cNvPr id="316" name="楕円 315"/>
        <xdr:cNvSpPr/>
      </xdr:nvSpPr>
      <xdr:spPr>
        <a:xfrm>
          <a:off x="9588500" y="65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118503</xdr:rowOff>
    </xdr:from>
    <xdr:ext cx="534377" cy="259045"/>
    <xdr:sp macro="" textlink="">
      <xdr:nvSpPr>
        <xdr:cNvPr id="317" name="テキスト ボックス 316"/>
        <xdr:cNvSpPr txBox="1"/>
      </xdr:nvSpPr>
      <xdr:spPr>
        <a:xfrm>
          <a:off x="9372111" y="663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15748</xdr:rowOff>
    </xdr:from>
    <xdr:to>
      <xdr:col>46</xdr:col>
      <xdr:colOff>38100</xdr:colOff>
      <xdr:row>38</xdr:row>
      <xdr:rowOff>117348</xdr:rowOff>
    </xdr:to>
    <xdr:sp macro="" textlink="">
      <xdr:nvSpPr>
        <xdr:cNvPr id="318" name="楕円 317"/>
        <xdr:cNvSpPr/>
      </xdr:nvSpPr>
      <xdr:spPr>
        <a:xfrm>
          <a:off x="8699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108475</xdr:rowOff>
    </xdr:from>
    <xdr:ext cx="534377" cy="259045"/>
    <xdr:sp macro="" textlink="">
      <xdr:nvSpPr>
        <xdr:cNvPr id="319" name="テキスト ボックス 318"/>
        <xdr:cNvSpPr txBox="1"/>
      </xdr:nvSpPr>
      <xdr:spPr>
        <a:xfrm>
          <a:off x="8483111" y="662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23619</xdr:rowOff>
    </xdr:from>
    <xdr:to>
      <xdr:col>41</xdr:col>
      <xdr:colOff>101600</xdr:colOff>
      <xdr:row>38</xdr:row>
      <xdr:rowOff>125219</xdr:rowOff>
    </xdr:to>
    <xdr:sp macro="" textlink="">
      <xdr:nvSpPr>
        <xdr:cNvPr id="320" name="楕円 319"/>
        <xdr:cNvSpPr/>
      </xdr:nvSpPr>
      <xdr:spPr>
        <a:xfrm>
          <a:off x="7810500" y="653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116346</xdr:rowOff>
    </xdr:from>
    <xdr:ext cx="534377" cy="259045"/>
    <xdr:sp macro="" textlink="">
      <xdr:nvSpPr>
        <xdr:cNvPr id="321" name="テキスト ボックス 320"/>
        <xdr:cNvSpPr txBox="1"/>
      </xdr:nvSpPr>
      <xdr:spPr>
        <a:xfrm>
          <a:off x="7594111" y="663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34112</xdr:rowOff>
    </xdr:from>
    <xdr:to>
      <xdr:col>36</xdr:col>
      <xdr:colOff>165100</xdr:colOff>
      <xdr:row>38</xdr:row>
      <xdr:rowOff>135712</xdr:rowOff>
    </xdr:to>
    <xdr:sp macro="" textlink="">
      <xdr:nvSpPr>
        <xdr:cNvPr id="322" name="楕円 321"/>
        <xdr:cNvSpPr/>
      </xdr:nvSpPr>
      <xdr:spPr>
        <a:xfrm>
          <a:off x="6921500" y="65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126839</xdr:rowOff>
    </xdr:from>
    <xdr:ext cx="534377" cy="259045"/>
    <xdr:sp macro="" textlink="">
      <xdr:nvSpPr>
        <xdr:cNvPr id="323" name="テキスト ボックス 322"/>
        <xdr:cNvSpPr txBox="1"/>
      </xdr:nvSpPr>
      <xdr:spPr>
        <a:xfrm>
          <a:off x="6705111" y="664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103253</xdr:rowOff>
    </xdr:from>
    <xdr:to>
      <xdr:col>55</xdr:col>
      <xdr:colOff>0</xdr:colOff>
      <xdr:row>52</xdr:row>
      <xdr:rowOff>139845</xdr:rowOff>
    </xdr:to>
    <xdr:cxnSp macro="">
      <xdr:nvCxnSpPr>
        <xdr:cNvPr id="352" name="直線コネクタ 351"/>
        <xdr:cNvCxnSpPr/>
      </xdr:nvCxnSpPr>
      <xdr:spPr>
        <a:xfrm flipV="1">
          <a:off x="9639300" y="8847203"/>
          <a:ext cx="838200" cy="20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149920</xdr:rowOff>
    </xdr:from>
    <xdr:ext cx="534377" cy="259045"/>
    <xdr:sp macro="" textlink="">
      <xdr:nvSpPr>
        <xdr:cNvPr id="353" name="普通建設事業費平均値テキスト"/>
        <xdr:cNvSpPr txBox="1"/>
      </xdr:nvSpPr>
      <xdr:spPr>
        <a:xfrm>
          <a:off x="10528300" y="9751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139845</xdr:rowOff>
    </xdr:from>
    <xdr:to>
      <xdr:col>50</xdr:col>
      <xdr:colOff>114300</xdr:colOff>
      <xdr:row>53</xdr:row>
      <xdr:rowOff>77422</xdr:rowOff>
    </xdr:to>
    <xdr:cxnSp macro="">
      <xdr:nvCxnSpPr>
        <xdr:cNvPr id="355" name="直線コネクタ 354"/>
        <xdr:cNvCxnSpPr/>
      </xdr:nvCxnSpPr>
      <xdr:spPr>
        <a:xfrm flipV="1">
          <a:off x="8750300" y="9055245"/>
          <a:ext cx="889000" cy="10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102867</xdr:rowOff>
    </xdr:from>
    <xdr:ext cx="534377" cy="259045"/>
    <xdr:sp macro="" textlink="">
      <xdr:nvSpPr>
        <xdr:cNvPr id="357" name="テキスト ボックス 356"/>
        <xdr:cNvSpPr txBox="1"/>
      </xdr:nvSpPr>
      <xdr:spPr>
        <a:xfrm>
          <a:off x="9372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77422</xdr:rowOff>
    </xdr:from>
    <xdr:to>
      <xdr:col>45</xdr:col>
      <xdr:colOff>177800</xdr:colOff>
      <xdr:row>53</xdr:row>
      <xdr:rowOff>114249</xdr:rowOff>
    </xdr:to>
    <xdr:cxnSp macro="">
      <xdr:nvCxnSpPr>
        <xdr:cNvPr id="358" name="直線コネクタ 357"/>
        <xdr:cNvCxnSpPr/>
      </xdr:nvCxnSpPr>
      <xdr:spPr>
        <a:xfrm flipV="1">
          <a:off x="7861300" y="9164272"/>
          <a:ext cx="889000" cy="3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99895</xdr:rowOff>
    </xdr:from>
    <xdr:ext cx="534377" cy="259045"/>
    <xdr:sp macro="" textlink="">
      <xdr:nvSpPr>
        <xdr:cNvPr id="360" name="テキスト ボックス 359"/>
        <xdr:cNvSpPr txBox="1"/>
      </xdr:nvSpPr>
      <xdr:spPr>
        <a:xfrm>
          <a:off x="8483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114249</xdr:rowOff>
    </xdr:from>
    <xdr:to>
      <xdr:col>41</xdr:col>
      <xdr:colOff>50800</xdr:colOff>
      <xdr:row>56</xdr:row>
      <xdr:rowOff>124544</xdr:rowOff>
    </xdr:to>
    <xdr:cxnSp macro="">
      <xdr:nvCxnSpPr>
        <xdr:cNvPr id="361" name="直線コネクタ 360"/>
        <xdr:cNvCxnSpPr/>
      </xdr:nvCxnSpPr>
      <xdr:spPr>
        <a:xfrm flipV="1">
          <a:off x="6972300" y="9201099"/>
          <a:ext cx="889000" cy="52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104277</xdr:rowOff>
    </xdr:from>
    <xdr:ext cx="534377" cy="259045"/>
    <xdr:sp macro="" textlink="">
      <xdr:nvSpPr>
        <xdr:cNvPr id="363" name="テキスト ボックス 362"/>
        <xdr:cNvSpPr txBox="1"/>
      </xdr:nvSpPr>
      <xdr:spPr>
        <a:xfrm>
          <a:off x="7594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117779</xdr:rowOff>
    </xdr:from>
    <xdr:ext cx="534377" cy="259045"/>
    <xdr:sp macro="" textlink="">
      <xdr:nvSpPr>
        <xdr:cNvPr id="365" name="テキスト ボックス 364"/>
        <xdr:cNvSpPr txBox="1"/>
      </xdr:nvSpPr>
      <xdr:spPr>
        <a:xfrm>
          <a:off x="6705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52453</xdr:rowOff>
    </xdr:from>
    <xdr:to>
      <xdr:col>55</xdr:col>
      <xdr:colOff>50800</xdr:colOff>
      <xdr:row>51</xdr:row>
      <xdr:rowOff>154053</xdr:rowOff>
    </xdr:to>
    <xdr:sp macro="" textlink="">
      <xdr:nvSpPr>
        <xdr:cNvPr id="371" name="楕円 370"/>
        <xdr:cNvSpPr/>
      </xdr:nvSpPr>
      <xdr:spPr>
        <a:xfrm>
          <a:off x="10426700" y="879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5480</xdr:rowOff>
    </xdr:from>
    <xdr:ext cx="599010" cy="259045"/>
    <xdr:sp macro="" textlink="">
      <xdr:nvSpPr>
        <xdr:cNvPr id="372" name="普通建設事業費該当値テキスト"/>
        <xdr:cNvSpPr txBox="1"/>
      </xdr:nvSpPr>
      <xdr:spPr>
        <a:xfrm>
          <a:off x="10528300" y="874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89045</xdr:rowOff>
    </xdr:from>
    <xdr:to>
      <xdr:col>50</xdr:col>
      <xdr:colOff>165100</xdr:colOff>
      <xdr:row>53</xdr:row>
      <xdr:rowOff>19195</xdr:rowOff>
    </xdr:to>
    <xdr:sp macro="" textlink="">
      <xdr:nvSpPr>
        <xdr:cNvPr id="373" name="楕円 372"/>
        <xdr:cNvSpPr/>
      </xdr:nvSpPr>
      <xdr:spPr>
        <a:xfrm>
          <a:off x="9588500" y="90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35722</xdr:rowOff>
    </xdr:from>
    <xdr:ext cx="599010" cy="259045"/>
    <xdr:sp macro="" textlink="">
      <xdr:nvSpPr>
        <xdr:cNvPr id="374" name="テキスト ボックス 373"/>
        <xdr:cNvSpPr txBox="1"/>
      </xdr:nvSpPr>
      <xdr:spPr>
        <a:xfrm>
          <a:off x="9339795" y="877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26622</xdr:rowOff>
    </xdr:from>
    <xdr:to>
      <xdr:col>46</xdr:col>
      <xdr:colOff>38100</xdr:colOff>
      <xdr:row>53</xdr:row>
      <xdr:rowOff>128222</xdr:rowOff>
    </xdr:to>
    <xdr:sp macro="" textlink="">
      <xdr:nvSpPr>
        <xdr:cNvPr id="375" name="楕円 374"/>
        <xdr:cNvSpPr/>
      </xdr:nvSpPr>
      <xdr:spPr>
        <a:xfrm>
          <a:off x="8699500" y="91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144749</xdr:rowOff>
    </xdr:from>
    <xdr:ext cx="599010" cy="259045"/>
    <xdr:sp macro="" textlink="">
      <xdr:nvSpPr>
        <xdr:cNvPr id="376" name="テキスト ボックス 375"/>
        <xdr:cNvSpPr txBox="1"/>
      </xdr:nvSpPr>
      <xdr:spPr>
        <a:xfrm>
          <a:off x="8450795" y="888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63449</xdr:rowOff>
    </xdr:from>
    <xdr:to>
      <xdr:col>41</xdr:col>
      <xdr:colOff>101600</xdr:colOff>
      <xdr:row>53</xdr:row>
      <xdr:rowOff>165049</xdr:rowOff>
    </xdr:to>
    <xdr:sp macro="" textlink="">
      <xdr:nvSpPr>
        <xdr:cNvPr id="377" name="楕円 376"/>
        <xdr:cNvSpPr/>
      </xdr:nvSpPr>
      <xdr:spPr>
        <a:xfrm>
          <a:off x="7810500" y="915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10126</xdr:rowOff>
    </xdr:from>
    <xdr:ext cx="599010" cy="259045"/>
    <xdr:sp macro="" textlink="">
      <xdr:nvSpPr>
        <xdr:cNvPr id="378" name="テキスト ボックス 377"/>
        <xdr:cNvSpPr txBox="1"/>
      </xdr:nvSpPr>
      <xdr:spPr>
        <a:xfrm>
          <a:off x="7561795" y="892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73744</xdr:rowOff>
    </xdr:from>
    <xdr:to>
      <xdr:col>36</xdr:col>
      <xdr:colOff>165100</xdr:colOff>
      <xdr:row>57</xdr:row>
      <xdr:rowOff>3894</xdr:rowOff>
    </xdr:to>
    <xdr:sp macro="" textlink="">
      <xdr:nvSpPr>
        <xdr:cNvPr id="379" name="楕円 378"/>
        <xdr:cNvSpPr/>
      </xdr:nvSpPr>
      <xdr:spPr>
        <a:xfrm>
          <a:off x="6921500" y="96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20421</xdr:rowOff>
    </xdr:from>
    <xdr:ext cx="534377" cy="259045"/>
    <xdr:sp macro="" textlink="">
      <xdr:nvSpPr>
        <xdr:cNvPr id="380" name="テキスト ボックス 379"/>
        <xdr:cNvSpPr txBox="1"/>
      </xdr:nvSpPr>
      <xdr:spPr>
        <a:xfrm>
          <a:off x="6705111" y="94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152374</xdr:rowOff>
    </xdr:from>
    <xdr:to>
      <xdr:col>55</xdr:col>
      <xdr:colOff>0</xdr:colOff>
      <xdr:row>73</xdr:row>
      <xdr:rowOff>111163</xdr:rowOff>
    </xdr:to>
    <xdr:cxnSp macro="">
      <xdr:nvCxnSpPr>
        <xdr:cNvPr id="409" name="直線コネクタ 408"/>
        <xdr:cNvCxnSpPr/>
      </xdr:nvCxnSpPr>
      <xdr:spPr>
        <a:xfrm flipV="1">
          <a:off x="9639300" y="11982424"/>
          <a:ext cx="838200" cy="6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138650</xdr:rowOff>
    </xdr:from>
    <xdr:ext cx="534377" cy="259045"/>
    <xdr:sp macro="" textlink="">
      <xdr:nvSpPr>
        <xdr:cNvPr id="410" name="普通建設事業費 （ うち新規整備　）平均値テキスト"/>
        <xdr:cNvSpPr txBox="1"/>
      </xdr:nvSpPr>
      <xdr:spPr>
        <a:xfrm>
          <a:off x="10528300" y="13340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111163</xdr:rowOff>
    </xdr:from>
    <xdr:to>
      <xdr:col>50</xdr:col>
      <xdr:colOff>114300</xdr:colOff>
      <xdr:row>73</xdr:row>
      <xdr:rowOff>164262</xdr:rowOff>
    </xdr:to>
    <xdr:cxnSp macro="">
      <xdr:nvCxnSpPr>
        <xdr:cNvPr id="412" name="直線コネクタ 411"/>
        <xdr:cNvCxnSpPr/>
      </xdr:nvCxnSpPr>
      <xdr:spPr>
        <a:xfrm flipV="1">
          <a:off x="8750300" y="12627013"/>
          <a:ext cx="889000" cy="5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106608</xdr:rowOff>
    </xdr:from>
    <xdr:ext cx="534377" cy="259045"/>
    <xdr:sp macro="" textlink="">
      <xdr:nvSpPr>
        <xdr:cNvPr id="414" name="テキスト ボックス 413"/>
        <xdr:cNvSpPr txBox="1"/>
      </xdr:nvSpPr>
      <xdr:spPr>
        <a:xfrm>
          <a:off x="9372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164262</xdr:rowOff>
    </xdr:from>
    <xdr:to>
      <xdr:col>45</xdr:col>
      <xdr:colOff>177800</xdr:colOff>
      <xdr:row>76</xdr:row>
      <xdr:rowOff>67208</xdr:rowOff>
    </xdr:to>
    <xdr:cxnSp macro="">
      <xdr:nvCxnSpPr>
        <xdr:cNvPr id="415" name="直線コネクタ 414"/>
        <xdr:cNvCxnSpPr/>
      </xdr:nvCxnSpPr>
      <xdr:spPr>
        <a:xfrm flipV="1">
          <a:off x="7861300" y="12680112"/>
          <a:ext cx="889000" cy="4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119918</xdr:rowOff>
    </xdr:from>
    <xdr:ext cx="534377" cy="259045"/>
    <xdr:sp macro="" textlink="">
      <xdr:nvSpPr>
        <xdr:cNvPr id="417" name="テキスト ボックス 416"/>
        <xdr:cNvSpPr txBox="1"/>
      </xdr:nvSpPr>
      <xdr:spPr>
        <a:xfrm>
          <a:off x="8483111" y="134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67208</xdr:rowOff>
    </xdr:from>
    <xdr:to>
      <xdr:col>41</xdr:col>
      <xdr:colOff>50800</xdr:colOff>
      <xdr:row>78</xdr:row>
      <xdr:rowOff>59562</xdr:rowOff>
    </xdr:to>
    <xdr:cxnSp macro="">
      <xdr:nvCxnSpPr>
        <xdr:cNvPr id="418" name="直線コネクタ 417"/>
        <xdr:cNvCxnSpPr/>
      </xdr:nvCxnSpPr>
      <xdr:spPr>
        <a:xfrm flipV="1">
          <a:off x="6972300" y="13097408"/>
          <a:ext cx="889000" cy="3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124731</xdr:rowOff>
    </xdr:from>
    <xdr:ext cx="534377" cy="259045"/>
    <xdr:sp macro="" textlink="">
      <xdr:nvSpPr>
        <xdr:cNvPr id="420" name="テキスト ボックス 419"/>
        <xdr:cNvSpPr txBox="1"/>
      </xdr:nvSpPr>
      <xdr:spPr>
        <a:xfrm>
          <a:off x="7594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135157</xdr:rowOff>
    </xdr:from>
    <xdr:ext cx="469744" cy="259045"/>
    <xdr:sp macro="" textlink="">
      <xdr:nvSpPr>
        <xdr:cNvPr id="422" name="テキスト ボックス 421"/>
        <xdr:cNvSpPr txBox="1"/>
      </xdr:nvSpPr>
      <xdr:spPr>
        <a:xfrm>
          <a:off x="6737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101574</xdr:rowOff>
    </xdr:from>
    <xdr:to>
      <xdr:col>55</xdr:col>
      <xdr:colOff>50800</xdr:colOff>
      <xdr:row>70</xdr:row>
      <xdr:rowOff>31724</xdr:rowOff>
    </xdr:to>
    <xdr:sp macro="" textlink="">
      <xdr:nvSpPr>
        <xdr:cNvPr id="428" name="楕円 427"/>
        <xdr:cNvSpPr/>
      </xdr:nvSpPr>
      <xdr:spPr>
        <a:xfrm>
          <a:off x="10426700" y="119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54601</xdr:rowOff>
    </xdr:from>
    <xdr:ext cx="599010" cy="259045"/>
    <xdr:sp macro="" textlink="">
      <xdr:nvSpPr>
        <xdr:cNvPr id="429" name="普通建設事業費 （ うち新規整備　）該当値テキスト"/>
        <xdr:cNvSpPr txBox="1"/>
      </xdr:nvSpPr>
      <xdr:spPr>
        <a:xfrm>
          <a:off x="10528300" y="1188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60363</xdr:rowOff>
    </xdr:from>
    <xdr:to>
      <xdr:col>50</xdr:col>
      <xdr:colOff>165100</xdr:colOff>
      <xdr:row>73</xdr:row>
      <xdr:rowOff>161963</xdr:rowOff>
    </xdr:to>
    <xdr:sp macro="" textlink="">
      <xdr:nvSpPr>
        <xdr:cNvPr id="430" name="楕円 429"/>
        <xdr:cNvSpPr/>
      </xdr:nvSpPr>
      <xdr:spPr>
        <a:xfrm>
          <a:off x="9588500" y="125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7040</xdr:rowOff>
    </xdr:from>
    <xdr:ext cx="534377" cy="259045"/>
    <xdr:sp macro="" textlink="">
      <xdr:nvSpPr>
        <xdr:cNvPr id="431" name="テキスト ボックス 430"/>
        <xdr:cNvSpPr txBox="1"/>
      </xdr:nvSpPr>
      <xdr:spPr>
        <a:xfrm>
          <a:off x="9372111" y="123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113462</xdr:rowOff>
    </xdr:from>
    <xdr:to>
      <xdr:col>46</xdr:col>
      <xdr:colOff>38100</xdr:colOff>
      <xdr:row>74</xdr:row>
      <xdr:rowOff>43612</xdr:rowOff>
    </xdr:to>
    <xdr:sp macro="" textlink="">
      <xdr:nvSpPr>
        <xdr:cNvPr id="432" name="楕円 431"/>
        <xdr:cNvSpPr/>
      </xdr:nvSpPr>
      <xdr:spPr>
        <a:xfrm>
          <a:off x="8699500" y="1262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60139</xdr:rowOff>
    </xdr:from>
    <xdr:ext cx="534377" cy="259045"/>
    <xdr:sp macro="" textlink="">
      <xdr:nvSpPr>
        <xdr:cNvPr id="433" name="テキスト ボックス 432"/>
        <xdr:cNvSpPr txBox="1"/>
      </xdr:nvSpPr>
      <xdr:spPr>
        <a:xfrm>
          <a:off x="8483111" y="1240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16408</xdr:rowOff>
    </xdr:from>
    <xdr:to>
      <xdr:col>41</xdr:col>
      <xdr:colOff>101600</xdr:colOff>
      <xdr:row>76</xdr:row>
      <xdr:rowOff>118008</xdr:rowOff>
    </xdr:to>
    <xdr:sp macro="" textlink="">
      <xdr:nvSpPr>
        <xdr:cNvPr id="434" name="楕円 433"/>
        <xdr:cNvSpPr/>
      </xdr:nvSpPr>
      <xdr:spPr>
        <a:xfrm>
          <a:off x="7810500" y="1304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134535</xdr:rowOff>
    </xdr:from>
    <xdr:ext cx="534377" cy="259045"/>
    <xdr:sp macro="" textlink="">
      <xdr:nvSpPr>
        <xdr:cNvPr id="435" name="テキスト ボックス 434"/>
        <xdr:cNvSpPr txBox="1"/>
      </xdr:nvSpPr>
      <xdr:spPr>
        <a:xfrm>
          <a:off x="7594111" y="128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8762</xdr:rowOff>
    </xdr:from>
    <xdr:to>
      <xdr:col>36</xdr:col>
      <xdr:colOff>165100</xdr:colOff>
      <xdr:row>78</xdr:row>
      <xdr:rowOff>110362</xdr:rowOff>
    </xdr:to>
    <xdr:sp macro="" textlink="">
      <xdr:nvSpPr>
        <xdr:cNvPr id="436" name="楕円 435"/>
        <xdr:cNvSpPr/>
      </xdr:nvSpPr>
      <xdr:spPr>
        <a:xfrm>
          <a:off x="6921500" y="133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126889</xdr:rowOff>
    </xdr:from>
    <xdr:ext cx="534377" cy="259045"/>
    <xdr:sp macro="" textlink="">
      <xdr:nvSpPr>
        <xdr:cNvPr id="437" name="テキスト ボックス 436"/>
        <xdr:cNvSpPr txBox="1"/>
      </xdr:nvSpPr>
      <xdr:spPr>
        <a:xfrm>
          <a:off x="6705111" y="1315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71749</xdr:rowOff>
    </xdr:from>
    <xdr:to>
      <xdr:col>55</xdr:col>
      <xdr:colOff>0</xdr:colOff>
      <xdr:row>96</xdr:row>
      <xdr:rowOff>126631</xdr:rowOff>
    </xdr:to>
    <xdr:cxnSp macro="">
      <xdr:nvCxnSpPr>
        <xdr:cNvPr id="466" name="直線コネクタ 465"/>
        <xdr:cNvCxnSpPr/>
      </xdr:nvCxnSpPr>
      <xdr:spPr>
        <a:xfrm flipV="1">
          <a:off x="9639300" y="16530949"/>
          <a:ext cx="838200" cy="5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macro="" textlink="">
      <xdr:nvSpPr>
        <xdr:cNvPr id="467" name="普通建設事業費 （ うち更新整備　）平均値テキスト"/>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126631</xdr:rowOff>
    </xdr:from>
    <xdr:to>
      <xdr:col>50</xdr:col>
      <xdr:colOff>114300</xdr:colOff>
      <xdr:row>98</xdr:row>
      <xdr:rowOff>63043</xdr:rowOff>
    </xdr:to>
    <xdr:cxnSp macro="">
      <xdr:nvCxnSpPr>
        <xdr:cNvPr id="469" name="直線コネクタ 468"/>
        <xdr:cNvCxnSpPr/>
      </xdr:nvCxnSpPr>
      <xdr:spPr>
        <a:xfrm flipV="1">
          <a:off x="8750300" y="16585831"/>
          <a:ext cx="889000" cy="27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25113</xdr:rowOff>
    </xdr:from>
    <xdr:ext cx="534377" cy="259045"/>
    <xdr:sp macro="" textlink="">
      <xdr:nvSpPr>
        <xdr:cNvPr id="471" name="テキスト ボックス 470"/>
        <xdr:cNvSpPr txBox="1"/>
      </xdr:nvSpPr>
      <xdr:spPr>
        <a:xfrm>
          <a:off x="9372111" y="16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164331</xdr:rowOff>
    </xdr:from>
    <xdr:to>
      <xdr:col>45</xdr:col>
      <xdr:colOff>177800</xdr:colOff>
      <xdr:row>98</xdr:row>
      <xdr:rowOff>63043</xdr:rowOff>
    </xdr:to>
    <xdr:cxnSp macro="">
      <xdr:nvCxnSpPr>
        <xdr:cNvPr id="472" name="直線コネクタ 471"/>
        <xdr:cNvCxnSpPr/>
      </xdr:nvCxnSpPr>
      <xdr:spPr>
        <a:xfrm>
          <a:off x="7861300" y="15766281"/>
          <a:ext cx="889000" cy="109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164331</xdr:rowOff>
    </xdr:from>
    <xdr:to>
      <xdr:col>41</xdr:col>
      <xdr:colOff>50800</xdr:colOff>
      <xdr:row>98</xdr:row>
      <xdr:rowOff>99504</xdr:rowOff>
    </xdr:to>
    <xdr:cxnSp macro="">
      <xdr:nvCxnSpPr>
        <xdr:cNvPr id="475" name="直線コネクタ 474"/>
        <xdr:cNvCxnSpPr/>
      </xdr:nvCxnSpPr>
      <xdr:spPr>
        <a:xfrm flipV="1">
          <a:off x="6972300" y="15766281"/>
          <a:ext cx="889000" cy="113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xdr:rowOff>
    </xdr:from>
    <xdr:ext cx="534377" cy="259045"/>
    <xdr:sp macro="" textlink="">
      <xdr:nvSpPr>
        <xdr:cNvPr id="477" name="テキスト ボックス 476"/>
        <xdr:cNvSpPr txBox="1"/>
      </xdr:nvSpPr>
      <xdr:spPr>
        <a:xfrm>
          <a:off x="7594111" y="166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20949</xdr:rowOff>
    </xdr:from>
    <xdr:to>
      <xdr:col>55</xdr:col>
      <xdr:colOff>50800</xdr:colOff>
      <xdr:row>96</xdr:row>
      <xdr:rowOff>122549</xdr:rowOff>
    </xdr:to>
    <xdr:sp macro="" textlink="">
      <xdr:nvSpPr>
        <xdr:cNvPr id="485" name="楕円 484"/>
        <xdr:cNvSpPr/>
      </xdr:nvSpPr>
      <xdr:spPr>
        <a:xfrm>
          <a:off x="10426700" y="164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43826</xdr:rowOff>
    </xdr:from>
    <xdr:ext cx="534377" cy="259045"/>
    <xdr:sp macro="" textlink="">
      <xdr:nvSpPr>
        <xdr:cNvPr id="486" name="普通建設事業費 （ うち更新整備　）該当値テキスト"/>
        <xdr:cNvSpPr txBox="1"/>
      </xdr:nvSpPr>
      <xdr:spPr>
        <a:xfrm>
          <a:off x="10528300" y="1633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75831</xdr:rowOff>
    </xdr:from>
    <xdr:to>
      <xdr:col>50</xdr:col>
      <xdr:colOff>165100</xdr:colOff>
      <xdr:row>97</xdr:row>
      <xdr:rowOff>5981</xdr:rowOff>
    </xdr:to>
    <xdr:sp macro="" textlink="">
      <xdr:nvSpPr>
        <xdr:cNvPr id="487" name="楕円 486"/>
        <xdr:cNvSpPr/>
      </xdr:nvSpPr>
      <xdr:spPr>
        <a:xfrm>
          <a:off x="9588500" y="165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22508</xdr:rowOff>
    </xdr:from>
    <xdr:ext cx="534377" cy="259045"/>
    <xdr:sp macro="" textlink="">
      <xdr:nvSpPr>
        <xdr:cNvPr id="488" name="テキスト ボックス 487"/>
        <xdr:cNvSpPr txBox="1"/>
      </xdr:nvSpPr>
      <xdr:spPr>
        <a:xfrm>
          <a:off x="9372111" y="1631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12243</xdr:rowOff>
    </xdr:from>
    <xdr:to>
      <xdr:col>46</xdr:col>
      <xdr:colOff>38100</xdr:colOff>
      <xdr:row>98</xdr:row>
      <xdr:rowOff>113843</xdr:rowOff>
    </xdr:to>
    <xdr:sp macro="" textlink="">
      <xdr:nvSpPr>
        <xdr:cNvPr id="489" name="楕円 488"/>
        <xdr:cNvSpPr/>
      </xdr:nvSpPr>
      <xdr:spPr>
        <a:xfrm>
          <a:off x="8699500" y="1681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104970</xdr:rowOff>
    </xdr:from>
    <xdr:ext cx="469744" cy="259045"/>
    <xdr:sp macro="" textlink="">
      <xdr:nvSpPr>
        <xdr:cNvPr id="490" name="テキスト ボックス 489"/>
        <xdr:cNvSpPr txBox="1"/>
      </xdr:nvSpPr>
      <xdr:spPr>
        <a:xfrm>
          <a:off x="8515428" y="1690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113531</xdr:rowOff>
    </xdr:from>
    <xdr:to>
      <xdr:col>41</xdr:col>
      <xdr:colOff>101600</xdr:colOff>
      <xdr:row>92</xdr:row>
      <xdr:rowOff>43681</xdr:rowOff>
    </xdr:to>
    <xdr:sp macro="" textlink="">
      <xdr:nvSpPr>
        <xdr:cNvPr id="491" name="楕円 490"/>
        <xdr:cNvSpPr/>
      </xdr:nvSpPr>
      <xdr:spPr>
        <a:xfrm>
          <a:off x="7810500" y="1571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60208</xdr:rowOff>
    </xdr:from>
    <xdr:ext cx="534377" cy="259045"/>
    <xdr:sp macro="" textlink="">
      <xdr:nvSpPr>
        <xdr:cNvPr id="492" name="テキスト ボックス 491"/>
        <xdr:cNvSpPr txBox="1"/>
      </xdr:nvSpPr>
      <xdr:spPr>
        <a:xfrm>
          <a:off x="7594111" y="154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48704</xdr:rowOff>
    </xdr:from>
    <xdr:to>
      <xdr:col>36</xdr:col>
      <xdr:colOff>165100</xdr:colOff>
      <xdr:row>98</xdr:row>
      <xdr:rowOff>150304</xdr:rowOff>
    </xdr:to>
    <xdr:sp macro="" textlink="">
      <xdr:nvSpPr>
        <xdr:cNvPr id="493" name="楕円 492"/>
        <xdr:cNvSpPr/>
      </xdr:nvSpPr>
      <xdr:spPr>
        <a:xfrm>
          <a:off x="6921500" y="1685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141431</xdr:rowOff>
    </xdr:from>
    <xdr:ext cx="469744" cy="259045"/>
    <xdr:sp macro="" textlink="">
      <xdr:nvSpPr>
        <xdr:cNvPr id="494" name="テキスト ボックス 493"/>
        <xdr:cNvSpPr txBox="1"/>
      </xdr:nvSpPr>
      <xdr:spPr>
        <a:xfrm>
          <a:off x="6737428" y="1694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127203</xdr:rowOff>
    </xdr:from>
    <xdr:to>
      <xdr:col>85</xdr:col>
      <xdr:colOff>127000</xdr:colOff>
      <xdr:row>39</xdr:row>
      <xdr:rowOff>1168</xdr:rowOff>
    </xdr:to>
    <xdr:cxnSp macro="">
      <xdr:nvCxnSpPr>
        <xdr:cNvPr id="523" name="直線コネクタ 522"/>
        <xdr:cNvCxnSpPr/>
      </xdr:nvCxnSpPr>
      <xdr:spPr>
        <a:xfrm>
          <a:off x="15481300" y="6642303"/>
          <a:ext cx="8382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69977</xdr:rowOff>
    </xdr:from>
    <xdr:to>
      <xdr:col>81</xdr:col>
      <xdr:colOff>50800</xdr:colOff>
      <xdr:row>38</xdr:row>
      <xdr:rowOff>127203</xdr:rowOff>
    </xdr:to>
    <xdr:cxnSp macro="">
      <xdr:nvCxnSpPr>
        <xdr:cNvPr id="526" name="直線コネクタ 525"/>
        <xdr:cNvCxnSpPr/>
      </xdr:nvCxnSpPr>
      <xdr:spPr>
        <a:xfrm>
          <a:off x="14592300" y="6413627"/>
          <a:ext cx="889000" cy="22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69977</xdr:rowOff>
    </xdr:from>
    <xdr:to>
      <xdr:col>76</xdr:col>
      <xdr:colOff>114300</xdr:colOff>
      <xdr:row>39</xdr:row>
      <xdr:rowOff>788</xdr:rowOff>
    </xdr:to>
    <xdr:cxnSp macro="">
      <xdr:nvCxnSpPr>
        <xdr:cNvPr id="529" name="直線コネクタ 528"/>
        <xdr:cNvCxnSpPr/>
      </xdr:nvCxnSpPr>
      <xdr:spPr>
        <a:xfrm flipV="1">
          <a:off x="13703300" y="6413627"/>
          <a:ext cx="889000" cy="27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150537</xdr:rowOff>
    </xdr:from>
    <xdr:ext cx="469744" cy="259045"/>
    <xdr:sp macro="" textlink="">
      <xdr:nvSpPr>
        <xdr:cNvPr id="531" name="テキスト ボックス 530"/>
        <xdr:cNvSpPr txBox="1"/>
      </xdr:nvSpPr>
      <xdr:spPr>
        <a:xfrm>
          <a:off x="14357428" y="66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788</xdr:rowOff>
    </xdr:from>
    <xdr:to>
      <xdr:col>71</xdr:col>
      <xdr:colOff>177800</xdr:colOff>
      <xdr:row>39</xdr:row>
      <xdr:rowOff>32868</xdr:rowOff>
    </xdr:to>
    <xdr:cxnSp macro="">
      <xdr:nvCxnSpPr>
        <xdr:cNvPr id="532" name="直線コネクタ 531"/>
        <xdr:cNvCxnSpPr/>
      </xdr:nvCxnSpPr>
      <xdr:spPr>
        <a:xfrm flipV="1">
          <a:off x="12814300" y="6687338"/>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49268</xdr:rowOff>
    </xdr:from>
    <xdr:ext cx="378565" cy="259045"/>
    <xdr:sp macro="" textlink="">
      <xdr:nvSpPr>
        <xdr:cNvPr id="534" name="テキスト ボックス 533"/>
        <xdr:cNvSpPr txBox="1"/>
      </xdr:nvSpPr>
      <xdr:spPr>
        <a:xfrm>
          <a:off x="13514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121818</xdr:rowOff>
    </xdr:from>
    <xdr:to>
      <xdr:col>85</xdr:col>
      <xdr:colOff>177800</xdr:colOff>
      <xdr:row>39</xdr:row>
      <xdr:rowOff>51968</xdr:rowOff>
    </xdr:to>
    <xdr:sp macro="" textlink="">
      <xdr:nvSpPr>
        <xdr:cNvPr id="542" name="楕円 541"/>
        <xdr:cNvSpPr/>
      </xdr:nvSpPr>
      <xdr:spPr>
        <a:xfrm>
          <a:off x="16268700" y="66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64583</xdr:rowOff>
    </xdr:from>
    <xdr:ext cx="378565" cy="259045"/>
    <xdr:sp macro="" textlink="">
      <xdr:nvSpPr>
        <xdr:cNvPr id="543" name="災害復旧事業費該当値テキスト"/>
        <xdr:cNvSpPr txBox="1"/>
      </xdr:nvSpPr>
      <xdr:spPr>
        <a:xfrm>
          <a:off x="16370300" y="6579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76403</xdr:rowOff>
    </xdr:from>
    <xdr:to>
      <xdr:col>81</xdr:col>
      <xdr:colOff>101600</xdr:colOff>
      <xdr:row>39</xdr:row>
      <xdr:rowOff>6553</xdr:rowOff>
    </xdr:to>
    <xdr:sp macro="" textlink="">
      <xdr:nvSpPr>
        <xdr:cNvPr id="544" name="楕円 543"/>
        <xdr:cNvSpPr/>
      </xdr:nvSpPr>
      <xdr:spPr>
        <a:xfrm>
          <a:off x="15430500" y="65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169130</xdr:rowOff>
    </xdr:from>
    <xdr:ext cx="469744" cy="259045"/>
    <xdr:sp macro="" textlink="">
      <xdr:nvSpPr>
        <xdr:cNvPr id="545" name="テキスト ボックス 544"/>
        <xdr:cNvSpPr txBox="1"/>
      </xdr:nvSpPr>
      <xdr:spPr>
        <a:xfrm>
          <a:off x="15246428" y="668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19177</xdr:rowOff>
    </xdr:from>
    <xdr:to>
      <xdr:col>76</xdr:col>
      <xdr:colOff>165100</xdr:colOff>
      <xdr:row>37</xdr:row>
      <xdr:rowOff>120777</xdr:rowOff>
    </xdr:to>
    <xdr:sp macro="" textlink="">
      <xdr:nvSpPr>
        <xdr:cNvPr id="546" name="楕円 545"/>
        <xdr:cNvSpPr/>
      </xdr:nvSpPr>
      <xdr:spPr>
        <a:xfrm>
          <a:off x="145415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137304</xdr:rowOff>
    </xdr:from>
    <xdr:ext cx="469744" cy="259045"/>
    <xdr:sp macro="" textlink="">
      <xdr:nvSpPr>
        <xdr:cNvPr id="547" name="テキスト ボックス 546"/>
        <xdr:cNvSpPr txBox="1"/>
      </xdr:nvSpPr>
      <xdr:spPr>
        <a:xfrm>
          <a:off x="14357428" y="613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121438</xdr:rowOff>
    </xdr:from>
    <xdr:to>
      <xdr:col>72</xdr:col>
      <xdr:colOff>38100</xdr:colOff>
      <xdr:row>39</xdr:row>
      <xdr:rowOff>51588</xdr:rowOff>
    </xdr:to>
    <xdr:sp macro="" textlink="">
      <xdr:nvSpPr>
        <xdr:cNvPr id="548" name="楕円 547"/>
        <xdr:cNvSpPr/>
      </xdr:nvSpPr>
      <xdr:spPr>
        <a:xfrm>
          <a:off x="13652500" y="66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68115</xdr:rowOff>
    </xdr:from>
    <xdr:ext cx="378565" cy="259045"/>
    <xdr:sp macro="" textlink="">
      <xdr:nvSpPr>
        <xdr:cNvPr id="549" name="テキスト ボックス 548"/>
        <xdr:cNvSpPr txBox="1"/>
      </xdr:nvSpPr>
      <xdr:spPr>
        <a:xfrm>
          <a:off x="13514017" y="6411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153518</xdr:rowOff>
    </xdr:from>
    <xdr:to>
      <xdr:col>67</xdr:col>
      <xdr:colOff>101600</xdr:colOff>
      <xdr:row>39</xdr:row>
      <xdr:rowOff>83668</xdr:rowOff>
    </xdr:to>
    <xdr:sp macro="" textlink="">
      <xdr:nvSpPr>
        <xdr:cNvPr id="550" name="楕円 549"/>
        <xdr:cNvSpPr/>
      </xdr:nvSpPr>
      <xdr:spPr>
        <a:xfrm>
          <a:off x="12763500" y="66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74795</xdr:rowOff>
    </xdr:from>
    <xdr:ext cx="378565" cy="259045"/>
    <xdr:sp macro="" textlink="">
      <xdr:nvSpPr>
        <xdr:cNvPr id="551" name="テキスト ボックス 550"/>
        <xdr:cNvSpPr txBox="1"/>
      </xdr:nvSpPr>
      <xdr:spPr>
        <a:xfrm>
          <a:off x="12625017" y="676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49371</xdr:rowOff>
    </xdr:from>
    <xdr:to>
      <xdr:col>85</xdr:col>
      <xdr:colOff>127000</xdr:colOff>
      <xdr:row>77</xdr:row>
      <xdr:rowOff>144207</xdr:rowOff>
    </xdr:to>
    <xdr:cxnSp macro="">
      <xdr:nvCxnSpPr>
        <xdr:cNvPr id="632" name="直線コネクタ 631"/>
        <xdr:cNvCxnSpPr/>
      </xdr:nvCxnSpPr>
      <xdr:spPr>
        <a:xfrm flipV="1">
          <a:off x="15481300" y="13251021"/>
          <a:ext cx="838200" cy="9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91858</xdr:rowOff>
    </xdr:from>
    <xdr:to>
      <xdr:col>81</xdr:col>
      <xdr:colOff>50800</xdr:colOff>
      <xdr:row>77</xdr:row>
      <xdr:rowOff>144207</xdr:rowOff>
    </xdr:to>
    <xdr:cxnSp macro="">
      <xdr:nvCxnSpPr>
        <xdr:cNvPr id="635" name="直線コネクタ 634"/>
        <xdr:cNvCxnSpPr/>
      </xdr:nvCxnSpPr>
      <xdr:spPr>
        <a:xfrm>
          <a:off x="14592300" y="13293508"/>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7" name="テキスト ボックス 636"/>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91858</xdr:rowOff>
    </xdr:from>
    <xdr:to>
      <xdr:col>76</xdr:col>
      <xdr:colOff>114300</xdr:colOff>
      <xdr:row>77</xdr:row>
      <xdr:rowOff>112757</xdr:rowOff>
    </xdr:to>
    <xdr:cxnSp macro="">
      <xdr:nvCxnSpPr>
        <xdr:cNvPr id="638" name="直線コネクタ 637"/>
        <xdr:cNvCxnSpPr/>
      </xdr:nvCxnSpPr>
      <xdr:spPr>
        <a:xfrm flipV="1">
          <a:off x="13703300" y="13293508"/>
          <a:ext cx="889000" cy="2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0" name="テキスト ボックス 639"/>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112757</xdr:rowOff>
    </xdr:from>
    <xdr:to>
      <xdr:col>71</xdr:col>
      <xdr:colOff>177800</xdr:colOff>
      <xdr:row>78</xdr:row>
      <xdr:rowOff>53680</xdr:rowOff>
    </xdr:to>
    <xdr:cxnSp macro="">
      <xdr:nvCxnSpPr>
        <xdr:cNvPr id="641" name="直線コネクタ 640"/>
        <xdr:cNvCxnSpPr/>
      </xdr:nvCxnSpPr>
      <xdr:spPr>
        <a:xfrm flipV="1">
          <a:off x="12814300" y="13314407"/>
          <a:ext cx="889000" cy="1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3" name="テキスト ボックス 642"/>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5" name="テキスト ボックス 644"/>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170021</xdr:rowOff>
    </xdr:from>
    <xdr:to>
      <xdr:col>85</xdr:col>
      <xdr:colOff>177800</xdr:colOff>
      <xdr:row>77</xdr:row>
      <xdr:rowOff>100171</xdr:rowOff>
    </xdr:to>
    <xdr:sp macro="" textlink="">
      <xdr:nvSpPr>
        <xdr:cNvPr id="651" name="楕円 650"/>
        <xdr:cNvSpPr/>
      </xdr:nvSpPr>
      <xdr:spPr>
        <a:xfrm>
          <a:off x="16268700" y="132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148448</xdr:rowOff>
    </xdr:from>
    <xdr:ext cx="534377" cy="259045"/>
    <xdr:sp macro="" textlink="">
      <xdr:nvSpPr>
        <xdr:cNvPr id="652" name="公債費該当値テキスト"/>
        <xdr:cNvSpPr txBox="1"/>
      </xdr:nvSpPr>
      <xdr:spPr>
        <a:xfrm>
          <a:off x="16370300" y="1317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93407</xdr:rowOff>
    </xdr:from>
    <xdr:to>
      <xdr:col>81</xdr:col>
      <xdr:colOff>101600</xdr:colOff>
      <xdr:row>78</xdr:row>
      <xdr:rowOff>23557</xdr:rowOff>
    </xdr:to>
    <xdr:sp macro="" textlink="">
      <xdr:nvSpPr>
        <xdr:cNvPr id="653" name="楕円 652"/>
        <xdr:cNvSpPr/>
      </xdr:nvSpPr>
      <xdr:spPr>
        <a:xfrm>
          <a:off x="15430500" y="1329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14684</xdr:rowOff>
    </xdr:from>
    <xdr:ext cx="534377" cy="259045"/>
    <xdr:sp macro="" textlink="">
      <xdr:nvSpPr>
        <xdr:cNvPr id="654" name="テキスト ボックス 653"/>
        <xdr:cNvSpPr txBox="1"/>
      </xdr:nvSpPr>
      <xdr:spPr>
        <a:xfrm>
          <a:off x="15214111" y="1338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41058</xdr:rowOff>
    </xdr:from>
    <xdr:to>
      <xdr:col>76</xdr:col>
      <xdr:colOff>165100</xdr:colOff>
      <xdr:row>77</xdr:row>
      <xdr:rowOff>142658</xdr:rowOff>
    </xdr:to>
    <xdr:sp macro="" textlink="">
      <xdr:nvSpPr>
        <xdr:cNvPr id="655" name="楕円 654"/>
        <xdr:cNvSpPr/>
      </xdr:nvSpPr>
      <xdr:spPr>
        <a:xfrm>
          <a:off x="14541500" y="132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133785</xdr:rowOff>
    </xdr:from>
    <xdr:ext cx="534377" cy="259045"/>
    <xdr:sp macro="" textlink="">
      <xdr:nvSpPr>
        <xdr:cNvPr id="656" name="テキスト ボックス 655"/>
        <xdr:cNvSpPr txBox="1"/>
      </xdr:nvSpPr>
      <xdr:spPr>
        <a:xfrm>
          <a:off x="14325111" y="1333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61957</xdr:rowOff>
    </xdr:from>
    <xdr:to>
      <xdr:col>72</xdr:col>
      <xdr:colOff>38100</xdr:colOff>
      <xdr:row>77</xdr:row>
      <xdr:rowOff>163557</xdr:rowOff>
    </xdr:to>
    <xdr:sp macro="" textlink="">
      <xdr:nvSpPr>
        <xdr:cNvPr id="657" name="楕円 656"/>
        <xdr:cNvSpPr/>
      </xdr:nvSpPr>
      <xdr:spPr>
        <a:xfrm>
          <a:off x="13652500" y="1326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154684</xdr:rowOff>
    </xdr:from>
    <xdr:ext cx="534377" cy="259045"/>
    <xdr:sp macro="" textlink="">
      <xdr:nvSpPr>
        <xdr:cNvPr id="658" name="テキスト ボックス 657"/>
        <xdr:cNvSpPr txBox="1"/>
      </xdr:nvSpPr>
      <xdr:spPr>
        <a:xfrm>
          <a:off x="13436111" y="1335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2880</xdr:rowOff>
    </xdr:from>
    <xdr:to>
      <xdr:col>67</xdr:col>
      <xdr:colOff>101600</xdr:colOff>
      <xdr:row>78</xdr:row>
      <xdr:rowOff>104480</xdr:rowOff>
    </xdr:to>
    <xdr:sp macro="" textlink="">
      <xdr:nvSpPr>
        <xdr:cNvPr id="659" name="楕円 658"/>
        <xdr:cNvSpPr/>
      </xdr:nvSpPr>
      <xdr:spPr>
        <a:xfrm>
          <a:off x="12763500" y="133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95607</xdr:rowOff>
    </xdr:from>
    <xdr:ext cx="534377" cy="259045"/>
    <xdr:sp macro="" textlink="">
      <xdr:nvSpPr>
        <xdr:cNvPr id="660" name="テキスト ボックス 659"/>
        <xdr:cNvSpPr txBox="1"/>
      </xdr:nvSpPr>
      <xdr:spPr>
        <a:xfrm>
          <a:off x="12547111" y="134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163520</xdr:rowOff>
    </xdr:from>
    <xdr:to>
      <xdr:col>85</xdr:col>
      <xdr:colOff>127000</xdr:colOff>
      <xdr:row>97</xdr:row>
      <xdr:rowOff>10793</xdr:rowOff>
    </xdr:to>
    <xdr:cxnSp macro="">
      <xdr:nvCxnSpPr>
        <xdr:cNvPr id="687" name="直線コネクタ 686"/>
        <xdr:cNvCxnSpPr/>
      </xdr:nvCxnSpPr>
      <xdr:spPr>
        <a:xfrm flipV="1">
          <a:off x="15481300" y="16279820"/>
          <a:ext cx="838200" cy="36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102943</xdr:rowOff>
    </xdr:from>
    <xdr:ext cx="534377" cy="259045"/>
    <xdr:sp macro="" textlink="">
      <xdr:nvSpPr>
        <xdr:cNvPr id="688" name="積立金平均値テキスト"/>
        <xdr:cNvSpPr txBox="1"/>
      </xdr:nvSpPr>
      <xdr:spPr>
        <a:xfrm>
          <a:off x="16370300" y="1656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10793</xdr:rowOff>
    </xdr:from>
    <xdr:to>
      <xdr:col>81</xdr:col>
      <xdr:colOff>50800</xdr:colOff>
      <xdr:row>97</xdr:row>
      <xdr:rowOff>132979</xdr:rowOff>
    </xdr:to>
    <xdr:cxnSp macro="">
      <xdr:nvCxnSpPr>
        <xdr:cNvPr id="690" name="直線コネクタ 689"/>
        <xdr:cNvCxnSpPr/>
      </xdr:nvCxnSpPr>
      <xdr:spPr>
        <a:xfrm flipV="1">
          <a:off x="14592300" y="16641443"/>
          <a:ext cx="889000" cy="1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123858</xdr:rowOff>
    </xdr:from>
    <xdr:to>
      <xdr:col>76</xdr:col>
      <xdr:colOff>114300</xdr:colOff>
      <xdr:row>97</xdr:row>
      <xdr:rowOff>132979</xdr:rowOff>
    </xdr:to>
    <xdr:cxnSp macro="">
      <xdr:nvCxnSpPr>
        <xdr:cNvPr id="693" name="直線コネクタ 692"/>
        <xdr:cNvCxnSpPr/>
      </xdr:nvCxnSpPr>
      <xdr:spPr>
        <a:xfrm>
          <a:off x="13703300" y="16411608"/>
          <a:ext cx="889000" cy="35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94872</xdr:rowOff>
    </xdr:from>
    <xdr:to>
      <xdr:col>71</xdr:col>
      <xdr:colOff>177800</xdr:colOff>
      <xdr:row>95</xdr:row>
      <xdr:rowOff>123858</xdr:rowOff>
    </xdr:to>
    <xdr:cxnSp macro="">
      <xdr:nvCxnSpPr>
        <xdr:cNvPr id="696" name="直線コネクタ 695"/>
        <xdr:cNvCxnSpPr/>
      </xdr:nvCxnSpPr>
      <xdr:spPr>
        <a:xfrm>
          <a:off x="12814300" y="16211172"/>
          <a:ext cx="889000" cy="20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48696</xdr:rowOff>
    </xdr:from>
    <xdr:ext cx="534377" cy="259045"/>
    <xdr:sp macro="" textlink="">
      <xdr:nvSpPr>
        <xdr:cNvPr id="698" name="テキスト ボックス 697"/>
        <xdr:cNvSpPr txBox="1"/>
      </xdr:nvSpPr>
      <xdr:spPr>
        <a:xfrm>
          <a:off x="13436111" y="1667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129278</xdr:rowOff>
    </xdr:from>
    <xdr:ext cx="469744" cy="259045"/>
    <xdr:sp macro="" textlink="">
      <xdr:nvSpPr>
        <xdr:cNvPr id="700" name="テキスト ボックス 699"/>
        <xdr:cNvSpPr txBox="1"/>
      </xdr:nvSpPr>
      <xdr:spPr>
        <a:xfrm>
          <a:off x="12579428" y="167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112720</xdr:rowOff>
    </xdr:from>
    <xdr:to>
      <xdr:col>85</xdr:col>
      <xdr:colOff>177800</xdr:colOff>
      <xdr:row>95</xdr:row>
      <xdr:rowOff>42870</xdr:rowOff>
    </xdr:to>
    <xdr:sp macro="" textlink="">
      <xdr:nvSpPr>
        <xdr:cNvPr id="706" name="楕円 705"/>
        <xdr:cNvSpPr/>
      </xdr:nvSpPr>
      <xdr:spPr>
        <a:xfrm>
          <a:off x="16268700" y="162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135597</xdr:rowOff>
    </xdr:from>
    <xdr:ext cx="534377" cy="259045"/>
    <xdr:sp macro="" textlink="">
      <xdr:nvSpPr>
        <xdr:cNvPr id="707" name="積立金該当値テキスト"/>
        <xdr:cNvSpPr txBox="1"/>
      </xdr:nvSpPr>
      <xdr:spPr>
        <a:xfrm>
          <a:off x="16370300" y="16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131443</xdr:rowOff>
    </xdr:from>
    <xdr:to>
      <xdr:col>81</xdr:col>
      <xdr:colOff>101600</xdr:colOff>
      <xdr:row>97</xdr:row>
      <xdr:rowOff>61593</xdr:rowOff>
    </xdr:to>
    <xdr:sp macro="" textlink="">
      <xdr:nvSpPr>
        <xdr:cNvPr id="708" name="楕円 707"/>
        <xdr:cNvSpPr/>
      </xdr:nvSpPr>
      <xdr:spPr>
        <a:xfrm>
          <a:off x="15430500" y="1659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52720</xdr:rowOff>
    </xdr:from>
    <xdr:ext cx="534377" cy="259045"/>
    <xdr:sp macro="" textlink="">
      <xdr:nvSpPr>
        <xdr:cNvPr id="709" name="テキスト ボックス 708"/>
        <xdr:cNvSpPr txBox="1"/>
      </xdr:nvSpPr>
      <xdr:spPr>
        <a:xfrm>
          <a:off x="15214111" y="1668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82179</xdr:rowOff>
    </xdr:from>
    <xdr:to>
      <xdr:col>76</xdr:col>
      <xdr:colOff>165100</xdr:colOff>
      <xdr:row>98</xdr:row>
      <xdr:rowOff>12329</xdr:rowOff>
    </xdr:to>
    <xdr:sp macro="" textlink="">
      <xdr:nvSpPr>
        <xdr:cNvPr id="710" name="楕円 709"/>
        <xdr:cNvSpPr/>
      </xdr:nvSpPr>
      <xdr:spPr>
        <a:xfrm>
          <a:off x="14541500" y="1671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3456</xdr:rowOff>
    </xdr:from>
    <xdr:ext cx="469744" cy="259045"/>
    <xdr:sp macro="" textlink="">
      <xdr:nvSpPr>
        <xdr:cNvPr id="711" name="テキスト ボックス 710"/>
        <xdr:cNvSpPr txBox="1"/>
      </xdr:nvSpPr>
      <xdr:spPr>
        <a:xfrm>
          <a:off x="14357428" y="1680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73058</xdr:rowOff>
    </xdr:from>
    <xdr:to>
      <xdr:col>72</xdr:col>
      <xdr:colOff>38100</xdr:colOff>
      <xdr:row>96</xdr:row>
      <xdr:rowOff>3208</xdr:rowOff>
    </xdr:to>
    <xdr:sp macro="" textlink="">
      <xdr:nvSpPr>
        <xdr:cNvPr id="712" name="楕円 711"/>
        <xdr:cNvSpPr/>
      </xdr:nvSpPr>
      <xdr:spPr>
        <a:xfrm>
          <a:off x="13652500" y="163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19735</xdr:rowOff>
    </xdr:from>
    <xdr:ext cx="534377" cy="259045"/>
    <xdr:sp macro="" textlink="">
      <xdr:nvSpPr>
        <xdr:cNvPr id="713" name="テキスト ボックス 712"/>
        <xdr:cNvSpPr txBox="1"/>
      </xdr:nvSpPr>
      <xdr:spPr>
        <a:xfrm>
          <a:off x="13436111" y="1613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44072</xdr:rowOff>
    </xdr:from>
    <xdr:to>
      <xdr:col>67</xdr:col>
      <xdr:colOff>101600</xdr:colOff>
      <xdr:row>94</xdr:row>
      <xdr:rowOff>145672</xdr:rowOff>
    </xdr:to>
    <xdr:sp macro="" textlink="">
      <xdr:nvSpPr>
        <xdr:cNvPr id="714" name="楕円 713"/>
        <xdr:cNvSpPr/>
      </xdr:nvSpPr>
      <xdr:spPr>
        <a:xfrm>
          <a:off x="12763500" y="161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162199</xdr:rowOff>
    </xdr:from>
    <xdr:ext cx="534377" cy="259045"/>
    <xdr:sp macro="" textlink="">
      <xdr:nvSpPr>
        <xdr:cNvPr id="715" name="テキスト ボックス 714"/>
        <xdr:cNvSpPr txBox="1"/>
      </xdr:nvSpPr>
      <xdr:spPr>
        <a:xfrm>
          <a:off x="12547111" y="1593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23876</xdr:rowOff>
    </xdr:from>
    <xdr:to>
      <xdr:col>116</xdr:col>
      <xdr:colOff>63500</xdr:colOff>
      <xdr:row>39</xdr:row>
      <xdr:rowOff>44450</xdr:rowOff>
    </xdr:to>
    <xdr:cxnSp macro="">
      <xdr:nvCxnSpPr>
        <xdr:cNvPr id="744" name="直線コネクタ 743"/>
        <xdr:cNvCxnSpPr/>
      </xdr:nvCxnSpPr>
      <xdr:spPr>
        <a:xfrm>
          <a:off x="21323300" y="671042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22161</xdr:rowOff>
    </xdr:from>
    <xdr:to>
      <xdr:col>111</xdr:col>
      <xdr:colOff>177800</xdr:colOff>
      <xdr:row>39</xdr:row>
      <xdr:rowOff>23876</xdr:rowOff>
    </xdr:to>
    <xdr:cxnSp macro="">
      <xdr:nvCxnSpPr>
        <xdr:cNvPr id="747" name="直線コネクタ 746"/>
        <xdr:cNvCxnSpPr/>
      </xdr:nvCxnSpPr>
      <xdr:spPr>
        <a:xfrm>
          <a:off x="20434300" y="670871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22161</xdr:rowOff>
    </xdr:from>
    <xdr:to>
      <xdr:col>107</xdr:col>
      <xdr:colOff>50800</xdr:colOff>
      <xdr:row>39</xdr:row>
      <xdr:rowOff>23495</xdr:rowOff>
    </xdr:to>
    <xdr:cxnSp macro="">
      <xdr:nvCxnSpPr>
        <xdr:cNvPr id="750" name="直線コネクタ 749"/>
        <xdr:cNvCxnSpPr/>
      </xdr:nvCxnSpPr>
      <xdr:spPr>
        <a:xfrm flipV="1">
          <a:off x="19545300" y="6708711"/>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23495</xdr:rowOff>
    </xdr:from>
    <xdr:to>
      <xdr:col>102</xdr:col>
      <xdr:colOff>114300</xdr:colOff>
      <xdr:row>39</xdr:row>
      <xdr:rowOff>28829</xdr:rowOff>
    </xdr:to>
    <xdr:cxnSp macro="">
      <xdr:nvCxnSpPr>
        <xdr:cNvPr id="753" name="直線コネクタ 752"/>
        <xdr:cNvCxnSpPr/>
      </xdr:nvCxnSpPr>
      <xdr:spPr>
        <a:xfrm flipV="1">
          <a:off x="18656300" y="671004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144526</xdr:rowOff>
    </xdr:from>
    <xdr:to>
      <xdr:col>112</xdr:col>
      <xdr:colOff>38100</xdr:colOff>
      <xdr:row>39</xdr:row>
      <xdr:rowOff>74676</xdr:rowOff>
    </xdr:to>
    <xdr:sp macro="" textlink="">
      <xdr:nvSpPr>
        <xdr:cNvPr id="765" name="楕円 764"/>
        <xdr:cNvSpPr/>
      </xdr:nvSpPr>
      <xdr:spPr>
        <a:xfrm>
          <a:off x="21272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65803</xdr:rowOff>
    </xdr:from>
    <xdr:ext cx="378565" cy="259045"/>
    <xdr:sp macro="" textlink="">
      <xdr:nvSpPr>
        <xdr:cNvPr id="766" name="テキスト ボックス 765"/>
        <xdr:cNvSpPr txBox="1"/>
      </xdr:nvSpPr>
      <xdr:spPr>
        <a:xfrm>
          <a:off x="21134017" y="6752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142811</xdr:rowOff>
    </xdr:from>
    <xdr:to>
      <xdr:col>107</xdr:col>
      <xdr:colOff>101600</xdr:colOff>
      <xdr:row>39</xdr:row>
      <xdr:rowOff>72961</xdr:rowOff>
    </xdr:to>
    <xdr:sp macro="" textlink="">
      <xdr:nvSpPr>
        <xdr:cNvPr id="767" name="楕円 766"/>
        <xdr:cNvSpPr/>
      </xdr:nvSpPr>
      <xdr:spPr>
        <a:xfrm>
          <a:off x="20383500" y="66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64088</xdr:rowOff>
    </xdr:from>
    <xdr:ext cx="378565" cy="259045"/>
    <xdr:sp macro="" textlink="">
      <xdr:nvSpPr>
        <xdr:cNvPr id="768" name="テキスト ボックス 767"/>
        <xdr:cNvSpPr txBox="1"/>
      </xdr:nvSpPr>
      <xdr:spPr>
        <a:xfrm>
          <a:off x="20245017" y="675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144145</xdr:rowOff>
    </xdr:from>
    <xdr:to>
      <xdr:col>102</xdr:col>
      <xdr:colOff>165100</xdr:colOff>
      <xdr:row>39</xdr:row>
      <xdr:rowOff>74295</xdr:rowOff>
    </xdr:to>
    <xdr:sp macro="" textlink="">
      <xdr:nvSpPr>
        <xdr:cNvPr id="769" name="楕円 768"/>
        <xdr:cNvSpPr/>
      </xdr:nvSpPr>
      <xdr:spPr>
        <a:xfrm>
          <a:off x="19494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65422</xdr:rowOff>
    </xdr:from>
    <xdr:ext cx="378565" cy="259045"/>
    <xdr:sp macro="" textlink="">
      <xdr:nvSpPr>
        <xdr:cNvPr id="770" name="テキスト ボックス 769"/>
        <xdr:cNvSpPr txBox="1"/>
      </xdr:nvSpPr>
      <xdr:spPr>
        <a:xfrm>
          <a:off x="19356017" y="675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149479</xdr:rowOff>
    </xdr:from>
    <xdr:to>
      <xdr:col>98</xdr:col>
      <xdr:colOff>38100</xdr:colOff>
      <xdr:row>39</xdr:row>
      <xdr:rowOff>79629</xdr:rowOff>
    </xdr:to>
    <xdr:sp macro="" textlink="">
      <xdr:nvSpPr>
        <xdr:cNvPr id="771" name="楕円 770"/>
        <xdr:cNvSpPr/>
      </xdr:nvSpPr>
      <xdr:spPr>
        <a:xfrm>
          <a:off x="18605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70756</xdr:rowOff>
    </xdr:from>
    <xdr:ext cx="313932" cy="259045"/>
    <xdr:sp macro="" textlink="">
      <xdr:nvSpPr>
        <xdr:cNvPr id="772" name="テキスト ボックス 771"/>
        <xdr:cNvSpPr txBox="1"/>
      </xdr:nvSpPr>
      <xdr:spPr>
        <a:xfrm>
          <a:off x="18499333" y="6757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41249</xdr:rowOff>
    </xdr:from>
    <xdr:to>
      <xdr:col>116</xdr:col>
      <xdr:colOff>63500</xdr:colOff>
      <xdr:row>59</xdr:row>
      <xdr:rowOff>42983</xdr:rowOff>
    </xdr:to>
    <xdr:cxnSp macro="">
      <xdr:nvCxnSpPr>
        <xdr:cNvPr id="801" name="直線コネクタ 800"/>
        <xdr:cNvCxnSpPr/>
      </xdr:nvCxnSpPr>
      <xdr:spPr>
        <a:xfrm>
          <a:off x="21323300" y="10156799"/>
          <a:ext cx="8382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140462</xdr:rowOff>
    </xdr:from>
    <xdr:to>
      <xdr:col>111</xdr:col>
      <xdr:colOff>177800</xdr:colOff>
      <xdr:row>59</xdr:row>
      <xdr:rowOff>41249</xdr:rowOff>
    </xdr:to>
    <xdr:cxnSp macro="">
      <xdr:nvCxnSpPr>
        <xdr:cNvPr id="804" name="直線コネクタ 803"/>
        <xdr:cNvCxnSpPr/>
      </xdr:nvCxnSpPr>
      <xdr:spPr>
        <a:xfrm>
          <a:off x="20434300" y="10084562"/>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104343</xdr:rowOff>
    </xdr:from>
    <xdr:to>
      <xdr:col>107</xdr:col>
      <xdr:colOff>50800</xdr:colOff>
      <xdr:row>58</xdr:row>
      <xdr:rowOff>140462</xdr:rowOff>
    </xdr:to>
    <xdr:cxnSp macro="">
      <xdr:nvCxnSpPr>
        <xdr:cNvPr id="807" name="直線コネクタ 806"/>
        <xdr:cNvCxnSpPr/>
      </xdr:nvCxnSpPr>
      <xdr:spPr>
        <a:xfrm>
          <a:off x="19545300" y="10048443"/>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13816</xdr:rowOff>
    </xdr:from>
    <xdr:ext cx="469744" cy="259045"/>
    <xdr:sp macro="" textlink="">
      <xdr:nvSpPr>
        <xdr:cNvPr id="809" name="テキスト ボックス 808"/>
        <xdr:cNvSpPr txBox="1"/>
      </xdr:nvSpPr>
      <xdr:spPr>
        <a:xfrm>
          <a:off x="20199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104343</xdr:rowOff>
    </xdr:from>
    <xdr:to>
      <xdr:col>102</xdr:col>
      <xdr:colOff>114300</xdr:colOff>
      <xdr:row>58</xdr:row>
      <xdr:rowOff>161569</xdr:rowOff>
    </xdr:to>
    <xdr:cxnSp macro="">
      <xdr:nvCxnSpPr>
        <xdr:cNvPr id="810" name="直線コネクタ 809"/>
        <xdr:cNvCxnSpPr/>
      </xdr:nvCxnSpPr>
      <xdr:spPr>
        <a:xfrm flipV="1">
          <a:off x="18656300" y="10048443"/>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8691</xdr:rowOff>
    </xdr:from>
    <xdr:ext cx="469744" cy="259045"/>
    <xdr:sp macro="" textlink="">
      <xdr:nvSpPr>
        <xdr:cNvPr id="812" name="テキスト ボックス 811"/>
        <xdr:cNvSpPr txBox="1"/>
      </xdr:nvSpPr>
      <xdr:spPr>
        <a:xfrm>
          <a:off x="19310428" y="101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163633</xdr:rowOff>
    </xdr:from>
    <xdr:to>
      <xdr:col>116</xdr:col>
      <xdr:colOff>114300</xdr:colOff>
      <xdr:row>59</xdr:row>
      <xdr:rowOff>93783</xdr:rowOff>
    </xdr:to>
    <xdr:sp macro="" textlink="">
      <xdr:nvSpPr>
        <xdr:cNvPr id="820" name="楕円 819"/>
        <xdr:cNvSpPr/>
      </xdr:nvSpPr>
      <xdr:spPr>
        <a:xfrm>
          <a:off x="22110700" y="101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78560</xdr:rowOff>
    </xdr:from>
    <xdr:ext cx="313932" cy="259045"/>
    <xdr:sp macro="" textlink="">
      <xdr:nvSpPr>
        <xdr:cNvPr id="821" name="貸付金該当値テキスト"/>
        <xdr:cNvSpPr txBox="1"/>
      </xdr:nvSpPr>
      <xdr:spPr>
        <a:xfrm>
          <a:off x="22212300" y="1002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161899</xdr:rowOff>
    </xdr:from>
    <xdr:to>
      <xdr:col>112</xdr:col>
      <xdr:colOff>38100</xdr:colOff>
      <xdr:row>59</xdr:row>
      <xdr:rowOff>92049</xdr:rowOff>
    </xdr:to>
    <xdr:sp macro="" textlink="">
      <xdr:nvSpPr>
        <xdr:cNvPr id="822" name="楕円 821"/>
        <xdr:cNvSpPr/>
      </xdr:nvSpPr>
      <xdr:spPr>
        <a:xfrm>
          <a:off x="21272500" y="101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83176</xdr:rowOff>
    </xdr:from>
    <xdr:ext cx="378565" cy="259045"/>
    <xdr:sp macro="" textlink="">
      <xdr:nvSpPr>
        <xdr:cNvPr id="823" name="テキスト ボックス 822"/>
        <xdr:cNvSpPr txBox="1"/>
      </xdr:nvSpPr>
      <xdr:spPr>
        <a:xfrm>
          <a:off x="21134017" y="1019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89662</xdr:rowOff>
    </xdr:from>
    <xdr:to>
      <xdr:col>107</xdr:col>
      <xdr:colOff>101600</xdr:colOff>
      <xdr:row>59</xdr:row>
      <xdr:rowOff>19812</xdr:rowOff>
    </xdr:to>
    <xdr:sp macro="" textlink="">
      <xdr:nvSpPr>
        <xdr:cNvPr id="824" name="楕円 823"/>
        <xdr:cNvSpPr/>
      </xdr:nvSpPr>
      <xdr:spPr>
        <a:xfrm>
          <a:off x="20383500" y="100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36339</xdr:rowOff>
    </xdr:from>
    <xdr:ext cx="469744" cy="259045"/>
    <xdr:sp macro="" textlink="">
      <xdr:nvSpPr>
        <xdr:cNvPr id="825" name="テキスト ボックス 824"/>
        <xdr:cNvSpPr txBox="1"/>
      </xdr:nvSpPr>
      <xdr:spPr>
        <a:xfrm>
          <a:off x="20199428" y="980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53543</xdr:rowOff>
    </xdr:from>
    <xdr:to>
      <xdr:col>102</xdr:col>
      <xdr:colOff>165100</xdr:colOff>
      <xdr:row>58</xdr:row>
      <xdr:rowOff>155143</xdr:rowOff>
    </xdr:to>
    <xdr:sp macro="" textlink="">
      <xdr:nvSpPr>
        <xdr:cNvPr id="826" name="楕円 825"/>
        <xdr:cNvSpPr/>
      </xdr:nvSpPr>
      <xdr:spPr>
        <a:xfrm>
          <a:off x="19494500" y="99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xdr:rowOff>
    </xdr:from>
    <xdr:ext cx="469744" cy="259045"/>
    <xdr:sp macro="" textlink="">
      <xdr:nvSpPr>
        <xdr:cNvPr id="827" name="テキスト ボックス 826"/>
        <xdr:cNvSpPr txBox="1"/>
      </xdr:nvSpPr>
      <xdr:spPr>
        <a:xfrm>
          <a:off x="19310428" y="977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110769</xdr:rowOff>
    </xdr:from>
    <xdr:to>
      <xdr:col>98</xdr:col>
      <xdr:colOff>38100</xdr:colOff>
      <xdr:row>59</xdr:row>
      <xdr:rowOff>40919</xdr:rowOff>
    </xdr:to>
    <xdr:sp macro="" textlink="">
      <xdr:nvSpPr>
        <xdr:cNvPr id="828" name="楕円 827"/>
        <xdr:cNvSpPr/>
      </xdr:nvSpPr>
      <xdr:spPr>
        <a:xfrm>
          <a:off x="18605500" y="100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32046</xdr:rowOff>
    </xdr:from>
    <xdr:ext cx="469744" cy="259045"/>
    <xdr:sp macro="" textlink="">
      <xdr:nvSpPr>
        <xdr:cNvPr id="829" name="テキスト ボックス 828"/>
        <xdr:cNvSpPr txBox="1"/>
      </xdr:nvSpPr>
      <xdr:spPr>
        <a:xfrm>
          <a:off x="18421428" y="1014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76225</xdr:rowOff>
    </xdr:from>
    <xdr:to>
      <xdr:col>116</xdr:col>
      <xdr:colOff>63500</xdr:colOff>
      <xdr:row>76</xdr:row>
      <xdr:rowOff>88379</xdr:rowOff>
    </xdr:to>
    <xdr:cxnSp macro="">
      <xdr:nvCxnSpPr>
        <xdr:cNvPr id="859" name="直線コネクタ 858"/>
        <xdr:cNvCxnSpPr/>
      </xdr:nvCxnSpPr>
      <xdr:spPr>
        <a:xfrm flipV="1">
          <a:off x="21323300" y="13106425"/>
          <a:ext cx="8382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60" name="繰出金平均値テキスト"/>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81978</xdr:rowOff>
    </xdr:from>
    <xdr:to>
      <xdr:col>111</xdr:col>
      <xdr:colOff>177800</xdr:colOff>
      <xdr:row>76</xdr:row>
      <xdr:rowOff>88379</xdr:rowOff>
    </xdr:to>
    <xdr:cxnSp macro="">
      <xdr:nvCxnSpPr>
        <xdr:cNvPr id="862" name="直線コネクタ 861"/>
        <xdr:cNvCxnSpPr/>
      </xdr:nvCxnSpPr>
      <xdr:spPr>
        <a:xfrm>
          <a:off x="20434300" y="1311217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4" name="テキスト ボックス 863"/>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81978</xdr:rowOff>
    </xdr:from>
    <xdr:to>
      <xdr:col>107</xdr:col>
      <xdr:colOff>50800</xdr:colOff>
      <xdr:row>76</xdr:row>
      <xdr:rowOff>88912</xdr:rowOff>
    </xdr:to>
    <xdr:cxnSp macro="">
      <xdr:nvCxnSpPr>
        <xdr:cNvPr id="865" name="直線コネクタ 864"/>
        <xdr:cNvCxnSpPr/>
      </xdr:nvCxnSpPr>
      <xdr:spPr>
        <a:xfrm flipV="1">
          <a:off x="19545300" y="13112178"/>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7" name="テキスト ボックス 866"/>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88912</xdr:rowOff>
    </xdr:from>
    <xdr:to>
      <xdr:col>102</xdr:col>
      <xdr:colOff>114300</xdr:colOff>
      <xdr:row>76</xdr:row>
      <xdr:rowOff>129832</xdr:rowOff>
    </xdr:to>
    <xdr:cxnSp macro="">
      <xdr:nvCxnSpPr>
        <xdr:cNvPr id="868" name="直線コネクタ 867"/>
        <xdr:cNvCxnSpPr/>
      </xdr:nvCxnSpPr>
      <xdr:spPr>
        <a:xfrm flipV="1">
          <a:off x="18656300" y="13119112"/>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2" name="テキスト ボックス 871"/>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25425</xdr:rowOff>
    </xdr:from>
    <xdr:to>
      <xdr:col>116</xdr:col>
      <xdr:colOff>114300</xdr:colOff>
      <xdr:row>76</xdr:row>
      <xdr:rowOff>127025</xdr:rowOff>
    </xdr:to>
    <xdr:sp macro="" textlink="">
      <xdr:nvSpPr>
        <xdr:cNvPr id="878" name="楕円 877"/>
        <xdr:cNvSpPr/>
      </xdr:nvSpPr>
      <xdr:spPr>
        <a:xfrm>
          <a:off x="22110700" y="130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3852</xdr:rowOff>
    </xdr:from>
    <xdr:ext cx="534377" cy="259045"/>
    <xdr:sp macro="" textlink="">
      <xdr:nvSpPr>
        <xdr:cNvPr id="879" name="繰出金該当値テキスト"/>
        <xdr:cNvSpPr txBox="1"/>
      </xdr:nvSpPr>
      <xdr:spPr>
        <a:xfrm>
          <a:off x="22212300" y="1303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37579</xdr:rowOff>
    </xdr:from>
    <xdr:to>
      <xdr:col>112</xdr:col>
      <xdr:colOff>38100</xdr:colOff>
      <xdr:row>76</xdr:row>
      <xdr:rowOff>139179</xdr:rowOff>
    </xdr:to>
    <xdr:sp macro="" textlink="">
      <xdr:nvSpPr>
        <xdr:cNvPr id="880" name="楕円 879"/>
        <xdr:cNvSpPr/>
      </xdr:nvSpPr>
      <xdr:spPr>
        <a:xfrm>
          <a:off x="21272500" y="130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130306</xdr:rowOff>
    </xdr:from>
    <xdr:ext cx="534377" cy="259045"/>
    <xdr:sp macro="" textlink="">
      <xdr:nvSpPr>
        <xdr:cNvPr id="881" name="テキスト ボックス 880"/>
        <xdr:cNvSpPr txBox="1"/>
      </xdr:nvSpPr>
      <xdr:spPr>
        <a:xfrm>
          <a:off x="21056111" y="131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31178</xdr:rowOff>
    </xdr:from>
    <xdr:to>
      <xdr:col>107</xdr:col>
      <xdr:colOff>101600</xdr:colOff>
      <xdr:row>76</xdr:row>
      <xdr:rowOff>132778</xdr:rowOff>
    </xdr:to>
    <xdr:sp macro="" textlink="">
      <xdr:nvSpPr>
        <xdr:cNvPr id="882" name="楕円 881"/>
        <xdr:cNvSpPr/>
      </xdr:nvSpPr>
      <xdr:spPr>
        <a:xfrm>
          <a:off x="20383500" y="130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123905</xdr:rowOff>
    </xdr:from>
    <xdr:ext cx="534377" cy="259045"/>
    <xdr:sp macro="" textlink="">
      <xdr:nvSpPr>
        <xdr:cNvPr id="883" name="テキスト ボックス 882"/>
        <xdr:cNvSpPr txBox="1"/>
      </xdr:nvSpPr>
      <xdr:spPr>
        <a:xfrm>
          <a:off x="20167111" y="1315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38112</xdr:rowOff>
    </xdr:from>
    <xdr:to>
      <xdr:col>102</xdr:col>
      <xdr:colOff>165100</xdr:colOff>
      <xdr:row>76</xdr:row>
      <xdr:rowOff>139712</xdr:rowOff>
    </xdr:to>
    <xdr:sp macro="" textlink="">
      <xdr:nvSpPr>
        <xdr:cNvPr id="884" name="楕円 883"/>
        <xdr:cNvSpPr/>
      </xdr:nvSpPr>
      <xdr:spPr>
        <a:xfrm>
          <a:off x="19494500" y="1306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130839</xdr:rowOff>
    </xdr:from>
    <xdr:ext cx="534377" cy="259045"/>
    <xdr:sp macro="" textlink="">
      <xdr:nvSpPr>
        <xdr:cNvPr id="885" name="テキスト ボックス 884"/>
        <xdr:cNvSpPr txBox="1"/>
      </xdr:nvSpPr>
      <xdr:spPr>
        <a:xfrm>
          <a:off x="19278111" y="1316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79032</xdr:rowOff>
    </xdr:from>
    <xdr:to>
      <xdr:col>98</xdr:col>
      <xdr:colOff>38100</xdr:colOff>
      <xdr:row>77</xdr:row>
      <xdr:rowOff>9182</xdr:rowOff>
    </xdr:to>
    <xdr:sp macro="" textlink="">
      <xdr:nvSpPr>
        <xdr:cNvPr id="886" name="楕円 885"/>
        <xdr:cNvSpPr/>
      </xdr:nvSpPr>
      <xdr:spPr>
        <a:xfrm>
          <a:off x="18605500" y="1310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309</xdr:rowOff>
    </xdr:from>
    <xdr:ext cx="534377" cy="259045"/>
    <xdr:sp macro="" textlink="">
      <xdr:nvSpPr>
        <xdr:cNvPr id="887" name="テキスト ボックス 886"/>
        <xdr:cNvSpPr txBox="1"/>
      </xdr:nvSpPr>
      <xdr:spPr>
        <a:xfrm>
          <a:off x="18389111" y="1320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636,696</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円となり、新型コロナウイルス感染症対策経費などにより前年度から大幅に増加している。主な項目で見ると、まず人件費については依然として類似団体内平均値を大きく上回る</a:t>
          </a:r>
          <a:r>
            <a:rPr kumimoji="1" lang="en-US" altLang="ja-JP" sz="1300">
              <a:solidFill>
                <a:srgbClr val="000000"/>
              </a:solidFill>
              <a:latin typeface="ＭＳ Ｐゴシック" panose="020B0600070205080204" pitchFamily="50" charset="-128"/>
              <a:ea typeface="ＭＳ Ｐゴシック" panose="020B0600070205080204" pitchFamily="50" charset="-128"/>
            </a:rPr>
            <a:t>73,796</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る。これは、ごみ処理といった業務を本市単独実施していることが主な要因となっているほか、図書館等の公共施設を数多く有し、充実した公共サービスを提供していることによるものである。このほか特徴的な経費としては普通建設事業費が挙げられ、依然として類似団体内平均値を大きく上回る状況にあり、特に新規整備が右肩上がりの傾向にある。これは、北大阪急行線延伸や新駅周辺整備の進展によるものであり、今後は事業費のピークを過ぎたことから右肩下がりになっていくことが見込まれている。なお、現在は類似団体内平均値以下である公債費についても、これらの整備にかかる市債の償還が本格化していく中で、一定の上昇が見込ま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北大阪急行線延伸や新駅周辺整備の進展に伴う公債費の増加や社会保障関費の増加、さらに新型コロナウイルス感染症の影響などによる財源不足に陥る可能性がある中で、今後は「箕面市新改革プラン」を元に、そのような状況を打開し、質の高い市民サービスを提供していくため、アウトソーシングのさらなる拡大など引き続きあらゆる手立てを講じて経費の圧縮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138,890
136,029
47.90
96,761,309
88,430,704
2,368,290
27,731,894
56,621,786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3,597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86360</xdr:rowOff>
    </xdr:from>
    <xdr:to>
      <xdr:col>24</xdr:col>
      <xdr:colOff>63500</xdr:colOff>
      <xdr:row>33</xdr:row>
      <xdr:rowOff>2540</xdr:rowOff>
    </xdr:to>
    <xdr:cxnSp macro="">
      <xdr:nvCxnSpPr>
        <xdr:cNvPr id="61" name="直線コネクタ 60"/>
        <xdr:cNvCxnSpPr/>
      </xdr:nvCxnSpPr>
      <xdr:spPr>
        <a:xfrm>
          <a:off x="3797300" y="540131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macro="" textlink="">
      <xdr:nvSpPr>
        <xdr:cNvPr id="62" name="議会費平均値テキスト"/>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86360</xdr:rowOff>
    </xdr:from>
    <xdr:to>
      <xdr:col>19</xdr:col>
      <xdr:colOff>177800</xdr:colOff>
      <xdr:row>31</xdr:row>
      <xdr:rowOff>139700</xdr:rowOff>
    </xdr:to>
    <xdr:cxnSp macro="">
      <xdr:nvCxnSpPr>
        <xdr:cNvPr id="64" name="直線コネクタ 63"/>
        <xdr:cNvCxnSpPr/>
      </xdr:nvCxnSpPr>
      <xdr:spPr>
        <a:xfrm flipV="1">
          <a:off x="2908300" y="54013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106934</xdr:rowOff>
    </xdr:from>
    <xdr:to>
      <xdr:col>15</xdr:col>
      <xdr:colOff>50800</xdr:colOff>
      <xdr:row>31</xdr:row>
      <xdr:rowOff>139700</xdr:rowOff>
    </xdr:to>
    <xdr:cxnSp macro="">
      <xdr:nvCxnSpPr>
        <xdr:cNvPr id="67" name="直線コネクタ 66"/>
        <xdr:cNvCxnSpPr/>
      </xdr:nvCxnSpPr>
      <xdr:spPr>
        <a:xfrm>
          <a:off x="2019300" y="542188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65041</xdr:rowOff>
    </xdr:from>
    <xdr:ext cx="469744" cy="259045"/>
    <xdr:sp macro="" textlink="">
      <xdr:nvSpPr>
        <xdr:cNvPr id="69" name="テキスト ボックス 68"/>
        <xdr:cNvSpPr txBox="1"/>
      </xdr:nvSpPr>
      <xdr:spPr>
        <a:xfrm>
          <a:off x="2673428"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106934</xdr:rowOff>
    </xdr:from>
    <xdr:to>
      <xdr:col>10</xdr:col>
      <xdr:colOff>114300</xdr:colOff>
      <xdr:row>32</xdr:row>
      <xdr:rowOff>25400</xdr:rowOff>
    </xdr:to>
    <xdr:cxnSp macro="">
      <xdr:nvCxnSpPr>
        <xdr:cNvPr id="70" name="直線コネクタ 69"/>
        <xdr:cNvCxnSpPr/>
      </xdr:nvCxnSpPr>
      <xdr:spPr>
        <a:xfrm flipV="1">
          <a:off x="1130300" y="5421884"/>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123190</xdr:rowOff>
    </xdr:from>
    <xdr:to>
      <xdr:col>24</xdr:col>
      <xdr:colOff>114300</xdr:colOff>
      <xdr:row>33</xdr:row>
      <xdr:rowOff>53340</xdr:rowOff>
    </xdr:to>
    <xdr:sp macro="" textlink="">
      <xdr:nvSpPr>
        <xdr:cNvPr id="80" name="楕円 79"/>
        <xdr:cNvSpPr/>
      </xdr:nvSpPr>
      <xdr:spPr>
        <a:xfrm>
          <a:off x="45847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146067</xdr:rowOff>
    </xdr:from>
    <xdr:ext cx="469744" cy="259045"/>
    <xdr:sp macro="" textlink="">
      <xdr:nvSpPr>
        <xdr:cNvPr id="81" name="議会費該当値テキスト"/>
        <xdr:cNvSpPr txBox="1"/>
      </xdr:nvSpPr>
      <xdr:spPr>
        <a:xfrm>
          <a:off x="4686300"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35560</xdr:rowOff>
    </xdr:from>
    <xdr:to>
      <xdr:col>20</xdr:col>
      <xdr:colOff>38100</xdr:colOff>
      <xdr:row>31</xdr:row>
      <xdr:rowOff>137160</xdr:rowOff>
    </xdr:to>
    <xdr:sp macro="" textlink="">
      <xdr:nvSpPr>
        <xdr:cNvPr id="82" name="楕円 81"/>
        <xdr:cNvSpPr/>
      </xdr:nvSpPr>
      <xdr:spPr>
        <a:xfrm>
          <a:off x="3746500" y="53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153687</xdr:rowOff>
    </xdr:from>
    <xdr:ext cx="469744" cy="259045"/>
    <xdr:sp macro="" textlink="">
      <xdr:nvSpPr>
        <xdr:cNvPr id="83" name="テキスト ボックス 82"/>
        <xdr:cNvSpPr txBox="1"/>
      </xdr:nvSpPr>
      <xdr:spPr>
        <a:xfrm>
          <a:off x="3562428" y="512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88900</xdr:rowOff>
    </xdr:from>
    <xdr:to>
      <xdr:col>15</xdr:col>
      <xdr:colOff>101600</xdr:colOff>
      <xdr:row>32</xdr:row>
      <xdr:rowOff>19050</xdr:rowOff>
    </xdr:to>
    <xdr:sp macro="" textlink="">
      <xdr:nvSpPr>
        <xdr:cNvPr id="84" name="楕円 83"/>
        <xdr:cNvSpPr/>
      </xdr:nvSpPr>
      <xdr:spPr>
        <a:xfrm>
          <a:off x="2857500" y="54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35577</xdr:rowOff>
    </xdr:from>
    <xdr:ext cx="469744" cy="259045"/>
    <xdr:sp macro="" textlink="">
      <xdr:nvSpPr>
        <xdr:cNvPr id="85" name="テキスト ボックス 84"/>
        <xdr:cNvSpPr txBox="1"/>
      </xdr:nvSpPr>
      <xdr:spPr>
        <a:xfrm>
          <a:off x="2673428" y="51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56134</xdr:rowOff>
    </xdr:from>
    <xdr:to>
      <xdr:col>10</xdr:col>
      <xdr:colOff>165100</xdr:colOff>
      <xdr:row>31</xdr:row>
      <xdr:rowOff>157734</xdr:rowOff>
    </xdr:to>
    <xdr:sp macro="" textlink="">
      <xdr:nvSpPr>
        <xdr:cNvPr id="86" name="楕円 85"/>
        <xdr:cNvSpPr/>
      </xdr:nvSpPr>
      <xdr:spPr>
        <a:xfrm>
          <a:off x="1968500" y="537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2811</xdr:rowOff>
    </xdr:from>
    <xdr:ext cx="469744" cy="259045"/>
    <xdr:sp macro="" textlink="">
      <xdr:nvSpPr>
        <xdr:cNvPr id="87" name="テキスト ボックス 86"/>
        <xdr:cNvSpPr txBox="1"/>
      </xdr:nvSpPr>
      <xdr:spPr>
        <a:xfrm>
          <a:off x="1784428" y="514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146050</xdr:rowOff>
    </xdr:from>
    <xdr:to>
      <xdr:col>6</xdr:col>
      <xdr:colOff>38100</xdr:colOff>
      <xdr:row>32</xdr:row>
      <xdr:rowOff>76200</xdr:rowOff>
    </xdr:to>
    <xdr:sp macro="" textlink="">
      <xdr:nvSpPr>
        <xdr:cNvPr id="88" name="楕円 87"/>
        <xdr:cNvSpPr/>
      </xdr:nvSpPr>
      <xdr:spPr>
        <a:xfrm>
          <a:off x="10795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92727</xdr:rowOff>
    </xdr:from>
    <xdr:ext cx="469744" cy="259045"/>
    <xdr:sp macro="" textlink="">
      <xdr:nvSpPr>
        <xdr:cNvPr id="89" name="テキスト ボックス 88"/>
        <xdr:cNvSpPr txBox="1"/>
      </xdr:nvSpPr>
      <xdr:spPr>
        <a:xfrm>
          <a:off x="895428"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27842</xdr:rowOff>
    </xdr:from>
    <xdr:to>
      <xdr:col>24</xdr:col>
      <xdr:colOff>62865</xdr:colOff>
      <xdr:row>54</xdr:row>
      <xdr:rowOff>72583</xdr:rowOff>
    </xdr:to>
    <xdr:cxnSp macro="">
      <xdr:nvCxnSpPr>
        <xdr:cNvPr id="112" name="直線コネクタ 111"/>
        <xdr:cNvCxnSpPr/>
      </xdr:nvCxnSpPr>
      <xdr:spPr>
        <a:xfrm flipV="1">
          <a:off x="4633595" y="8600342"/>
          <a:ext cx="1270" cy="7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76410</xdr:rowOff>
    </xdr:from>
    <xdr:ext cx="599010" cy="259045"/>
    <xdr:sp macro="" textlink="">
      <xdr:nvSpPr>
        <xdr:cNvPr id="113" name="総務費最小値テキスト"/>
        <xdr:cNvSpPr txBox="1"/>
      </xdr:nvSpPr>
      <xdr:spPr>
        <a:xfrm>
          <a:off x="4686300" y="933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72583</xdr:rowOff>
    </xdr:from>
    <xdr:to>
      <xdr:col>24</xdr:col>
      <xdr:colOff>152400</xdr:colOff>
      <xdr:row>54</xdr:row>
      <xdr:rowOff>72583</xdr:rowOff>
    </xdr:to>
    <xdr:cxnSp macro="">
      <xdr:nvCxnSpPr>
        <xdr:cNvPr id="114" name="直線コネクタ 113"/>
        <xdr:cNvCxnSpPr/>
      </xdr:nvCxnSpPr>
      <xdr:spPr>
        <a:xfrm>
          <a:off x="4546600" y="93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145969</xdr:rowOff>
    </xdr:from>
    <xdr:ext cx="599010" cy="259045"/>
    <xdr:sp macro="" textlink="">
      <xdr:nvSpPr>
        <xdr:cNvPr id="115" name="総務費最大値テキスト"/>
        <xdr:cNvSpPr txBox="1"/>
      </xdr:nvSpPr>
      <xdr:spPr>
        <a:xfrm>
          <a:off x="4686300" y="837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212,233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27842</xdr:rowOff>
    </xdr:from>
    <xdr:to>
      <xdr:col>24</xdr:col>
      <xdr:colOff>152400</xdr:colOff>
      <xdr:row>50</xdr:row>
      <xdr:rowOff>27842</xdr:rowOff>
    </xdr:to>
    <xdr:cxnSp macro="">
      <xdr:nvCxnSpPr>
        <xdr:cNvPr id="116" name="直線コネクタ 115"/>
        <xdr:cNvCxnSpPr/>
      </xdr:nvCxnSpPr>
      <xdr:spPr>
        <a:xfrm>
          <a:off x="4546600" y="860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15094</xdr:rowOff>
    </xdr:from>
    <xdr:to>
      <xdr:col>24</xdr:col>
      <xdr:colOff>63500</xdr:colOff>
      <xdr:row>59</xdr:row>
      <xdr:rowOff>74284</xdr:rowOff>
    </xdr:to>
    <xdr:cxnSp macro="">
      <xdr:nvCxnSpPr>
        <xdr:cNvPr id="117" name="直線コネクタ 116"/>
        <xdr:cNvCxnSpPr/>
      </xdr:nvCxnSpPr>
      <xdr:spPr>
        <a:xfrm flipV="1">
          <a:off x="3797300" y="9273394"/>
          <a:ext cx="838200" cy="9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56538</xdr:rowOff>
    </xdr:from>
    <xdr:ext cx="599010" cy="259045"/>
    <xdr:sp macro="" textlink="">
      <xdr:nvSpPr>
        <xdr:cNvPr id="118" name="総務費平均値テキスト"/>
        <xdr:cNvSpPr txBox="1"/>
      </xdr:nvSpPr>
      <xdr:spPr>
        <a:xfrm>
          <a:off x="4686300" y="897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33661</xdr:rowOff>
    </xdr:from>
    <xdr:to>
      <xdr:col>24</xdr:col>
      <xdr:colOff>114300</xdr:colOff>
      <xdr:row>53</xdr:row>
      <xdr:rowOff>135261</xdr:rowOff>
    </xdr:to>
    <xdr:sp macro="" textlink="">
      <xdr:nvSpPr>
        <xdr:cNvPr id="119" name="フローチャート: 判断 118"/>
        <xdr:cNvSpPr/>
      </xdr:nvSpPr>
      <xdr:spPr>
        <a:xfrm>
          <a:off x="4584700" y="912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74284</xdr:rowOff>
    </xdr:from>
    <xdr:to>
      <xdr:col>19</xdr:col>
      <xdr:colOff>177800</xdr:colOff>
      <xdr:row>59</xdr:row>
      <xdr:rowOff>82367</xdr:rowOff>
    </xdr:to>
    <xdr:cxnSp macro="">
      <xdr:nvCxnSpPr>
        <xdr:cNvPr id="120" name="直線コネクタ 119"/>
        <xdr:cNvCxnSpPr/>
      </xdr:nvCxnSpPr>
      <xdr:spPr>
        <a:xfrm flipV="1">
          <a:off x="2908300" y="10189834"/>
          <a:ext cx="889000" cy="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70740</xdr:rowOff>
    </xdr:from>
    <xdr:to>
      <xdr:col>20</xdr:col>
      <xdr:colOff>38100</xdr:colOff>
      <xdr:row>59</xdr:row>
      <xdr:rowOff>890</xdr:rowOff>
    </xdr:to>
    <xdr:sp macro="" textlink="">
      <xdr:nvSpPr>
        <xdr:cNvPr id="121" name="フローチャート: 判断 120"/>
        <xdr:cNvSpPr/>
      </xdr:nvSpPr>
      <xdr:spPr>
        <a:xfrm>
          <a:off x="3746500" y="1001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17417</xdr:rowOff>
    </xdr:from>
    <xdr:ext cx="534377" cy="259045"/>
    <xdr:sp macro="" textlink="">
      <xdr:nvSpPr>
        <xdr:cNvPr id="122" name="テキスト ボックス 121"/>
        <xdr:cNvSpPr txBox="1"/>
      </xdr:nvSpPr>
      <xdr:spPr>
        <a:xfrm>
          <a:off x="3530111" y="979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137670</xdr:rowOff>
    </xdr:from>
    <xdr:to>
      <xdr:col>15</xdr:col>
      <xdr:colOff>50800</xdr:colOff>
      <xdr:row>59</xdr:row>
      <xdr:rowOff>82367</xdr:rowOff>
    </xdr:to>
    <xdr:cxnSp macro="">
      <xdr:nvCxnSpPr>
        <xdr:cNvPr id="123" name="直線コネクタ 122"/>
        <xdr:cNvCxnSpPr/>
      </xdr:nvCxnSpPr>
      <xdr:spPr>
        <a:xfrm>
          <a:off x="2019300" y="10081770"/>
          <a:ext cx="889000" cy="11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35773</xdr:rowOff>
    </xdr:from>
    <xdr:to>
      <xdr:col>15</xdr:col>
      <xdr:colOff>101600</xdr:colOff>
      <xdr:row>58</xdr:row>
      <xdr:rowOff>137373</xdr:rowOff>
    </xdr:to>
    <xdr:sp macro="" textlink="">
      <xdr:nvSpPr>
        <xdr:cNvPr id="124" name="フローチャート: 判断 123"/>
        <xdr:cNvSpPr/>
      </xdr:nvSpPr>
      <xdr:spPr>
        <a:xfrm>
          <a:off x="2857500" y="997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153900</xdr:rowOff>
    </xdr:from>
    <xdr:ext cx="534377" cy="259045"/>
    <xdr:sp macro="" textlink="">
      <xdr:nvSpPr>
        <xdr:cNvPr id="125" name="テキスト ボックス 124"/>
        <xdr:cNvSpPr txBox="1"/>
      </xdr:nvSpPr>
      <xdr:spPr>
        <a:xfrm>
          <a:off x="2641111" y="97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59507</xdr:rowOff>
    </xdr:from>
    <xdr:to>
      <xdr:col>10</xdr:col>
      <xdr:colOff>114300</xdr:colOff>
      <xdr:row>58</xdr:row>
      <xdr:rowOff>137670</xdr:rowOff>
    </xdr:to>
    <xdr:cxnSp macro="">
      <xdr:nvCxnSpPr>
        <xdr:cNvPr id="126" name="直線コネクタ 125"/>
        <xdr:cNvCxnSpPr/>
      </xdr:nvCxnSpPr>
      <xdr:spPr>
        <a:xfrm>
          <a:off x="1130300" y="10003607"/>
          <a:ext cx="889000" cy="7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112574</xdr:rowOff>
    </xdr:from>
    <xdr:to>
      <xdr:col>10</xdr:col>
      <xdr:colOff>165100</xdr:colOff>
      <xdr:row>59</xdr:row>
      <xdr:rowOff>42724</xdr:rowOff>
    </xdr:to>
    <xdr:sp macro="" textlink="">
      <xdr:nvSpPr>
        <xdr:cNvPr id="127" name="フローチャート: 判断 126"/>
        <xdr:cNvSpPr/>
      </xdr:nvSpPr>
      <xdr:spPr>
        <a:xfrm>
          <a:off x="1968500" y="100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33851</xdr:rowOff>
    </xdr:from>
    <xdr:ext cx="534377" cy="259045"/>
    <xdr:sp macro="" textlink="">
      <xdr:nvSpPr>
        <xdr:cNvPr id="128" name="テキスト ボックス 127"/>
        <xdr:cNvSpPr txBox="1"/>
      </xdr:nvSpPr>
      <xdr:spPr>
        <a:xfrm>
          <a:off x="1752111" y="101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132627</xdr:rowOff>
    </xdr:from>
    <xdr:to>
      <xdr:col>6</xdr:col>
      <xdr:colOff>38100</xdr:colOff>
      <xdr:row>59</xdr:row>
      <xdr:rowOff>62777</xdr:rowOff>
    </xdr:to>
    <xdr:sp macro="" textlink="">
      <xdr:nvSpPr>
        <xdr:cNvPr id="129" name="フローチャート: 判断 128"/>
        <xdr:cNvSpPr/>
      </xdr:nvSpPr>
      <xdr:spPr>
        <a:xfrm>
          <a:off x="1079500" y="100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53904</xdr:rowOff>
    </xdr:from>
    <xdr:ext cx="534377" cy="259045"/>
    <xdr:sp macro="" textlink="">
      <xdr:nvSpPr>
        <xdr:cNvPr id="130" name="テキスト ボックス 129"/>
        <xdr:cNvSpPr txBox="1"/>
      </xdr:nvSpPr>
      <xdr:spPr>
        <a:xfrm>
          <a:off x="863111" y="101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135744</xdr:rowOff>
    </xdr:from>
    <xdr:to>
      <xdr:col>24</xdr:col>
      <xdr:colOff>114300</xdr:colOff>
      <xdr:row>54</xdr:row>
      <xdr:rowOff>65894</xdr:rowOff>
    </xdr:to>
    <xdr:sp macro="" textlink="">
      <xdr:nvSpPr>
        <xdr:cNvPr id="136" name="楕円 135"/>
        <xdr:cNvSpPr/>
      </xdr:nvSpPr>
      <xdr:spPr>
        <a:xfrm>
          <a:off x="4584700" y="92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50671</xdr:rowOff>
    </xdr:from>
    <xdr:ext cx="599010" cy="259045"/>
    <xdr:sp macro="" textlink="">
      <xdr:nvSpPr>
        <xdr:cNvPr id="137" name="総務費該当値テキスト"/>
        <xdr:cNvSpPr txBox="1"/>
      </xdr:nvSpPr>
      <xdr:spPr>
        <a:xfrm>
          <a:off x="4686300" y="913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23484</xdr:rowOff>
    </xdr:from>
    <xdr:to>
      <xdr:col>20</xdr:col>
      <xdr:colOff>38100</xdr:colOff>
      <xdr:row>59</xdr:row>
      <xdr:rowOff>125084</xdr:rowOff>
    </xdr:to>
    <xdr:sp macro="" textlink="">
      <xdr:nvSpPr>
        <xdr:cNvPr id="138" name="楕円 137"/>
        <xdr:cNvSpPr/>
      </xdr:nvSpPr>
      <xdr:spPr>
        <a:xfrm>
          <a:off x="3746500" y="1013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116211</xdr:rowOff>
    </xdr:from>
    <xdr:ext cx="534377" cy="259045"/>
    <xdr:sp macro="" textlink="">
      <xdr:nvSpPr>
        <xdr:cNvPr id="139" name="テキスト ボックス 138"/>
        <xdr:cNvSpPr txBox="1"/>
      </xdr:nvSpPr>
      <xdr:spPr>
        <a:xfrm>
          <a:off x="3530111" y="1023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31567</xdr:rowOff>
    </xdr:from>
    <xdr:to>
      <xdr:col>15</xdr:col>
      <xdr:colOff>101600</xdr:colOff>
      <xdr:row>59</xdr:row>
      <xdr:rowOff>133167</xdr:rowOff>
    </xdr:to>
    <xdr:sp macro="" textlink="">
      <xdr:nvSpPr>
        <xdr:cNvPr id="140" name="楕円 139"/>
        <xdr:cNvSpPr/>
      </xdr:nvSpPr>
      <xdr:spPr>
        <a:xfrm>
          <a:off x="2857500" y="101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124294</xdr:rowOff>
    </xdr:from>
    <xdr:ext cx="534377" cy="259045"/>
    <xdr:sp macro="" textlink="">
      <xdr:nvSpPr>
        <xdr:cNvPr id="141" name="テキスト ボックス 140"/>
        <xdr:cNvSpPr txBox="1"/>
      </xdr:nvSpPr>
      <xdr:spPr>
        <a:xfrm>
          <a:off x="2641111" y="102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86870</xdr:rowOff>
    </xdr:from>
    <xdr:to>
      <xdr:col>10</xdr:col>
      <xdr:colOff>165100</xdr:colOff>
      <xdr:row>59</xdr:row>
      <xdr:rowOff>17020</xdr:rowOff>
    </xdr:to>
    <xdr:sp macro="" textlink="">
      <xdr:nvSpPr>
        <xdr:cNvPr id="142" name="楕円 141"/>
        <xdr:cNvSpPr/>
      </xdr:nvSpPr>
      <xdr:spPr>
        <a:xfrm>
          <a:off x="1968500" y="1003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33547</xdr:rowOff>
    </xdr:from>
    <xdr:ext cx="534377" cy="259045"/>
    <xdr:sp macro="" textlink="">
      <xdr:nvSpPr>
        <xdr:cNvPr id="143" name="テキスト ボックス 142"/>
        <xdr:cNvSpPr txBox="1"/>
      </xdr:nvSpPr>
      <xdr:spPr>
        <a:xfrm>
          <a:off x="1752111" y="980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8707</xdr:rowOff>
    </xdr:from>
    <xdr:to>
      <xdr:col>6</xdr:col>
      <xdr:colOff>38100</xdr:colOff>
      <xdr:row>58</xdr:row>
      <xdr:rowOff>110307</xdr:rowOff>
    </xdr:to>
    <xdr:sp macro="" textlink="">
      <xdr:nvSpPr>
        <xdr:cNvPr id="144" name="楕円 143"/>
        <xdr:cNvSpPr/>
      </xdr:nvSpPr>
      <xdr:spPr>
        <a:xfrm>
          <a:off x="1079500" y="995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126834</xdr:rowOff>
    </xdr:from>
    <xdr:ext cx="534377" cy="259045"/>
    <xdr:sp macro="" textlink="">
      <xdr:nvSpPr>
        <xdr:cNvPr id="145" name="テキスト ボックス 144"/>
        <xdr:cNvSpPr txBox="1"/>
      </xdr:nvSpPr>
      <xdr:spPr>
        <a:xfrm>
          <a:off x="863111" y="972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0" name="直線コネクタ 169"/>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1"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2" name="直線コネクタ 171"/>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3"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242,443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4" name="直線コネクタ 173"/>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136601</xdr:rowOff>
    </xdr:from>
    <xdr:to>
      <xdr:col>24</xdr:col>
      <xdr:colOff>63500</xdr:colOff>
      <xdr:row>76</xdr:row>
      <xdr:rowOff>86677</xdr:rowOff>
    </xdr:to>
    <xdr:cxnSp macro="">
      <xdr:nvCxnSpPr>
        <xdr:cNvPr id="175" name="直線コネクタ 174"/>
        <xdr:cNvCxnSpPr/>
      </xdr:nvCxnSpPr>
      <xdr:spPr>
        <a:xfrm flipV="1">
          <a:off x="3797300" y="12995351"/>
          <a:ext cx="838200" cy="1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90136</xdr:rowOff>
    </xdr:from>
    <xdr:ext cx="599010" cy="259045"/>
    <xdr:sp macro="" textlink="">
      <xdr:nvSpPr>
        <xdr:cNvPr id="176" name="民生費平均値テキスト"/>
        <xdr:cNvSpPr txBox="1"/>
      </xdr:nvSpPr>
      <xdr:spPr>
        <a:xfrm>
          <a:off x="4686300" y="127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7" name="フローチャート: 判断 176"/>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86677</xdr:rowOff>
    </xdr:from>
    <xdr:to>
      <xdr:col>19</xdr:col>
      <xdr:colOff>177800</xdr:colOff>
      <xdr:row>76</xdr:row>
      <xdr:rowOff>155930</xdr:rowOff>
    </xdr:to>
    <xdr:cxnSp macro="">
      <xdr:nvCxnSpPr>
        <xdr:cNvPr id="178" name="直線コネクタ 177"/>
        <xdr:cNvCxnSpPr/>
      </xdr:nvCxnSpPr>
      <xdr:spPr>
        <a:xfrm flipV="1">
          <a:off x="2908300" y="13116877"/>
          <a:ext cx="889000" cy="6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79" name="フローチャート: 判断 178"/>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40187</xdr:rowOff>
    </xdr:from>
    <xdr:ext cx="599010" cy="259045"/>
    <xdr:sp macro="" textlink="">
      <xdr:nvSpPr>
        <xdr:cNvPr id="180" name="テキスト ボックス 179"/>
        <xdr:cNvSpPr txBox="1"/>
      </xdr:nvSpPr>
      <xdr:spPr>
        <a:xfrm>
          <a:off x="3497795" y="127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155930</xdr:rowOff>
    </xdr:from>
    <xdr:to>
      <xdr:col>15</xdr:col>
      <xdr:colOff>50800</xdr:colOff>
      <xdr:row>77</xdr:row>
      <xdr:rowOff>44945</xdr:rowOff>
    </xdr:to>
    <xdr:cxnSp macro="">
      <xdr:nvCxnSpPr>
        <xdr:cNvPr id="181" name="直線コネクタ 180"/>
        <xdr:cNvCxnSpPr/>
      </xdr:nvCxnSpPr>
      <xdr:spPr>
        <a:xfrm flipV="1">
          <a:off x="2019300" y="13186130"/>
          <a:ext cx="889000" cy="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2" name="フローチャート: 判断 181"/>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128897</xdr:rowOff>
    </xdr:from>
    <xdr:ext cx="599010" cy="259045"/>
    <xdr:sp macro="" textlink="">
      <xdr:nvSpPr>
        <xdr:cNvPr id="183" name="テキスト ボックス 182"/>
        <xdr:cNvSpPr txBox="1"/>
      </xdr:nvSpPr>
      <xdr:spPr>
        <a:xfrm>
          <a:off x="2608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44945</xdr:rowOff>
    </xdr:from>
    <xdr:to>
      <xdr:col>10</xdr:col>
      <xdr:colOff>114300</xdr:colOff>
      <xdr:row>77</xdr:row>
      <xdr:rowOff>140551</xdr:rowOff>
    </xdr:to>
    <xdr:cxnSp macro="">
      <xdr:nvCxnSpPr>
        <xdr:cNvPr id="184" name="直線コネクタ 183"/>
        <xdr:cNvCxnSpPr/>
      </xdr:nvCxnSpPr>
      <xdr:spPr>
        <a:xfrm flipV="1">
          <a:off x="1130300" y="13246595"/>
          <a:ext cx="889000" cy="9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5" name="フローチャート: 判断 184"/>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132211</xdr:rowOff>
    </xdr:from>
    <xdr:ext cx="599010" cy="259045"/>
    <xdr:sp macro="" textlink="">
      <xdr:nvSpPr>
        <xdr:cNvPr id="186" name="テキスト ボックス 185"/>
        <xdr:cNvSpPr txBox="1"/>
      </xdr:nvSpPr>
      <xdr:spPr>
        <a:xfrm>
          <a:off x="1719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7" name="フローチャート: 判断 186"/>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7028</xdr:rowOff>
    </xdr:from>
    <xdr:ext cx="599010" cy="259045"/>
    <xdr:sp macro="" textlink="">
      <xdr:nvSpPr>
        <xdr:cNvPr id="188" name="テキスト ボックス 187"/>
        <xdr:cNvSpPr txBox="1"/>
      </xdr:nvSpPr>
      <xdr:spPr>
        <a:xfrm>
          <a:off x="830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85801</xdr:rowOff>
    </xdr:from>
    <xdr:to>
      <xdr:col>24</xdr:col>
      <xdr:colOff>114300</xdr:colOff>
      <xdr:row>76</xdr:row>
      <xdr:rowOff>15951</xdr:rowOff>
    </xdr:to>
    <xdr:sp macro="" textlink="">
      <xdr:nvSpPr>
        <xdr:cNvPr id="194" name="楕円 193"/>
        <xdr:cNvSpPr/>
      </xdr:nvSpPr>
      <xdr:spPr>
        <a:xfrm>
          <a:off x="4584700" y="129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64228</xdr:rowOff>
    </xdr:from>
    <xdr:ext cx="599010" cy="259045"/>
    <xdr:sp macro="" textlink="">
      <xdr:nvSpPr>
        <xdr:cNvPr id="195" name="民生費該当値テキスト"/>
        <xdr:cNvSpPr txBox="1"/>
      </xdr:nvSpPr>
      <xdr:spPr>
        <a:xfrm>
          <a:off x="4686300" y="1292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35877</xdr:rowOff>
    </xdr:from>
    <xdr:to>
      <xdr:col>20</xdr:col>
      <xdr:colOff>38100</xdr:colOff>
      <xdr:row>76</xdr:row>
      <xdr:rowOff>137477</xdr:rowOff>
    </xdr:to>
    <xdr:sp macro="" textlink="">
      <xdr:nvSpPr>
        <xdr:cNvPr id="196" name="楕円 195"/>
        <xdr:cNvSpPr/>
      </xdr:nvSpPr>
      <xdr:spPr>
        <a:xfrm>
          <a:off x="3746500" y="130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128604</xdr:rowOff>
    </xdr:from>
    <xdr:ext cx="599010" cy="259045"/>
    <xdr:sp macro="" textlink="">
      <xdr:nvSpPr>
        <xdr:cNvPr id="197" name="テキスト ボックス 196"/>
        <xdr:cNvSpPr txBox="1"/>
      </xdr:nvSpPr>
      <xdr:spPr>
        <a:xfrm>
          <a:off x="3497795" y="1315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105130</xdr:rowOff>
    </xdr:from>
    <xdr:to>
      <xdr:col>15</xdr:col>
      <xdr:colOff>101600</xdr:colOff>
      <xdr:row>77</xdr:row>
      <xdr:rowOff>35280</xdr:rowOff>
    </xdr:to>
    <xdr:sp macro="" textlink="">
      <xdr:nvSpPr>
        <xdr:cNvPr id="198" name="楕円 197"/>
        <xdr:cNvSpPr/>
      </xdr:nvSpPr>
      <xdr:spPr>
        <a:xfrm>
          <a:off x="2857500" y="131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26407</xdr:rowOff>
    </xdr:from>
    <xdr:ext cx="599010" cy="259045"/>
    <xdr:sp macro="" textlink="">
      <xdr:nvSpPr>
        <xdr:cNvPr id="199" name="テキスト ボックス 198"/>
        <xdr:cNvSpPr txBox="1"/>
      </xdr:nvSpPr>
      <xdr:spPr>
        <a:xfrm>
          <a:off x="2608795" y="13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165595</xdr:rowOff>
    </xdr:from>
    <xdr:to>
      <xdr:col>10</xdr:col>
      <xdr:colOff>165100</xdr:colOff>
      <xdr:row>77</xdr:row>
      <xdr:rowOff>95745</xdr:rowOff>
    </xdr:to>
    <xdr:sp macro="" textlink="">
      <xdr:nvSpPr>
        <xdr:cNvPr id="200" name="楕円 199"/>
        <xdr:cNvSpPr/>
      </xdr:nvSpPr>
      <xdr:spPr>
        <a:xfrm>
          <a:off x="1968500" y="131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86872</xdr:rowOff>
    </xdr:from>
    <xdr:ext cx="599010" cy="259045"/>
    <xdr:sp macro="" textlink="">
      <xdr:nvSpPr>
        <xdr:cNvPr id="201" name="テキスト ボックス 200"/>
        <xdr:cNvSpPr txBox="1"/>
      </xdr:nvSpPr>
      <xdr:spPr>
        <a:xfrm>
          <a:off x="1719795" y="13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89751</xdr:rowOff>
    </xdr:from>
    <xdr:to>
      <xdr:col>6</xdr:col>
      <xdr:colOff>38100</xdr:colOff>
      <xdr:row>78</xdr:row>
      <xdr:rowOff>19901</xdr:rowOff>
    </xdr:to>
    <xdr:sp macro="" textlink="">
      <xdr:nvSpPr>
        <xdr:cNvPr id="202" name="楕円 201"/>
        <xdr:cNvSpPr/>
      </xdr:nvSpPr>
      <xdr:spPr>
        <a:xfrm>
          <a:off x="1079500" y="132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11028</xdr:rowOff>
    </xdr:from>
    <xdr:ext cx="599010" cy="259045"/>
    <xdr:sp macro="" textlink="">
      <xdr:nvSpPr>
        <xdr:cNvPr id="203" name="テキスト ボックス 202"/>
        <xdr:cNvSpPr txBox="1"/>
      </xdr:nvSpPr>
      <xdr:spPr>
        <a:xfrm>
          <a:off x="830795" y="1338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6" name="直線コネクタ 225"/>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7"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8" name="直線コネクタ 227"/>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29"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77,694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0" name="直線コネクタ 229"/>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18748</xdr:rowOff>
    </xdr:from>
    <xdr:to>
      <xdr:col>24</xdr:col>
      <xdr:colOff>63500</xdr:colOff>
      <xdr:row>96</xdr:row>
      <xdr:rowOff>125070</xdr:rowOff>
    </xdr:to>
    <xdr:cxnSp macro="">
      <xdr:nvCxnSpPr>
        <xdr:cNvPr id="231" name="直線コネクタ 230"/>
        <xdr:cNvCxnSpPr/>
      </xdr:nvCxnSpPr>
      <xdr:spPr>
        <a:xfrm flipV="1">
          <a:off x="3797300" y="16306498"/>
          <a:ext cx="838200" cy="27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98874</xdr:rowOff>
    </xdr:from>
    <xdr:ext cx="534377" cy="259045"/>
    <xdr:sp macro="" textlink="">
      <xdr:nvSpPr>
        <xdr:cNvPr id="232" name="衛生費平均値テキスト"/>
        <xdr:cNvSpPr txBox="1"/>
      </xdr:nvSpPr>
      <xdr:spPr>
        <a:xfrm>
          <a:off x="4686300" y="16558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3" name="フローチャート: 判断 232"/>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125070</xdr:rowOff>
    </xdr:from>
    <xdr:to>
      <xdr:col>19</xdr:col>
      <xdr:colOff>177800</xdr:colOff>
      <xdr:row>97</xdr:row>
      <xdr:rowOff>166949</xdr:rowOff>
    </xdr:to>
    <xdr:cxnSp macro="">
      <xdr:nvCxnSpPr>
        <xdr:cNvPr id="234" name="直線コネクタ 233"/>
        <xdr:cNvCxnSpPr/>
      </xdr:nvCxnSpPr>
      <xdr:spPr>
        <a:xfrm flipV="1">
          <a:off x="2908300" y="16584270"/>
          <a:ext cx="889000" cy="2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5" name="フローチャート: 判断 234"/>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66389</xdr:rowOff>
    </xdr:from>
    <xdr:ext cx="534377" cy="259045"/>
    <xdr:sp macro="" textlink="">
      <xdr:nvSpPr>
        <xdr:cNvPr id="236" name="テキスト ボックス 235"/>
        <xdr:cNvSpPr txBox="1"/>
      </xdr:nvSpPr>
      <xdr:spPr>
        <a:xfrm>
          <a:off x="3530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51597</xdr:rowOff>
    </xdr:from>
    <xdr:to>
      <xdr:col>15</xdr:col>
      <xdr:colOff>50800</xdr:colOff>
      <xdr:row>97</xdr:row>
      <xdr:rowOff>166949</xdr:rowOff>
    </xdr:to>
    <xdr:cxnSp macro="">
      <xdr:nvCxnSpPr>
        <xdr:cNvPr id="237" name="直線コネクタ 236"/>
        <xdr:cNvCxnSpPr/>
      </xdr:nvCxnSpPr>
      <xdr:spPr>
        <a:xfrm>
          <a:off x="2019300" y="16682247"/>
          <a:ext cx="889000" cy="11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8" name="フローチャート: 判断 237"/>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39" name="テキスト ボックス 238"/>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51597</xdr:rowOff>
    </xdr:from>
    <xdr:to>
      <xdr:col>10</xdr:col>
      <xdr:colOff>114300</xdr:colOff>
      <xdr:row>98</xdr:row>
      <xdr:rowOff>27274</xdr:rowOff>
    </xdr:to>
    <xdr:cxnSp macro="">
      <xdr:nvCxnSpPr>
        <xdr:cNvPr id="240" name="直線コネクタ 239"/>
        <xdr:cNvCxnSpPr/>
      </xdr:nvCxnSpPr>
      <xdr:spPr>
        <a:xfrm flipV="1">
          <a:off x="1130300" y="16682247"/>
          <a:ext cx="889000" cy="14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1" name="フローチャート: 判断 240"/>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2" name="テキスト ボックス 241"/>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3" name="フローチャート: 判断 242"/>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4" name="テキスト ボックス 243"/>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139398</xdr:rowOff>
    </xdr:from>
    <xdr:to>
      <xdr:col>24</xdr:col>
      <xdr:colOff>114300</xdr:colOff>
      <xdr:row>95</xdr:row>
      <xdr:rowOff>69548</xdr:rowOff>
    </xdr:to>
    <xdr:sp macro="" textlink="">
      <xdr:nvSpPr>
        <xdr:cNvPr id="250" name="楕円 249"/>
        <xdr:cNvSpPr/>
      </xdr:nvSpPr>
      <xdr:spPr>
        <a:xfrm>
          <a:off x="4584700" y="1625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162275</xdr:rowOff>
    </xdr:from>
    <xdr:ext cx="534377" cy="259045"/>
    <xdr:sp macro="" textlink="">
      <xdr:nvSpPr>
        <xdr:cNvPr id="251" name="衛生費該当値テキスト"/>
        <xdr:cNvSpPr txBox="1"/>
      </xdr:nvSpPr>
      <xdr:spPr>
        <a:xfrm>
          <a:off x="4686300" y="161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74270</xdr:rowOff>
    </xdr:from>
    <xdr:to>
      <xdr:col>20</xdr:col>
      <xdr:colOff>38100</xdr:colOff>
      <xdr:row>97</xdr:row>
      <xdr:rowOff>4420</xdr:rowOff>
    </xdr:to>
    <xdr:sp macro="" textlink="">
      <xdr:nvSpPr>
        <xdr:cNvPr id="252" name="楕円 251"/>
        <xdr:cNvSpPr/>
      </xdr:nvSpPr>
      <xdr:spPr>
        <a:xfrm>
          <a:off x="3746500" y="165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20947</xdr:rowOff>
    </xdr:from>
    <xdr:ext cx="534377" cy="259045"/>
    <xdr:sp macro="" textlink="">
      <xdr:nvSpPr>
        <xdr:cNvPr id="253" name="テキスト ボックス 252"/>
        <xdr:cNvSpPr txBox="1"/>
      </xdr:nvSpPr>
      <xdr:spPr>
        <a:xfrm>
          <a:off x="3530111" y="163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116149</xdr:rowOff>
    </xdr:from>
    <xdr:to>
      <xdr:col>15</xdr:col>
      <xdr:colOff>101600</xdr:colOff>
      <xdr:row>98</xdr:row>
      <xdr:rowOff>46299</xdr:rowOff>
    </xdr:to>
    <xdr:sp macro="" textlink="">
      <xdr:nvSpPr>
        <xdr:cNvPr id="254" name="楕円 253"/>
        <xdr:cNvSpPr/>
      </xdr:nvSpPr>
      <xdr:spPr>
        <a:xfrm>
          <a:off x="2857500" y="16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37426</xdr:rowOff>
    </xdr:from>
    <xdr:ext cx="534377" cy="259045"/>
    <xdr:sp macro="" textlink="">
      <xdr:nvSpPr>
        <xdr:cNvPr id="255" name="テキスト ボックス 254"/>
        <xdr:cNvSpPr txBox="1"/>
      </xdr:nvSpPr>
      <xdr:spPr>
        <a:xfrm>
          <a:off x="2641111" y="1683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797</xdr:rowOff>
    </xdr:from>
    <xdr:to>
      <xdr:col>10</xdr:col>
      <xdr:colOff>165100</xdr:colOff>
      <xdr:row>97</xdr:row>
      <xdr:rowOff>102397</xdr:rowOff>
    </xdr:to>
    <xdr:sp macro="" textlink="">
      <xdr:nvSpPr>
        <xdr:cNvPr id="256" name="楕円 255"/>
        <xdr:cNvSpPr/>
      </xdr:nvSpPr>
      <xdr:spPr>
        <a:xfrm>
          <a:off x="1968500" y="166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93524</xdr:rowOff>
    </xdr:from>
    <xdr:ext cx="534377" cy="259045"/>
    <xdr:sp macro="" textlink="">
      <xdr:nvSpPr>
        <xdr:cNvPr id="257" name="テキスト ボックス 256"/>
        <xdr:cNvSpPr txBox="1"/>
      </xdr:nvSpPr>
      <xdr:spPr>
        <a:xfrm>
          <a:off x="1752111" y="1672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147924</xdr:rowOff>
    </xdr:from>
    <xdr:to>
      <xdr:col>6</xdr:col>
      <xdr:colOff>38100</xdr:colOff>
      <xdr:row>98</xdr:row>
      <xdr:rowOff>78074</xdr:rowOff>
    </xdr:to>
    <xdr:sp macro="" textlink="">
      <xdr:nvSpPr>
        <xdr:cNvPr id="258" name="楕円 257"/>
        <xdr:cNvSpPr/>
      </xdr:nvSpPr>
      <xdr:spPr>
        <a:xfrm>
          <a:off x="1079500" y="167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69201</xdr:rowOff>
    </xdr:from>
    <xdr:ext cx="534377" cy="259045"/>
    <xdr:sp macro="" textlink="">
      <xdr:nvSpPr>
        <xdr:cNvPr id="259" name="テキスト ボックス 258"/>
        <xdr:cNvSpPr txBox="1"/>
      </xdr:nvSpPr>
      <xdr:spPr>
        <a:xfrm>
          <a:off x="863111" y="168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1" name="直線コネクタ 280"/>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4"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3,252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5" name="直線コネクタ 284"/>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108153</xdr:rowOff>
    </xdr:from>
    <xdr:to>
      <xdr:col>55</xdr:col>
      <xdr:colOff>0</xdr:colOff>
      <xdr:row>37</xdr:row>
      <xdr:rowOff>111354</xdr:rowOff>
    </xdr:to>
    <xdr:cxnSp macro="">
      <xdr:nvCxnSpPr>
        <xdr:cNvPr id="286" name="直線コネクタ 285"/>
        <xdr:cNvCxnSpPr/>
      </xdr:nvCxnSpPr>
      <xdr:spPr>
        <a:xfrm flipV="1">
          <a:off x="9639300" y="6451803"/>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7" name="労働費平均値テキスト"/>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8" name="フローチャート: 判断 287"/>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109068</xdr:rowOff>
    </xdr:from>
    <xdr:to>
      <xdr:col>50</xdr:col>
      <xdr:colOff>114300</xdr:colOff>
      <xdr:row>37</xdr:row>
      <xdr:rowOff>111354</xdr:rowOff>
    </xdr:to>
    <xdr:cxnSp macro="">
      <xdr:nvCxnSpPr>
        <xdr:cNvPr id="289" name="直線コネクタ 288"/>
        <xdr:cNvCxnSpPr/>
      </xdr:nvCxnSpPr>
      <xdr:spPr>
        <a:xfrm>
          <a:off x="8750300" y="64527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0" name="フローチャート: 判断 289"/>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1" name="テキスト ボックス 290"/>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109068</xdr:rowOff>
    </xdr:from>
    <xdr:to>
      <xdr:col>45</xdr:col>
      <xdr:colOff>177800</xdr:colOff>
      <xdr:row>37</xdr:row>
      <xdr:rowOff>115469</xdr:rowOff>
    </xdr:to>
    <xdr:cxnSp macro="">
      <xdr:nvCxnSpPr>
        <xdr:cNvPr id="292" name="直線コネクタ 291"/>
        <xdr:cNvCxnSpPr/>
      </xdr:nvCxnSpPr>
      <xdr:spPr>
        <a:xfrm flipV="1">
          <a:off x="7861300" y="645271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3" name="フローチャート: 判断 292"/>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4" name="テキスト ボックス 293"/>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102667</xdr:rowOff>
    </xdr:from>
    <xdr:to>
      <xdr:col>41</xdr:col>
      <xdr:colOff>50800</xdr:colOff>
      <xdr:row>37</xdr:row>
      <xdr:rowOff>115469</xdr:rowOff>
    </xdr:to>
    <xdr:cxnSp macro="">
      <xdr:nvCxnSpPr>
        <xdr:cNvPr id="295" name="直線コネクタ 294"/>
        <xdr:cNvCxnSpPr/>
      </xdr:nvCxnSpPr>
      <xdr:spPr>
        <a:xfrm>
          <a:off x="6972300" y="6446317"/>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6" name="フローチャート: 判断 295"/>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7" name="テキスト ボックス 296"/>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8" name="フローチャート: 判断 297"/>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299" name="テキスト ボックス 298"/>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57353</xdr:rowOff>
    </xdr:from>
    <xdr:to>
      <xdr:col>55</xdr:col>
      <xdr:colOff>50800</xdr:colOff>
      <xdr:row>37</xdr:row>
      <xdr:rowOff>158953</xdr:rowOff>
    </xdr:to>
    <xdr:sp macro="" textlink="">
      <xdr:nvSpPr>
        <xdr:cNvPr id="305" name="楕円 304"/>
        <xdr:cNvSpPr/>
      </xdr:nvSpPr>
      <xdr:spPr>
        <a:xfrm>
          <a:off x="104267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35780</xdr:rowOff>
    </xdr:from>
    <xdr:ext cx="378565" cy="259045"/>
    <xdr:sp macro="" textlink="">
      <xdr:nvSpPr>
        <xdr:cNvPr id="306" name="労働費該当値テキスト"/>
        <xdr:cNvSpPr txBox="1"/>
      </xdr:nvSpPr>
      <xdr:spPr>
        <a:xfrm>
          <a:off x="10528300" y="6379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60554</xdr:rowOff>
    </xdr:from>
    <xdr:to>
      <xdr:col>50</xdr:col>
      <xdr:colOff>165100</xdr:colOff>
      <xdr:row>37</xdr:row>
      <xdr:rowOff>162154</xdr:rowOff>
    </xdr:to>
    <xdr:sp macro="" textlink="">
      <xdr:nvSpPr>
        <xdr:cNvPr id="307" name="楕円 306"/>
        <xdr:cNvSpPr/>
      </xdr:nvSpPr>
      <xdr:spPr>
        <a:xfrm>
          <a:off x="9588500" y="64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153281</xdr:rowOff>
    </xdr:from>
    <xdr:ext cx="378565" cy="259045"/>
    <xdr:sp macro="" textlink="">
      <xdr:nvSpPr>
        <xdr:cNvPr id="308" name="テキスト ボックス 307"/>
        <xdr:cNvSpPr txBox="1"/>
      </xdr:nvSpPr>
      <xdr:spPr>
        <a:xfrm>
          <a:off x="9450017" y="6496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58268</xdr:rowOff>
    </xdr:from>
    <xdr:to>
      <xdr:col>46</xdr:col>
      <xdr:colOff>38100</xdr:colOff>
      <xdr:row>37</xdr:row>
      <xdr:rowOff>159868</xdr:rowOff>
    </xdr:to>
    <xdr:sp macro="" textlink="">
      <xdr:nvSpPr>
        <xdr:cNvPr id="309" name="楕円 308"/>
        <xdr:cNvSpPr/>
      </xdr:nvSpPr>
      <xdr:spPr>
        <a:xfrm>
          <a:off x="8699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150995</xdr:rowOff>
    </xdr:from>
    <xdr:ext cx="378565" cy="259045"/>
    <xdr:sp macro="" textlink="">
      <xdr:nvSpPr>
        <xdr:cNvPr id="310" name="テキスト ボックス 309"/>
        <xdr:cNvSpPr txBox="1"/>
      </xdr:nvSpPr>
      <xdr:spPr>
        <a:xfrm>
          <a:off x="8561017" y="649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64669</xdr:rowOff>
    </xdr:from>
    <xdr:to>
      <xdr:col>41</xdr:col>
      <xdr:colOff>101600</xdr:colOff>
      <xdr:row>37</xdr:row>
      <xdr:rowOff>166269</xdr:rowOff>
    </xdr:to>
    <xdr:sp macro="" textlink="">
      <xdr:nvSpPr>
        <xdr:cNvPr id="311" name="楕円 310"/>
        <xdr:cNvSpPr/>
      </xdr:nvSpPr>
      <xdr:spPr>
        <a:xfrm>
          <a:off x="7810500" y="64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157395</xdr:rowOff>
    </xdr:from>
    <xdr:ext cx="378565" cy="259045"/>
    <xdr:sp macro="" textlink="">
      <xdr:nvSpPr>
        <xdr:cNvPr id="312" name="テキスト ボックス 311"/>
        <xdr:cNvSpPr txBox="1"/>
      </xdr:nvSpPr>
      <xdr:spPr>
        <a:xfrm>
          <a:off x="7672017" y="6501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51867</xdr:rowOff>
    </xdr:from>
    <xdr:to>
      <xdr:col>36</xdr:col>
      <xdr:colOff>165100</xdr:colOff>
      <xdr:row>37</xdr:row>
      <xdr:rowOff>153467</xdr:rowOff>
    </xdr:to>
    <xdr:sp macro="" textlink="">
      <xdr:nvSpPr>
        <xdr:cNvPr id="313" name="楕円 312"/>
        <xdr:cNvSpPr/>
      </xdr:nvSpPr>
      <xdr:spPr>
        <a:xfrm>
          <a:off x="69215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144594</xdr:rowOff>
    </xdr:from>
    <xdr:ext cx="378565" cy="259045"/>
    <xdr:sp macro="" textlink="">
      <xdr:nvSpPr>
        <xdr:cNvPr id="314" name="テキスト ボックス 313"/>
        <xdr:cNvSpPr txBox="1"/>
      </xdr:nvSpPr>
      <xdr:spPr>
        <a:xfrm>
          <a:off x="6783017" y="648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0" name="テキスト ボックス 32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4" name="直線コネクタ 333"/>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5"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6" name="直線コネクタ 335"/>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7"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22,036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8" name="直線コネクタ 337"/>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147358</xdr:rowOff>
    </xdr:from>
    <xdr:to>
      <xdr:col>55</xdr:col>
      <xdr:colOff>0</xdr:colOff>
      <xdr:row>57</xdr:row>
      <xdr:rowOff>152102</xdr:rowOff>
    </xdr:to>
    <xdr:cxnSp macro="">
      <xdr:nvCxnSpPr>
        <xdr:cNvPr id="339" name="直線コネクタ 338"/>
        <xdr:cNvCxnSpPr/>
      </xdr:nvCxnSpPr>
      <xdr:spPr>
        <a:xfrm flipV="1">
          <a:off x="9639300" y="9920008"/>
          <a:ext cx="8382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0" name="農林水産業費平均値テキスト"/>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1" name="フローチャート: 判断 340"/>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151759</xdr:rowOff>
    </xdr:from>
    <xdr:to>
      <xdr:col>50</xdr:col>
      <xdr:colOff>114300</xdr:colOff>
      <xdr:row>57</xdr:row>
      <xdr:rowOff>152102</xdr:rowOff>
    </xdr:to>
    <xdr:cxnSp macro="">
      <xdr:nvCxnSpPr>
        <xdr:cNvPr id="342" name="直線コネクタ 341"/>
        <xdr:cNvCxnSpPr/>
      </xdr:nvCxnSpPr>
      <xdr:spPr>
        <a:xfrm>
          <a:off x="8750300" y="9924409"/>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3" name="フローチャート: 判断 342"/>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4" name="テキスト ボックス 343"/>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141700</xdr:rowOff>
    </xdr:from>
    <xdr:to>
      <xdr:col>45</xdr:col>
      <xdr:colOff>177800</xdr:colOff>
      <xdr:row>57</xdr:row>
      <xdr:rowOff>151759</xdr:rowOff>
    </xdr:to>
    <xdr:cxnSp macro="">
      <xdr:nvCxnSpPr>
        <xdr:cNvPr id="345" name="直線コネクタ 344"/>
        <xdr:cNvCxnSpPr/>
      </xdr:nvCxnSpPr>
      <xdr:spPr>
        <a:xfrm>
          <a:off x="7861300" y="9914350"/>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6" name="フローチャート: 判断 345"/>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7" name="テキスト ボックス 346"/>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141700</xdr:rowOff>
    </xdr:from>
    <xdr:to>
      <xdr:col>41</xdr:col>
      <xdr:colOff>50800</xdr:colOff>
      <xdr:row>57</xdr:row>
      <xdr:rowOff>151244</xdr:rowOff>
    </xdr:to>
    <xdr:cxnSp macro="">
      <xdr:nvCxnSpPr>
        <xdr:cNvPr id="348" name="直線コネクタ 347"/>
        <xdr:cNvCxnSpPr/>
      </xdr:nvCxnSpPr>
      <xdr:spPr>
        <a:xfrm flipV="1">
          <a:off x="6972300" y="9914350"/>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49" name="フローチャート: 判断 348"/>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0" name="テキスト ボックス 349"/>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1" name="フローチャート: 判断 350"/>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2" name="テキスト ボックス 351"/>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96558</xdr:rowOff>
    </xdr:from>
    <xdr:to>
      <xdr:col>55</xdr:col>
      <xdr:colOff>50800</xdr:colOff>
      <xdr:row>58</xdr:row>
      <xdr:rowOff>26708</xdr:rowOff>
    </xdr:to>
    <xdr:sp macro="" textlink="">
      <xdr:nvSpPr>
        <xdr:cNvPr id="358" name="楕円 357"/>
        <xdr:cNvSpPr/>
      </xdr:nvSpPr>
      <xdr:spPr>
        <a:xfrm>
          <a:off x="10426700" y="98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11485</xdr:rowOff>
    </xdr:from>
    <xdr:ext cx="378565" cy="259045"/>
    <xdr:sp macro="" textlink="">
      <xdr:nvSpPr>
        <xdr:cNvPr id="359" name="農林水産業費該当値テキスト"/>
        <xdr:cNvSpPr txBox="1"/>
      </xdr:nvSpPr>
      <xdr:spPr>
        <a:xfrm>
          <a:off x="10528300" y="9784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101302</xdr:rowOff>
    </xdr:from>
    <xdr:to>
      <xdr:col>50</xdr:col>
      <xdr:colOff>165100</xdr:colOff>
      <xdr:row>58</xdr:row>
      <xdr:rowOff>31452</xdr:rowOff>
    </xdr:to>
    <xdr:sp macro="" textlink="">
      <xdr:nvSpPr>
        <xdr:cNvPr id="360" name="楕円 359"/>
        <xdr:cNvSpPr/>
      </xdr:nvSpPr>
      <xdr:spPr>
        <a:xfrm>
          <a:off x="9588500" y="98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22579</xdr:rowOff>
    </xdr:from>
    <xdr:ext cx="378565" cy="259045"/>
    <xdr:sp macro="" textlink="">
      <xdr:nvSpPr>
        <xdr:cNvPr id="361" name="テキスト ボックス 360"/>
        <xdr:cNvSpPr txBox="1"/>
      </xdr:nvSpPr>
      <xdr:spPr>
        <a:xfrm>
          <a:off x="9450017" y="9966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100959</xdr:rowOff>
    </xdr:from>
    <xdr:to>
      <xdr:col>46</xdr:col>
      <xdr:colOff>38100</xdr:colOff>
      <xdr:row>58</xdr:row>
      <xdr:rowOff>31109</xdr:rowOff>
    </xdr:to>
    <xdr:sp macro="" textlink="">
      <xdr:nvSpPr>
        <xdr:cNvPr id="362" name="楕円 361"/>
        <xdr:cNvSpPr/>
      </xdr:nvSpPr>
      <xdr:spPr>
        <a:xfrm>
          <a:off x="8699500" y="98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22236</xdr:rowOff>
    </xdr:from>
    <xdr:ext cx="378565" cy="259045"/>
    <xdr:sp macro="" textlink="">
      <xdr:nvSpPr>
        <xdr:cNvPr id="363" name="テキスト ボックス 362"/>
        <xdr:cNvSpPr txBox="1"/>
      </xdr:nvSpPr>
      <xdr:spPr>
        <a:xfrm>
          <a:off x="8561017" y="996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90900</xdr:rowOff>
    </xdr:from>
    <xdr:to>
      <xdr:col>41</xdr:col>
      <xdr:colOff>101600</xdr:colOff>
      <xdr:row>58</xdr:row>
      <xdr:rowOff>21050</xdr:rowOff>
    </xdr:to>
    <xdr:sp macro="" textlink="">
      <xdr:nvSpPr>
        <xdr:cNvPr id="364" name="楕円 363"/>
        <xdr:cNvSpPr/>
      </xdr:nvSpPr>
      <xdr:spPr>
        <a:xfrm>
          <a:off x="7810500" y="98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12177</xdr:rowOff>
    </xdr:from>
    <xdr:ext cx="378565" cy="259045"/>
    <xdr:sp macro="" textlink="">
      <xdr:nvSpPr>
        <xdr:cNvPr id="365" name="テキスト ボックス 364"/>
        <xdr:cNvSpPr txBox="1"/>
      </xdr:nvSpPr>
      <xdr:spPr>
        <a:xfrm>
          <a:off x="7672017" y="9956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100444</xdr:rowOff>
    </xdr:from>
    <xdr:to>
      <xdr:col>36</xdr:col>
      <xdr:colOff>165100</xdr:colOff>
      <xdr:row>58</xdr:row>
      <xdr:rowOff>30594</xdr:rowOff>
    </xdr:to>
    <xdr:sp macro="" textlink="">
      <xdr:nvSpPr>
        <xdr:cNvPr id="366" name="楕円 365"/>
        <xdr:cNvSpPr/>
      </xdr:nvSpPr>
      <xdr:spPr>
        <a:xfrm>
          <a:off x="6921500" y="98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21721</xdr:rowOff>
    </xdr:from>
    <xdr:ext cx="378565" cy="259045"/>
    <xdr:sp macro="" textlink="">
      <xdr:nvSpPr>
        <xdr:cNvPr id="367" name="テキスト ボックス 366"/>
        <xdr:cNvSpPr txBox="1"/>
      </xdr:nvSpPr>
      <xdr:spPr>
        <a:xfrm>
          <a:off x="6783017" y="996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3" name="直線コネクタ 392"/>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4"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5" name="直線コネクタ 394"/>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6"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95,147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7" name="直線コネクタ 396"/>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120710</xdr:rowOff>
    </xdr:from>
    <xdr:to>
      <xdr:col>55</xdr:col>
      <xdr:colOff>0</xdr:colOff>
      <xdr:row>79</xdr:row>
      <xdr:rowOff>59624</xdr:rowOff>
    </xdr:to>
    <xdr:cxnSp macro="">
      <xdr:nvCxnSpPr>
        <xdr:cNvPr id="398" name="直線コネクタ 397"/>
        <xdr:cNvCxnSpPr/>
      </xdr:nvCxnSpPr>
      <xdr:spPr>
        <a:xfrm flipV="1">
          <a:off x="9639300" y="13493810"/>
          <a:ext cx="838200" cy="1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399" name="商工費平均値テキスト"/>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0" name="フローチャート: 判断 399"/>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59624</xdr:rowOff>
    </xdr:from>
    <xdr:to>
      <xdr:col>50</xdr:col>
      <xdr:colOff>114300</xdr:colOff>
      <xdr:row>79</xdr:row>
      <xdr:rowOff>79823</xdr:rowOff>
    </xdr:to>
    <xdr:cxnSp macro="">
      <xdr:nvCxnSpPr>
        <xdr:cNvPr id="401" name="直線コネクタ 400"/>
        <xdr:cNvCxnSpPr/>
      </xdr:nvCxnSpPr>
      <xdr:spPr>
        <a:xfrm flipV="1">
          <a:off x="8750300" y="13604174"/>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2" name="フローチャート: 判断 401"/>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3" name="テキスト ボックス 402"/>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79823</xdr:rowOff>
    </xdr:from>
    <xdr:to>
      <xdr:col>45</xdr:col>
      <xdr:colOff>177800</xdr:colOff>
      <xdr:row>79</xdr:row>
      <xdr:rowOff>81260</xdr:rowOff>
    </xdr:to>
    <xdr:cxnSp macro="">
      <xdr:nvCxnSpPr>
        <xdr:cNvPr id="404" name="直線コネクタ 403"/>
        <xdr:cNvCxnSpPr/>
      </xdr:nvCxnSpPr>
      <xdr:spPr>
        <a:xfrm flipV="1">
          <a:off x="7861300" y="13624373"/>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5" name="フローチャート: 判断 404"/>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6" name="テキスト ボックス 405"/>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67952</xdr:rowOff>
    </xdr:from>
    <xdr:to>
      <xdr:col>41</xdr:col>
      <xdr:colOff>50800</xdr:colOff>
      <xdr:row>79</xdr:row>
      <xdr:rowOff>81260</xdr:rowOff>
    </xdr:to>
    <xdr:cxnSp macro="">
      <xdr:nvCxnSpPr>
        <xdr:cNvPr id="407" name="直線コネクタ 406"/>
        <xdr:cNvCxnSpPr/>
      </xdr:nvCxnSpPr>
      <xdr:spPr>
        <a:xfrm>
          <a:off x="6972300" y="13612502"/>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8" name="フローチャート: 判断 407"/>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09" name="テキスト ボックス 408"/>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0" name="フローチャート: 判断 409"/>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1" name="テキスト ボックス 410"/>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69910</xdr:rowOff>
    </xdr:from>
    <xdr:to>
      <xdr:col>55</xdr:col>
      <xdr:colOff>50800</xdr:colOff>
      <xdr:row>79</xdr:row>
      <xdr:rowOff>60</xdr:rowOff>
    </xdr:to>
    <xdr:sp macro="" textlink="">
      <xdr:nvSpPr>
        <xdr:cNvPr id="417" name="楕円 416"/>
        <xdr:cNvSpPr/>
      </xdr:nvSpPr>
      <xdr:spPr>
        <a:xfrm>
          <a:off x="10426700" y="1344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156287</xdr:rowOff>
    </xdr:from>
    <xdr:ext cx="469744" cy="259045"/>
    <xdr:sp macro="" textlink="">
      <xdr:nvSpPr>
        <xdr:cNvPr id="418" name="商工費該当値テキスト"/>
        <xdr:cNvSpPr txBox="1"/>
      </xdr:nvSpPr>
      <xdr:spPr>
        <a:xfrm>
          <a:off x="10528300" y="1335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8824</xdr:rowOff>
    </xdr:from>
    <xdr:to>
      <xdr:col>50</xdr:col>
      <xdr:colOff>165100</xdr:colOff>
      <xdr:row>79</xdr:row>
      <xdr:rowOff>110424</xdr:rowOff>
    </xdr:to>
    <xdr:sp macro="" textlink="">
      <xdr:nvSpPr>
        <xdr:cNvPr id="419" name="楕円 418"/>
        <xdr:cNvSpPr/>
      </xdr:nvSpPr>
      <xdr:spPr>
        <a:xfrm>
          <a:off x="9588500" y="135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101551</xdr:rowOff>
    </xdr:from>
    <xdr:ext cx="469744" cy="259045"/>
    <xdr:sp macro="" textlink="">
      <xdr:nvSpPr>
        <xdr:cNvPr id="420" name="テキスト ボックス 419"/>
        <xdr:cNvSpPr txBox="1"/>
      </xdr:nvSpPr>
      <xdr:spPr>
        <a:xfrm>
          <a:off x="9404428" y="1364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29023</xdr:rowOff>
    </xdr:from>
    <xdr:to>
      <xdr:col>46</xdr:col>
      <xdr:colOff>38100</xdr:colOff>
      <xdr:row>79</xdr:row>
      <xdr:rowOff>130623</xdr:rowOff>
    </xdr:to>
    <xdr:sp macro="" textlink="">
      <xdr:nvSpPr>
        <xdr:cNvPr id="421" name="楕円 420"/>
        <xdr:cNvSpPr/>
      </xdr:nvSpPr>
      <xdr:spPr>
        <a:xfrm>
          <a:off x="8699500" y="135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121750</xdr:rowOff>
    </xdr:from>
    <xdr:ext cx="469744" cy="259045"/>
    <xdr:sp macro="" textlink="">
      <xdr:nvSpPr>
        <xdr:cNvPr id="422" name="テキスト ボックス 421"/>
        <xdr:cNvSpPr txBox="1"/>
      </xdr:nvSpPr>
      <xdr:spPr>
        <a:xfrm>
          <a:off x="8515428" y="1366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30460</xdr:rowOff>
    </xdr:from>
    <xdr:to>
      <xdr:col>41</xdr:col>
      <xdr:colOff>101600</xdr:colOff>
      <xdr:row>79</xdr:row>
      <xdr:rowOff>132060</xdr:rowOff>
    </xdr:to>
    <xdr:sp macro="" textlink="">
      <xdr:nvSpPr>
        <xdr:cNvPr id="423" name="楕円 422"/>
        <xdr:cNvSpPr/>
      </xdr:nvSpPr>
      <xdr:spPr>
        <a:xfrm>
          <a:off x="7810500" y="135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123187</xdr:rowOff>
    </xdr:from>
    <xdr:ext cx="469744" cy="259045"/>
    <xdr:sp macro="" textlink="">
      <xdr:nvSpPr>
        <xdr:cNvPr id="424" name="テキスト ボックス 423"/>
        <xdr:cNvSpPr txBox="1"/>
      </xdr:nvSpPr>
      <xdr:spPr>
        <a:xfrm>
          <a:off x="7626428" y="1366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17152</xdr:rowOff>
    </xdr:from>
    <xdr:to>
      <xdr:col>36</xdr:col>
      <xdr:colOff>165100</xdr:colOff>
      <xdr:row>79</xdr:row>
      <xdr:rowOff>118752</xdr:rowOff>
    </xdr:to>
    <xdr:sp macro="" textlink="">
      <xdr:nvSpPr>
        <xdr:cNvPr id="425" name="楕円 424"/>
        <xdr:cNvSpPr/>
      </xdr:nvSpPr>
      <xdr:spPr>
        <a:xfrm>
          <a:off x="6921500" y="135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109879</xdr:rowOff>
    </xdr:from>
    <xdr:ext cx="469744" cy="259045"/>
    <xdr:sp macro="" textlink="">
      <xdr:nvSpPr>
        <xdr:cNvPr id="426" name="テキスト ボックス 425"/>
        <xdr:cNvSpPr txBox="1"/>
      </xdr:nvSpPr>
      <xdr:spPr>
        <a:xfrm>
          <a:off x="6737428" y="1365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0" name="直線コネクタ 449"/>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1"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2" name="直線コネクタ 451"/>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3"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177,282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4" name="直線コネクタ 453"/>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65162</xdr:rowOff>
    </xdr:from>
    <xdr:to>
      <xdr:col>55</xdr:col>
      <xdr:colOff>0</xdr:colOff>
      <xdr:row>93</xdr:row>
      <xdr:rowOff>82161</xdr:rowOff>
    </xdr:to>
    <xdr:cxnSp macro="">
      <xdr:nvCxnSpPr>
        <xdr:cNvPr id="455" name="直線コネクタ 454"/>
        <xdr:cNvCxnSpPr/>
      </xdr:nvCxnSpPr>
      <xdr:spPr>
        <a:xfrm flipV="1">
          <a:off x="9639300" y="15667112"/>
          <a:ext cx="838200" cy="35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22049</xdr:rowOff>
    </xdr:from>
    <xdr:ext cx="534377" cy="259045"/>
    <xdr:sp macro="" textlink="">
      <xdr:nvSpPr>
        <xdr:cNvPr id="456" name="土木費平均値テキスト"/>
        <xdr:cNvSpPr txBox="1"/>
      </xdr:nvSpPr>
      <xdr:spPr>
        <a:xfrm>
          <a:off x="10528300" y="1665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7" name="フローチャート: 判断 456"/>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80485</xdr:rowOff>
    </xdr:from>
    <xdr:to>
      <xdr:col>50</xdr:col>
      <xdr:colOff>114300</xdr:colOff>
      <xdr:row>93</xdr:row>
      <xdr:rowOff>82161</xdr:rowOff>
    </xdr:to>
    <xdr:cxnSp macro="">
      <xdr:nvCxnSpPr>
        <xdr:cNvPr id="458" name="直線コネクタ 457"/>
        <xdr:cNvCxnSpPr/>
      </xdr:nvCxnSpPr>
      <xdr:spPr>
        <a:xfrm>
          <a:off x="8750300" y="16025335"/>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59" name="フローチャート: 判断 458"/>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141143</xdr:rowOff>
    </xdr:from>
    <xdr:ext cx="534377" cy="259045"/>
    <xdr:sp macro="" textlink="">
      <xdr:nvSpPr>
        <xdr:cNvPr id="460" name="テキスト ボックス 459"/>
        <xdr:cNvSpPr txBox="1"/>
      </xdr:nvSpPr>
      <xdr:spPr>
        <a:xfrm>
          <a:off x="9372111" y="167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80485</xdr:rowOff>
    </xdr:from>
    <xdr:to>
      <xdr:col>45</xdr:col>
      <xdr:colOff>177800</xdr:colOff>
      <xdr:row>94</xdr:row>
      <xdr:rowOff>62502</xdr:rowOff>
    </xdr:to>
    <xdr:cxnSp macro="">
      <xdr:nvCxnSpPr>
        <xdr:cNvPr id="461" name="直線コネクタ 460"/>
        <xdr:cNvCxnSpPr/>
      </xdr:nvCxnSpPr>
      <xdr:spPr>
        <a:xfrm flipV="1">
          <a:off x="7861300" y="16025335"/>
          <a:ext cx="889000" cy="1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2" name="フローチャート: 判断 461"/>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133636</xdr:rowOff>
    </xdr:from>
    <xdr:ext cx="534377" cy="259045"/>
    <xdr:sp macro="" textlink="">
      <xdr:nvSpPr>
        <xdr:cNvPr id="463" name="テキスト ボックス 462"/>
        <xdr:cNvSpPr txBox="1"/>
      </xdr:nvSpPr>
      <xdr:spPr>
        <a:xfrm>
          <a:off x="8483111" y="167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62502</xdr:rowOff>
    </xdr:from>
    <xdr:to>
      <xdr:col>41</xdr:col>
      <xdr:colOff>50800</xdr:colOff>
      <xdr:row>96</xdr:row>
      <xdr:rowOff>117991</xdr:rowOff>
    </xdr:to>
    <xdr:cxnSp macro="">
      <xdr:nvCxnSpPr>
        <xdr:cNvPr id="464" name="直線コネクタ 463"/>
        <xdr:cNvCxnSpPr/>
      </xdr:nvCxnSpPr>
      <xdr:spPr>
        <a:xfrm flipV="1">
          <a:off x="6972300" y="16178802"/>
          <a:ext cx="889000" cy="39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5" name="フローチャート: 判断 464"/>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152861</xdr:rowOff>
    </xdr:from>
    <xdr:ext cx="534377" cy="259045"/>
    <xdr:sp macro="" textlink="">
      <xdr:nvSpPr>
        <xdr:cNvPr id="466" name="テキスト ボックス 465"/>
        <xdr:cNvSpPr txBox="1"/>
      </xdr:nvSpPr>
      <xdr:spPr>
        <a:xfrm>
          <a:off x="7594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7" name="フローチャート: 判断 466"/>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153371</xdr:rowOff>
    </xdr:from>
    <xdr:ext cx="534377" cy="259045"/>
    <xdr:sp macro="" textlink="">
      <xdr:nvSpPr>
        <xdr:cNvPr id="468" name="テキスト ボックス 467"/>
        <xdr:cNvSpPr txBox="1"/>
      </xdr:nvSpPr>
      <xdr:spPr>
        <a:xfrm>
          <a:off x="6705111" y="167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14362</xdr:rowOff>
    </xdr:from>
    <xdr:to>
      <xdr:col>55</xdr:col>
      <xdr:colOff>50800</xdr:colOff>
      <xdr:row>91</xdr:row>
      <xdr:rowOff>115962</xdr:rowOff>
    </xdr:to>
    <xdr:sp macro="" textlink="">
      <xdr:nvSpPr>
        <xdr:cNvPr id="474" name="楕円 473"/>
        <xdr:cNvSpPr/>
      </xdr:nvSpPr>
      <xdr:spPr>
        <a:xfrm>
          <a:off x="10426700" y="156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138839</xdr:rowOff>
    </xdr:from>
    <xdr:ext cx="599010" cy="259045"/>
    <xdr:sp macro="" textlink="">
      <xdr:nvSpPr>
        <xdr:cNvPr id="475" name="土木費該当値テキスト"/>
        <xdr:cNvSpPr txBox="1"/>
      </xdr:nvSpPr>
      <xdr:spPr>
        <a:xfrm>
          <a:off x="10528300" y="1556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31361</xdr:rowOff>
    </xdr:from>
    <xdr:to>
      <xdr:col>50</xdr:col>
      <xdr:colOff>165100</xdr:colOff>
      <xdr:row>93</xdr:row>
      <xdr:rowOff>132961</xdr:rowOff>
    </xdr:to>
    <xdr:sp macro="" textlink="">
      <xdr:nvSpPr>
        <xdr:cNvPr id="476" name="楕円 475"/>
        <xdr:cNvSpPr/>
      </xdr:nvSpPr>
      <xdr:spPr>
        <a:xfrm>
          <a:off x="9588500" y="159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149488</xdr:rowOff>
    </xdr:from>
    <xdr:ext cx="599010" cy="259045"/>
    <xdr:sp macro="" textlink="">
      <xdr:nvSpPr>
        <xdr:cNvPr id="477" name="テキスト ボックス 476"/>
        <xdr:cNvSpPr txBox="1"/>
      </xdr:nvSpPr>
      <xdr:spPr>
        <a:xfrm>
          <a:off x="9339795" y="1575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29685</xdr:rowOff>
    </xdr:from>
    <xdr:to>
      <xdr:col>46</xdr:col>
      <xdr:colOff>38100</xdr:colOff>
      <xdr:row>93</xdr:row>
      <xdr:rowOff>131285</xdr:rowOff>
    </xdr:to>
    <xdr:sp macro="" textlink="">
      <xdr:nvSpPr>
        <xdr:cNvPr id="478" name="楕円 477"/>
        <xdr:cNvSpPr/>
      </xdr:nvSpPr>
      <xdr:spPr>
        <a:xfrm>
          <a:off x="8699500" y="159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147812</xdr:rowOff>
    </xdr:from>
    <xdr:ext cx="599010" cy="259045"/>
    <xdr:sp macro="" textlink="">
      <xdr:nvSpPr>
        <xdr:cNvPr id="479" name="テキスト ボックス 478"/>
        <xdr:cNvSpPr txBox="1"/>
      </xdr:nvSpPr>
      <xdr:spPr>
        <a:xfrm>
          <a:off x="8450795" y="1574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11702</xdr:rowOff>
    </xdr:from>
    <xdr:to>
      <xdr:col>41</xdr:col>
      <xdr:colOff>101600</xdr:colOff>
      <xdr:row>94</xdr:row>
      <xdr:rowOff>113302</xdr:rowOff>
    </xdr:to>
    <xdr:sp macro="" textlink="">
      <xdr:nvSpPr>
        <xdr:cNvPr id="480" name="楕円 479"/>
        <xdr:cNvSpPr/>
      </xdr:nvSpPr>
      <xdr:spPr>
        <a:xfrm>
          <a:off x="7810500" y="161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129829</xdr:rowOff>
    </xdr:from>
    <xdr:ext cx="599010" cy="259045"/>
    <xdr:sp macro="" textlink="">
      <xdr:nvSpPr>
        <xdr:cNvPr id="481" name="テキスト ボックス 480"/>
        <xdr:cNvSpPr txBox="1"/>
      </xdr:nvSpPr>
      <xdr:spPr>
        <a:xfrm>
          <a:off x="7561795" y="1590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67191</xdr:rowOff>
    </xdr:from>
    <xdr:to>
      <xdr:col>36</xdr:col>
      <xdr:colOff>165100</xdr:colOff>
      <xdr:row>96</xdr:row>
      <xdr:rowOff>168791</xdr:rowOff>
    </xdr:to>
    <xdr:sp macro="" textlink="">
      <xdr:nvSpPr>
        <xdr:cNvPr id="482" name="楕円 481"/>
        <xdr:cNvSpPr/>
      </xdr:nvSpPr>
      <xdr:spPr>
        <a:xfrm>
          <a:off x="6921500" y="1652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13868</xdr:rowOff>
    </xdr:from>
    <xdr:ext cx="534377" cy="259045"/>
    <xdr:sp macro="" textlink="">
      <xdr:nvSpPr>
        <xdr:cNvPr id="483" name="テキスト ボックス 482"/>
        <xdr:cNvSpPr txBox="1"/>
      </xdr:nvSpPr>
      <xdr:spPr>
        <a:xfrm>
          <a:off x="6705111" y="1630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4" name="テキスト ボックス 49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6" name="直線コネクタ 505"/>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7"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8" name="直線コネクタ 507"/>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09"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25,868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0" name="直線コネクタ 509"/>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30795</xdr:rowOff>
    </xdr:from>
    <xdr:to>
      <xdr:col>85</xdr:col>
      <xdr:colOff>127000</xdr:colOff>
      <xdr:row>36</xdr:row>
      <xdr:rowOff>16622</xdr:rowOff>
    </xdr:to>
    <xdr:cxnSp macro="">
      <xdr:nvCxnSpPr>
        <xdr:cNvPr id="511" name="直線コネクタ 510"/>
        <xdr:cNvCxnSpPr/>
      </xdr:nvCxnSpPr>
      <xdr:spPr>
        <a:xfrm flipV="1">
          <a:off x="15481300" y="6031545"/>
          <a:ext cx="838200" cy="1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4325</xdr:rowOff>
    </xdr:from>
    <xdr:ext cx="534377" cy="259045"/>
    <xdr:sp macro="" textlink="">
      <xdr:nvSpPr>
        <xdr:cNvPr id="512" name="消防費平均値テキスト"/>
        <xdr:cNvSpPr txBox="1"/>
      </xdr:nvSpPr>
      <xdr:spPr>
        <a:xfrm>
          <a:off x="16370300" y="6176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3" name="フローチャート: 判断 512"/>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16622</xdr:rowOff>
    </xdr:from>
    <xdr:to>
      <xdr:col>81</xdr:col>
      <xdr:colOff>50800</xdr:colOff>
      <xdr:row>37</xdr:row>
      <xdr:rowOff>164754</xdr:rowOff>
    </xdr:to>
    <xdr:cxnSp macro="">
      <xdr:nvCxnSpPr>
        <xdr:cNvPr id="514" name="直線コネクタ 513"/>
        <xdr:cNvCxnSpPr/>
      </xdr:nvCxnSpPr>
      <xdr:spPr>
        <a:xfrm flipV="1">
          <a:off x="14592300" y="6188822"/>
          <a:ext cx="889000" cy="31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5" name="フローチャート: 判断 514"/>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137827</xdr:rowOff>
    </xdr:from>
    <xdr:ext cx="534377" cy="259045"/>
    <xdr:sp macro="" textlink="">
      <xdr:nvSpPr>
        <xdr:cNvPr id="516" name="テキスト ボックス 515"/>
        <xdr:cNvSpPr txBox="1"/>
      </xdr:nvSpPr>
      <xdr:spPr>
        <a:xfrm>
          <a:off x="15214111" y="63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109433</xdr:rowOff>
    </xdr:from>
    <xdr:to>
      <xdr:col>76</xdr:col>
      <xdr:colOff>114300</xdr:colOff>
      <xdr:row>37</xdr:row>
      <xdr:rowOff>164754</xdr:rowOff>
    </xdr:to>
    <xdr:cxnSp macro="">
      <xdr:nvCxnSpPr>
        <xdr:cNvPr id="517" name="直線コネクタ 516"/>
        <xdr:cNvCxnSpPr/>
      </xdr:nvCxnSpPr>
      <xdr:spPr>
        <a:xfrm>
          <a:off x="13703300" y="6453083"/>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8" name="フローチャート: 判断 517"/>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19" name="テキスト ボックス 518"/>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109433</xdr:rowOff>
    </xdr:from>
    <xdr:to>
      <xdr:col>71</xdr:col>
      <xdr:colOff>177800</xdr:colOff>
      <xdr:row>37</xdr:row>
      <xdr:rowOff>114005</xdr:rowOff>
    </xdr:to>
    <xdr:cxnSp macro="">
      <xdr:nvCxnSpPr>
        <xdr:cNvPr id="520" name="直線コネクタ 519"/>
        <xdr:cNvCxnSpPr/>
      </xdr:nvCxnSpPr>
      <xdr:spPr>
        <a:xfrm flipV="1">
          <a:off x="12814300" y="645308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1" name="フローチャート: 判断 520"/>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2" name="テキスト ボックス 521"/>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3" name="フローチャート: 判断 522"/>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24" name="テキスト ボックス 523"/>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151445</xdr:rowOff>
    </xdr:from>
    <xdr:to>
      <xdr:col>85</xdr:col>
      <xdr:colOff>177800</xdr:colOff>
      <xdr:row>35</xdr:row>
      <xdr:rowOff>81595</xdr:rowOff>
    </xdr:to>
    <xdr:sp macro="" textlink="">
      <xdr:nvSpPr>
        <xdr:cNvPr id="530" name="楕円 529"/>
        <xdr:cNvSpPr/>
      </xdr:nvSpPr>
      <xdr:spPr>
        <a:xfrm>
          <a:off x="16268700" y="59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2872</xdr:rowOff>
    </xdr:from>
    <xdr:ext cx="534377" cy="259045"/>
    <xdr:sp macro="" textlink="">
      <xdr:nvSpPr>
        <xdr:cNvPr id="531" name="消防費該当値テキスト"/>
        <xdr:cNvSpPr txBox="1"/>
      </xdr:nvSpPr>
      <xdr:spPr>
        <a:xfrm>
          <a:off x="16370300" y="583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137272</xdr:rowOff>
    </xdr:from>
    <xdr:to>
      <xdr:col>81</xdr:col>
      <xdr:colOff>101600</xdr:colOff>
      <xdr:row>36</xdr:row>
      <xdr:rowOff>67422</xdr:rowOff>
    </xdr:to>
    <xdr:sp macro="" textlink="">
      <xdr:nvSpPr>
        <xdr:cNvPr id="532" name="楕円 531"/>
        <xdr:cNvSpPr/>
      </xdr:nvSpPr>
      <xdr:spPr>
        <a:xfrm>
          <a:off x="15430500" y="613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83949</xdr:rowOff>
    </xdr:from>
    <xdr:ext cx="534377" cy="259045"/>
    <xdr:sp macro="" textlink="">
      <xdr:nvSpPr>
        <xdr:cNvPr id="533" name="テキスト ボックス 532"/>
        <xdr:cNvSpPr txBox="1"/>
      </xdr:nvSpPr>
      <xdr:spPr>
        <a:xfrm>
          <a:off x="15214111" y="591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113955</xdr:rowOff>
    </xdr:from>
    <xdr:to>
      <xdr:col>76</xdr:col>
      <xdr:colOff>165100</xdr:colOff>
      <xdr:row>38</xdr:row>
      <xdr:rowOff>44104</xdr:rowOff>
    </xdr:to>
    <xdr:sp macro="" textlink="">
      <xdr:nvSpPr>
        <xdr:cNvPr id="534" name="楕円 533"/>
        <xdr:cNvSpPr/>
      </xdr:nvSpPr>
      <xdr:spPr>
        <a:xfrm>
          <a:off x="14541500" y="64576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35231</xdr:rowOff>
    </xdr:from>
    <xdr:ext cx="534377" cy="259045"/>
    <xdr:sp macro="" textlink="">
      <xdr:nvSpPr>
        <xdr:cNvPr id="535" name="テキスト ボックス 534"/>
        <xdr:cNvSpPr txBox="1"/>
      </xdr:nvSpPr>
      <xdr:spPr>
        <a:xfrm>
          <a:off x="14325111" y="655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58633</xdr:rowOff>
    </xdr:from>
    <xdr:to>
      <xdr:col>72</xdr:col>
      <xdr:colOff>38100</xdr:colOff>
      <xdr:row>37</xdr:row>
      <xdr:rowOff>160234</xdr:rowOff>
    </xdr:to>
    <xdr:sp macro="" textlink="">
      <xdr:nvSpPr>
        <xdr:cNvPr id="536" name="楕円 535"/>
        <xdr:cNvSpPr/>
      </xdr:nvSpPr>
      <xdr:spPr>
        <a:xfrm>
          <a:off x="13652500" y="6402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151361</xdr:rowOff>
    </xdr:from>
    <xdr:ext cx="534377" cy="259045"/>
    <xdr:sp macro="" textlink="">
      <xdr:nvSpPr>
        <xdr:cNvPr id="537" name="テキスト ボックス 536"/>
        <xdr:cNvSpPr txBox="1"/>
      </xdr:nvSpPr>
      <xdr:spPr>
        <a:xfrm>
          <a:off x="13436111" y="64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63205</xdr:rowOff>
    </xdr:from>
    <xdr:to>
      <xdr:col>67</xdr:col>
      <xdr:colOff>101600</xdr:colOff>
      <xdr:row>37</xdr:row>
      <xdr:rowOff>164805</xdr:rowOff>
    </xdr:to>
    <xdr:sp macro="" textlink="">
      <xdr:nvSpPr>
        <xdr:cNvPr id="538" name="楕円 537"/>
        <xdr:cNvSpPr/>
      </xdr:nvSpPr>
      <xdr:spPr>
        <a:xfrm>
          <a:off x="12763500" y="64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155932</xdr:rowOff>
    </xdr:from>
    <xdr:ext cx="534377" cy="259045"/>
    <xdr:sp macro="" textlink="">
      <xdr:nvSpPr>
        <xdr:cNvPr id="539" name="テキスト ボックス 538"/>
        <xdr:cNvSpPr txBox="1"/>
      </xdr:nvSpPr>
      <xdr:spPr>
        <a:xfrm>
          <a:off x="12547111" y="649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2" name="テキスト ボックス 55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4" name="テキスト ボックス 55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6" name="テキスト ボックス 55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8" name="テキスト ボックス 557"/>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2" name="直線コネクタ 561"/>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3"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4" name="直線コネクタ 563"/>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5"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82,498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6" name="直線コネクタ 565"/>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162880</xdr:rowOff>
    </xdr:from>
    <xdr:to>
      <xdr:col>85</xdr:col>
      <xdr:colOff>127000</xdr:colOff>
      <xdr:row>54</xdr:row>
      <xdr:rowOff>60650</xdr:rowOff>
    </xdr:to>
    <xdr:cxnSp macro="">
      <xdr:nvCxnSpPr>
        <xdr:cNvPr id="567" name="直線コネクタ 566"/>
        <xdr:cNvCxnSpPr/>
      </xdr:nvCxnSpPr>
      <xdr:spPr>
        <a:xfrm>
          <a:off x="15481300" y="9249730"/>
          <a:ext cx="838200" cy="6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40604</xdr:rowOff>
    </xdr:from>
    <xdr:ext cx="534377" cy="259045"/>
    <xdr:sp macro="" textlink="">
      <xdr:nvSpPr>
        <xdr:cNvPr id="568" name="教育費平均値テキスト"/>
        <xdr:cNvSpPr txBox="1"/>
      </xdr:nvSpPr>
      <xdr:spPr>
        <a:xfrm>
          <a:off x="16370300" y="929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69" name="フローチャート: 判断 568"/>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162880</xdr:rowOff>
    </xdr:from>
    <xdr:to>
      <xdr:col>81</xdr:col>
      <xdr:colOff>50800</xdr:colOff>
      <xdr:row>54</xdr:row>
      <xdr:rowOff>124841</xdr:rowOff>
    </xdr:to>
    <xdr:cxnSp macro="">
      <xdr:nvCxnSpPr>
        <xdr:cNvPr id="570" name="直線コネクタ 569"/>
        <xdr:cNvCxnSpPr/>
      </xdr:nvCxnSpPr>
      <xdr:spPr>
        <a:xfrm flipV="1">
          <a:off x="14592300" y="9249730"/>
          <a:ext cx="889000" cy="13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1" name="フローチャート: 判断 570"/>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2" name="テキスト ボックス 571"/>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91922</xdr:rowOff>
    </xdr:from>
    <xdr:to>
      <xdr:col>76</xdr:col>
      <xdr:colOff>114300</xdr:colOff>
      <xdr:row>54</xdr:row>
      <xdr:rowOff>124841</xdr:rowOff>
    </xdr:to>
    <xdr:cxnSp macro="">
      <xdr:nvCxnSpPr>
        <xdr:cNvPr id="573" name="直線コネクタ 572"/>
        <xdr:cNvCxnSpPr/>
      </xdr:nvCxnSpPr>
      <xdr:spPr>
        <a:xfrm>
          <a:off x="13703300" y="9007322"/>
          <a:ext cx="889000" cy="3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4" name="フローチャート: 判断 573"/>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73591</xdr:rowOff>
    </xdr:from>
    <xdr:ext cx="534377" cy="259045"/>
    <xdr:sp macro="" textlink="">
      <xdr:nvSpPr>
        <xdr:cNvPr id="575" name="テキスト ボックス 574"/>
        <xdr:cNvSpPr txBox="1"/>
      </xdr:nvSpPr>
      <xdr:spPr>
        <a:xfrm>
          <a:off x="14325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91922</xdr:rowOff>
    </xdr:from>
    <xdr:to>
      <xdr:col>71</xdr:col>
      <xdr:colOff>177800</xdr:colOff>
      <xdr:row>54</xdr:row>
      <xdr:rowOff>124223</xdr:rowOff>
    </xdr:to>
    <xdr:cxnSp macro="">
      <xdr:nvCxnSpPr>
        <xdr:cNvPr id="576" name="直線コネクタ 575"/>
        <xdr:cNvCxnSpPr/>
      </xdr:nvCxnSpPr>
      <xdr:spPr>
        <a:xfrm flipV="1">
          <a:off x="12814300" y="9007322"/>
          <a:ext cx="889000" cy="37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7" name="フローチャート: 判断 576"/>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57772</xdr:rowOff>
    </xdr:from>
    <xdr:ext cx="534377" cy="259045"/>
    <xdr:sp macro="" textlink="">
      <xdr:nvSpPr>
        <xdr:cNvPr id="578" name="テキスト ボックス 577"/>
        <xdr:cNvSpPr txBox="1"/>
      </xdr:nvSpPr>
      <xdr:spPr>
        <a:xfrm>
          <a:off x="13436111"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79" name="フローチャート: 判断 578"/>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97022</xdr:rowOff>
    </xdr:from>
    <xdr:ext cx="534377" cy="259045"/>
    <xdr:sp macro="" textlink="">
      <xdr:nvSpPr>
        <xdr:cNvPr id="580" name="テキスト ボックス 579"/>
        <xdr:cNvSpPr txBox="1"/>
      </xdr:nvSpPr>
      <xdr:spPr>
        <a:xfrm>
          <a:off x="12547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9850</xdr:rowOff>
    </xdr:from>
    <xdr:to>
      <xdr:col>85</xdr:col>
      <xdr:colOff>177800</xdr:colOff>
      <xdr:row>54</xdr:row>
      <xdr:rowOff>111450</xdr:rowOff>
    </xdr:to>
    <xdr:sp macro="" textlink="">
      <xdr:nvSpPr>
        <xdr:cNvPr id="586" name="楕円 585"/>
        <xdr:cNvSpPr/>
      </xdr:nvSpPr>
      <xdr:spPr>
        <a:xfrm>
          <a:off x="16268700" y="926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32727</xdr:rowOff>
    </xdr:from>
    <xdr:ext cx="534377" cy="259045"/>
    <xdr:sp macro="" textlink="">
      <xdr:nvSpPr>
        <xdr:cNvPr id="587" name="教育費該当値テキスト"/>
        <xdr:cNvSpPr txBox="1"/>
      </xdr:nvSpPr>
      <xdr:spPr>
        <a:xfrm>
          <a:off x="16370300" y="911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112080</xdr:rowOff>
    </xdr:from>
    <xdr:to>
      <xdr:col>81</xdr:col>
      <xdr:colOff>101600</xdr:colOff>
      <xdr:row>54</xdr:row>
      <xdr:rowOff>42230</xdr:rowOff>
    </xdr:to>
    <xdr:sp macro="" textlink="">
      <xdr:nvSpPr>
        <xdr:cNvPr id="588" name="楕円 587"/>
        <xdr:cNvSpPr/>
      </xdr:nvSpPr>
      <xdr:spPr>
        <a:xfrm>
          <a:off x="15430500" y="919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58757</xdr:rowOff>
    </xdr:from>
    <xdr:ext cx="534377" cy="259045"/>
    <xdr:sp macro="" textlink="">
      <xdr:nvSpPr>
        <xdr:cNvPr id="589" name="テキスト ボックス 588"/>
        <xdr:cNvSpPr txBox="1"/>
      </xdr:nvSpPr>
      <xdr:spPr>
        <a:xfrm>
          <a:off x="15214111" y="89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74041</xdr:rowOff>
    </xdr:from>
    <xdr:to>
      <xdr:col>76</xdr:col>
      <xdr:colOff>165100</xdr:colOff>
      <xdr:row>55</xdr:row>
      <xdr:rowOff>4191</xdr:rowOff>
    </xdr:to>
    <xdr:sp macro="" textlink="">
      <xdr:nvSpPr>
        <xdr:cNvPr id="590" name="楕円 589"/>
        <xdr:cNvSpPr/>
      </xdr:nvSpPr>
      <xdr:spPr>
        <a:xfrm>
          <a:off x="14541500" y="933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20718</xdr:rowOff>
    </xdr:from>
    <xdr:ext cx="534377" cy="259045"/>
    <xdr:sp macro="" textlink="">
      <xdr:nvSpPr>
        <xdr:cNvPr id="591" name="テキスト ボックス 590"/>
        <xdr:cNvSpPr txBox="1"/>
      </xdr:nvSpPr>
      <xdr:spPr>
        <a:xfrm>
          <a:off x="14325111" y="910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41122</xdr:rowOff>
    </xdr:from>
    <xdr:to>
      <xdr:col>72</xdr:col>
      <xdr:colOff>38100</xdr:colOff>
      <xdr:row>52</xdr:row>
      <xdr:rowOff>142722</xdr:rowOff>
    </xdr:to>
    <xdr:sp macro="" textlink="">
      <xdr:nvSpPr>
        <xdr:cNvPr id="592" name="楕円 591"/>
        <xdr:cNvSpPr/>
      </xdr:nvSpPr>
      <xdr:spPr>
        <a:xfrm>
          <a:off x="13652500" y="89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159249</xdr:rowOff>
    </xdr:from>
    <xdr:ext cx="534377" cy="259045"/>
    <xdr:sp macro="" textlink="">
      <xdr:nvSpPr>
        <xdr:cNvPr id="593" name="テキスト ボックス 592"/>
        <xdr:cNvSpPr txBox="1"/>
      </xdr:nvSpPr>
      <xdr:spPr>
        <a:xfrm>
          <a:off x="13436111" y="873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73423</xdr:rowOff>
    </xdr:from>
    <xdr:to>
      <xdr:col>67</xdr:col>
      <xdr:colOff>101600</xdr:colOff>
      <xdr:row>55</xdr:row>
      <xdr:rowOff>3573</xdr:rowOff>
    </xdr:to>
    <xdr:sp macro="" textlink="">
      <xdr:nvSpPr>
        <xdr:cNvPr id="594" name="楕円 593"/>
        <xdr:cNvSpPr/>
      </xdr:nvSpPr>
      <xdr:spPr>
        <a:xfrm>
          <a:off x="12763500" y="93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20100</xdr:rowOff>
    </xdr:from>
    <xdr:ext cx="534377" cy="259045"/>
    <xdr:sp macro="" textlink="">
      <xdr:nvSpPr>
        <xdr:cNvPr id="595" name="テキスト ボックス 594"/>
        <xdr:cNvSpPr txBox="1"/>
      </xdr:nvSpPr>
      <xdr:spPr>
        <a:xfrm>
          <a:off x="12547111" y="910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9" name="テキスト ボックス 60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19" name="直線コネクタ 618"/>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2"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17,964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3" name="直線コネクタ 622"/>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127203</xdr:rowOff>
    </xdr:from>
    <xdr:to>
      <xdr:col>85</xdr:col>
      <xdr:colOff>127000</xdr:colOff>
      <xdr:row>79</xdr:row>
      <xdr:rowOff>254</xdr:rowOff>
    </xdr:to>
    <xdr:cxnSp macro="">
      <xdr:nvCxnSpPr>
        <xdr:cNvPr id="624" name="直線コネクタ 623"/>
        <xdr:cNvCxnSpPr/>
      </xdr:nvCxnSpPr>
      <xdr:spPr>
        <a:xfrm>
          <a:off x="15481300" y="13500303"/>
          <a:ext cx="8382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5"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6" name="フローチャート: 判断 625"/>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69977</xdr:rowOff>
    </xdr:from>
    <xdr:to>
      <xdr:col>81</xdr:col>
      <xdr:colOff>50800</xdr:colOff>
      <xdr:row>78</xdr:row>
      <xdr:rowOff>127203</xdr:rowOff>
    </xdr:to>
    <xdr:cxnSp macro="">
      <xdr:nvCxnSpPr>
        <xdr:cNvPr id="627" name="直線コネクタ 626"/>
        <xdr:cNvCxnSpPr/>
      </xdr:nvCxnSpPr>
      <xdr:spPr>
        <a:xfrm>
          <a:off x="14592300" y="13271627"/>
          <a:ext cx="889000" cy="22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8" name="フローチャート: 判断 627"/>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29" name="テキスト ボックス 628"/>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69977</xdr:rowOff>
    </xdr:from>
    <xdr:to>
      <xdr:col>76</xdr:col>
      <xdr:colOff>114300</xdr:colOff>
      <xdr:row>79</xdr:row>
      <xdr:rowOff>788</xdr:rowOff>
    </xdr:to>
    <xdr:cxnSp macro="">
      <xdr:nvCxnSpPr>
        <xdr:cNvPr id="630" name="直線コネクタ 629"/>
        <xdr:cNvCxnSpPr/>
      </xdr:nvCxnSpPr>
      <xdr:spPr>
        <a:xfrm flipV="1">
          <a:off x="13703300" y="13271627"/>
          <a:ext cx="889000" cy="27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1" name="フローチャート: 判断 630"/>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150537</xdr:rowOff>
    </xdr:from>
    <xdr:ext cx="469744" cy="259045"/>
    <xdr:sp macro="" textlink="">
      <xdr:nvSpPr>
        <xdr:cNvPr id="632" name="テキスト ボックス 631"/>
        <xdr:cNvSpPr txBox="1"/>
      </xdr:nvSpPr>
      <xdr:spPr>
        <a:xfrm>
          <a:off x="14357428" y="1352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788</xdr:rowOff>
    </xdr:from>
    <xdr:to>
      <xdr:col>71</xdr:col>
      <xdr:colOff>177800</xdr:colOff>
      <xdr:row>79</xdr:row>
      <xdr:rowOff>32868</xdr:rowOff>
    </xdr:to>
    <xdr:cxnSp macro="">
      <xdr:nvCxnSpPr>
        <xdr:cNvPr id="633" name="直線コネクタ 632"/>
        <xdr:cNvCxnSpPr/>
      </xdr:nvCxnSpPr>
      <xdr:spPr>
        <a:xfrm flipV="1">
          <a:off x="12814300" y="13545338"/>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4" name="フローチャート: 判断 633"/>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49268</xdr:rowOff>
    </xdr:from>
    <xdr:ext cx="378565" cy="259045"/>
    <xdr:sp macro="" textlink="">
      <xdr:nvSpPr>
        <xdr:cNvPr id="635" name="テキスト ボックス 634"/>
        <xdr:cNvSpPr txBox="1"/>
      </xdr:nvSpPr>
      <xdr:spPr>
        <a:xfrm>
          <a:off x="13514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6" name="フローチャート: 判断 635"/>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7" name="テキスト ボックス 636"/>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120904</xdr:rowOff>
    </xdr:from>
    <xdr:to>
      <xdr:col>85</xdr:col>
      <xdr:colOff>177800</xdr:colOff>
      <xdr:row>79</xdr:row>
      <xdr:rowOff>51054</xdr:rowOff>
    </xdr:to>
    <xdr:sp macro="" textlink="">
      <xdr:nvSpPr>
        <xdr:cNvPr id="643" name="楕円 642"/>
        <xdr:cNvSpPr/>
      </xdr:nvSpPr>
      <xdr:spPr>
        <a:xfrm>
          <a:off x="16268700" y="134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64508</xdr:rowOff>
    </xdr:from>
    <xdr:ext cx="378565" cy="259045"/>
    <xdr:sp macro="" textlink="">
      <xdr:nvSpPr>
        <xdr:cNvPr id="644" name="災害復旧費該当値テキスト"/>
        <xdr:cNvSpPr txBox="1"/>
      </xdr:nvSpPr>
      <xdr:spPr>
        <a:xfrm>
          <a:off x="16370300" y="13437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76403</xdr:rowOff>
    </xdr:from>
    <xdr:to>
      <xdr:col>81</xdr:col>
      <xdr:colOff>101600</xdr:colOff>
      <xdr:row>79</xdr:row>
      <xdr:rowOff>6553</xdr:rowOff>
    </xdr:to>
    <xdr:sp macro="" textlink="">
      <xdr:nvSpPr>
        <xdr:cNvPr id="645" name="楕円 644"/>
        <xdr:cNvSpPr/>
      </xdr:nvSpPr>
      <xdr:spPr>
        <a:xfrm>
          <a:off x="15430500" y="1344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169130</xdr:rowOff>
    </xdr:from>
    <xdr:ext cx="469744" cy="259045"/>
    <xdr:sp macro="" textlink="">
      <xdr:nvSpPr>
        <xdr:cNvPr id="646" name="テキスト ボックス 645"/>
        <xdr:cNvSpPr txBox="1"/>
      </xdr:nvSpPr>
      <xdr:spPr>
        <a:xfrm>
          <a:off x="15246428" y="1354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19177</xdr:rowOff>
    </xdr:from>
    <xdr:to>
      <xdr:col>76</xdr:col>
      <xdr:colOff>165100</xdr:colOff>
      <xdr:row>77</xdr:row>
      <xdr:rowOff>120777</xdr:rowOff>
    </xdr:to>
    <xdr:sp macro="" textlink="">
      <xdr:nvSpPr>
        <xdr:cNvPr id="647" name="楕円 646"/>
        <xdr:cNvSpPr/>
      </xdr:nvSpPr>
      <xdr:spPr>
        <a:xfrm>
          <a:off x="14541500" y="132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137304</xdr:rowOff>
    </xdr:from>
    <xdr:ext cx="469744" cy="259045"/>
    <xdr:sp macro="" textlink="">
      <xdr:nvSpPr>
        <xdr:cNvPr id="648" name="テキスト ボックス 647"/>
        <xdr:cNvSpPr txBox="1"/>
      </xdr:nvSpPr>
      <xdr:spPr>
        <a:xfrm>
          <a:off x="14357428"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121438</xdr:rowOff>
    </xdr:from>
    <xdr:to>
      <xdr:col>72</xdr:col>
      <xdr:colOff>38100</xdr:colOff>
      <xdr:row>79</xdr:row>
      <xdr:rowOff>51588</xdr:rowOff>
    </xdr:to>
    <xdr:sp macro="" textlink="">
      <xdr:nvSpPr>
        <xdr:cNvPr id="649" name="楕円 648"/>
        <xdr:cNvSpPr/>
      </xdr:nvSpPr>
      <xdr:spPr>
        <a:xfrm>
          <a:off x="13652500" y="1349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68115</xdr:rowOff>
    </xdr:from>
    <xdr:ext cx="378565" cy="259045"/>
    <xdr:sp macro="" textlink="">
      <xdr:nvSpPr>
        <xdr:cNvPr id="650" name="テキスト ボックス 649"/>
        <xdr:cNvSpPr txBox="1"/>
      </xdr:nvSpPr>
      <xdr:spPr>
        <a:xfrm>
          <a:off x="13514017" y="13269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153518</xdr:rowOff>
    </xdr:from>
    <xdr:to>
      <xdr:col>67</xdr:col>
      <xdr:colOff>101600</xdr:colOff>
      <xdr:row>79</xdr:row>
      <xdr:rowOff>83668</xdr:rowOff>
    </xdr:to>
    <xdr:sp macro="" textlink="">
      <xdr:nvSpPr>
        <xdr:cNvPr id="651" name="楕円 650"/>
        <xdr:cNvSpPr/>
      </xdr:nvSpPr>
      <xdr:spPr>
        <a:xfrm>
          <a:off x="12763500" y="1352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74795</xdr:rowOff>
    </xdr:from>
    <xdr:ext cx="378565" cy="259045"/>
    <xdr:sp macro="" textlink="">
      <xdr:nvSpPr>
        <xdr:cNvPr id="652" name="テキスト ボックス 651"/>
        <xdr:cNvSpPr txBox="1"/>
      </xdr:nvSpPr>
      <xdr:spPr>
        <a:xfrm>
          <a:off x="12625017" y="13619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3" name="テキスト ボックス 66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5" name="テキスト ボックス 66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5" name="テキスト ボックス 67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79" name="直線コネクタ 678"/>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0"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1" name="直線コネクタ 680"/>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2"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61,676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3" name="直線コネクタ 682"/>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49371</xdr:rowOff>
    </xdr:from>
    <xdr:to>
      <xdr:col>85</xdr:col>
      <xdr:colOff>127000</xdr:colOff>
      <xdr:row>97</xdr:row>
      <xdr:rowOff>144207</xdr:rowOff>
    </xdr:to>
    <xdr:cxnSp macro="">
      <xdr:nvCxnSpPr>
        <xdr:cNvPr id="684" name="直線コネクタ 683"/>
        <xdr:cNvCxnSpPr/>
      </xdr:nvCxnSpPr>
      <xdr:spPr>
        <a:xfrm flipV="1">
          <a:off x="15481300" y="16680021"/>
          <a:ext cx="838200" cy="9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5" name="公債費平均値テキスト"/>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6" name="フローチャート: 判断 685"/>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91858</xdr:rowOff>
    </xdr:from>
    <xdr:to>
      <xdr:col>81</xdr:col>
      <xdr:colOff>50800</xdr:colOff>
      <xdr:row>97</xdr:row>
      <xdr:rowOff>144207</xdr:rowOff>
    </xdr:to>
    <xdr:cxnSp macro="">
      <xdr:nvCxnSpPr>
        <xdr:cNvPr id="687" name="直線コネクタ 686"/>
        <xdr:cNvCxnSpPr/>
      </xdr:nvCxnSpPr>
      <xdr:spPr>
        <a:xfrm>
          <a:off x="14592300" y="16722508"/>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8" name="フローチャート: 判断 687"/>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89" name="テキスト ボックス 688"/>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91858</xdr:rowOff>
    </xdr:from>
    <xdr:to>
      <xdr:col>76</xdr:col>
      <xdr:colOff>114300</xdr:colOff>
      <xdr:row>97</xdr:row>
      <xdr:rowOff>112757</xdr:rowOff>
    </xdr:to>
    <xdr:cxnSp macro="">
      <xdr:nvCxnSpPr>
        <xdr:cNvPr id="690" name="直線コネクタ 689"/>
        <xdr:cNvCxnSpPr/>
      </xdr:nvCxnSpPr>
      <xdr:spPr>
        <a:xfrm flipV="1">
          <a:off x="13703300" y="16722508"/>
          <a:ext cx="889000" cy="2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1" name="フローチャート: 判断 690"/>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2" name="テキスト ボックス 691"/>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112757</xdr:rowOff>
    </xdr:from>
    <xdr:to>
      <xdr:col>71</xdr:col>
      <xdr:colOff>177800</xdr:colOff>
      <xdr:row>98</xdr:row>
      <xdr:rowOff>53680</xdr:rowOff>
    </xdr:to>
    <xdr:cxnSp macro="">
      <xdr:nvCxnSpPr>
        <xdr:cNvPr id="693" name="直線コネクタ 692"/>
        <xdr:cNvCxnSpPr/>
      </xdr:nvCxnSpPr>
      <xdr:spPr>
        <a:xfrm flipV="1">
          <a:off x="12814300" y="16743407"/>
          <a:ext cx="889000" cy="1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4" name="フローチャート: 判断 693"/>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5" name="テキスト ボックス 694"/>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6" name="フローチャート: 判断 695"/>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7" name="テキスト ボックス 696"/>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170021</xdr:rowOff>
    </xdr:from>
    <xdr:to>
      <xdr:col>85</xdr:col>
      <xdr:colOff>177800</xdr:colOff>
      <xdr:row>97</xdr:row>
      <xdr:rowOff>100171</xdr:rowOff>
    </xdr:to>
    <xdr:sp macro="" textlink="">
      <xdr:nvSpPr>
        <xdr:cNvPr id="703" name="楕円 702"/>
        <xdr:cNvSpPr/>
      </xdr:nvSpPr>
      <xdr:spPr>
        <a:xfrm>
          <a:off x="16268700" y="1662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148448</xdr:rowOff>
    </xdr:from>
    <xdr:ext cx="534377" cy="259045"/>
    <xdr:sp macro="" textlink="">
      <xdr:nvSpPr>
        <xdr:cNvPr id="704" name="公債費該当値テキスト"/>
        <xdr:cNvSpPr txBox="1"/>
      </xdr:nvSpPr>
      <xdr:spPr>
        <a:xfrm>
          <a:off x="16370300" y="166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93407</xdr:rowOff>
    </xdr:from>
    <xdr:to>
      <xdr:col>81</xdr:col>
      <xdr:colOff>101600</xdr:colOff>
      <xdr:row>98</xdr:row>
      <xdr:rowOff>23557</xdr:rowOff>
    </xdr:to>
    <xdr:sp macro="" textlink="">
      <xdr:nvSpPr>
        <xdr:cNvPr id="705" name="楕円 704"/>
        <xdr:cNvSpPr/>
      </xdr:nvSpPr>
      <xdr:spPr>
        <a:xfrm>
          <a:off x="15430500" y="1672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14684</xdr:rowOff>
    </xdr:from>
    <xdr:ext cx="534377" cy="259045"/>
    <xdr:sp macro="" textlink="">
      <xdr:nvSpPr>
        <xdr:cNvPr id="706" name="テキスト ボックス 705"/>
        <xdr:cNvSpPr txBox="1"/>
      </xdr:nvSpPr>
      <xdr:spPr>
        <a:xfrm>
          <a:off x="15214111" y="1681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41058</xdr:rowOff>
    </xdr:from>
    <xdr:to>
      <xdr:col>76</xdr:col>
      <xdr:colOff>165100</xdr:colOff>
      <xdr:row>97</xdr:row>
      <xdr:rowOff>142658</xdr:rowOff>
    </xdr:to>
    <xdr:sp macro="" textlink="">
      <xdr:nvSpPr>
        <xdr:cNvPr id="707" name="楕円 706"/>
        <xdr:cNvSpPr/>
      </xdr:nvSpPr>
      <xdr:spPr>
        <a:xfrm>
          <a:off x="14541500" y="166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133785</xdr:rowOff>
    </xdr:from>
    <xdr:ext cx="534377" cy="259045"/>
    <xdr:sp macro="" textlink="">
      <xdr:nvSpPr>
        <xdr:cNvPr id="708" name="テキスト ボックス 707"/>
        <xdr:cNvSpPr txBox="1"/>
      </xdr:nvSpPr>
      <xdr:spPr>
        <a:xfrm>
          <a:off x="14325111" y="1676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61957</xdr:rowOff>
    </xdr:from>
    <xdr:to>
      <xdr:col>72</xdr:col>
      <xdr:colOff>38100</xdr:colOff>
      <xdr:row>97</xdr:row>
      <xdr:rowOff>163557</xdr:rowOff>
    </xdr:to>
    <xdr:sp macro="" textlink="">
      <xdr:nvSpPr>
        <xdr:cNvPr id="709" name="楕円 708"/>
        <xdr:cNvSpPr/>
      </xdr:nvSpPr>
      <xdr:spPr>
        <a:xfrm>
          <a:off x="13652500" y="166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154684</xdr:rowOff>
    </xdr:from>
    <xdr:ext cx="534377" cy="259045"/>
    <xdr:sp macro="" textlink="">
      <xdr:nvSpPr>
        <xdr:cNvPr id="710" name="テキスト ボックス 709"/>
        <xdr:cNvSpPr txBox="1"/>
      </xdr:nvSpPr>
      <xdr:spPr>
        <a:xfrm>
          <a:off x="13436111" y="1678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2880</xdr:rowOff>
    </xdr:from>
    <xdr:to>
      <xdr:col>67</xdr:col>
      <xdr:colOff>101600</xdr:colOff>
      <xdr:row>98</xdr:row>
      <xdr:rowOff>104480</xdr:rowOff>
    </xdr:to>
    <xdr:sp macro="" textlink="">
      <xdr:nvSpPr>
        <xdr:cNvPr id="711" name="楕円 710"/>
        <xdr:cNvSpPr/>
      </xdr:nvSpPr>
      <xdr:spPr>
        <a:xfrm>
          <a:off x="12763500" y="168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95607</xdr:rowOff>
    </xdr:from>
    <xdr:ext cx="534377" cy="259045"/>
    <xdr:sp macro="" textlink="">
      <xdr:nvSpPr>
        <xdr:cNvPr id="712" name="テキスト ボックス 711"/>
        <xdr:cNvSpPr txBox="1"/>
      </xdr:nvSpPr>
      <xdr:spPr>
        <a:xfrm>
          <a:off x="12547111" y="1689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4" name="直線コネクタ 733"/>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5"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7"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8" name="直線コネクタ 737"/>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138329</xdr:rowOff>
    </xdr:from>
    <xdr:to>
      <xdr:col>116</xdr:col>
      <xdr:colOff>63500</xdr:colOff>
      <xdr:row>38</xdr:row>
      <xdr:rowOff>139243</xdr:rowOff>
    </xdr:to>
    <xdr:cxnSp macro="">
      <xdr:nvCxnSpPr>
        <xdr:cNvPr id="739" name="直線コネクタ 738"/>
        <xdr:cNvCxnSpPr/>
      </xdr:nvCxnSpPr>
      <xdr:spPr>
        <a:xfrm flipV="1">
          <a:off x="21323300" y="6653429"/>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0"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1" name="フローチャート: 判断 740"/>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138785</xdr:rowOff>
    </xdr:from>
    <xdr:to>
      <xdr:col>111</xdr:col>
      <xdr:colOff>177800</xdr:colOff>
      <xdr:row>38</xdr:row>
      <xdr:rowOff>139243</xdr:rowOff>
    </xdr:to>
    <xdr:cxnSp macro="">
      <xdr:nvCxnSpPr>
        <xdr:cNvPr id="742" name="直線コネクタ 741"/>
        <xdr:cNvCxnSpPr/>
      </xdr:nvCxnSpPr>
      <xdr:spPr>
        <a:xfrm>
          <a:off x="20434300" y="66538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3" name="フローチャート: 判断 742"/>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4" name="テキスト ボックス 743"/>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136957</xdr:rowOff>
    </xdr:from>
    <xdr:to>
      <xdr:col>107</xdr:col>
      <xdr:colOff>50800</xdr:colOff>
      <xdr:row>38</xdr:row>
      <xdr:rowOff>138785</xdr:rowOff>
    </xdr:to>
    <xdr:cxnSp macro="">
      <xdr:nvCxnSpPr>
        <xdr:cNvPr id="745" name="直線コネクタ 744"/>
        <xdr:cNvCxnSpPr/>
      </xdr:nvCxnSpPr>
      <xdr:spPr>
        <a:xfrm>
          <a:off x="19545300" y="665205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6" name="フローチャート: 判断 745"/>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7" name="テキスト ボックス 746"/>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136499</xdr:rowOff>
    </xdr:from>
    <xdr:to>
      <xdr:col>102</xdr:col>
      <xdr:colOff>114300</xdr:colOff>
      <xdr:row>38</xdr:row>
      <xdr:rowOff>136957</xdr:rowOff>
    </xdr:to>
    <xdr:cxnSp macro="">
      <xdr:nvCxnSpPr>
        <xdr:cNvPr id="748" name="直線コネクタ 747"/>
        <xdr:cNvCxnSpPr/>
      </xdr:nvCxnSpPr>
      <xdr:spPr>
        <a:xfrm>
          <a:off x="18656300" y="665159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49" name="フローチャート: 判断 748"/>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0" name="テキスト ボックス 749"/>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1" name="フローチャート: 判断 75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2" name="テキスト ボックス 75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87529</xdr:rowOff>
    </xdr:from>
    <xdr:to>
      <xdr:col>116</xdr:col>
      <xdr:colOff>114300</xdr:colOff>
      <xdr:row>39</xdr:row>
      <xdr:rowOff>17679</xdr:rowOff>
    </xdr:to>
    <xdr:sp macro="" textlink="">
      <xdr:nvSpPr>
        <xdr:cNvPr id="758" name="楕円 757"/>
        <xdr:cNvSpPr/>
      </xdr:nvSpPr>
      <xdr:spPr>
        <a:xfrm>
          <a:off x="22110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38067</xdr:rowOff>
    </xdr:from>
    <xdr:ext cx="249299" cy="259045"/>
    <xdr:sp macro="" textlink="">
      <xdr:nvSpPr>
        <xdr:cNvPr id="759" name="諸支出金該当値テキスト"/>
        <xdr:cNvSpPr txBox="1"/>
      </xdr:nvSpPr>
      <xdr:spPr>
        <a:xfrm>
          <a:off x="22212300" y="6553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88443</xdr:rowOff>
    </xdr:from>
    <xdr:to>
      <xdr:col>112</xdr:col>
      <xdr:colOff>38100</xdr:colOff>
      <xdr:row>39</xdr:row>
      <xdr:rowOff>18593</xdr:rowOff>
    </xdr:to>
    <xdr:sp macro="" textlink="">
      <xdr:nvSpPr>
        <xdr:cNvPr id="760" name="楕円 759"/>
        <xdr:cNvSpPr/>
      </xdr:nvSpPr>
      <xdr:spPr>
        <a:xfrm>
          <a:off x="21272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9720</xdr:rowOff>
    </xdr:from>
    <xdr:ext cx="249299" cy="259045"/>
    <xdr:sp macro="" textlink="">
      <xdr:nvSpPr>
        <xdr:cNvPr id="761" name="テキスト ボックス 760"/>
        <xdr:cNvSpPr txBox="1"/>
      </xdr:nvSpPr>
      <xdr:spPr>
        <a:xfrm>
          <a:off x="21198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87985</xdr:rowOff>
    </xdr:from>
    <xdr:to>
      <xdr:col>107</xdr:col>
      <xdr:colOff>101600</xdr:colOff>
      <xdr:row>39</xdr:row>
      <xdr:rowOff>18135</xdr:rowOff>
    </xdr:to>
    <xdr:sp macro="" textlink="">
      <xdr:nvSpPr>
        <xdr:cNvPr id="762" name="楕円 761"/>
        <xdr:cNvSpPr/>
      </xdr:nvSpPr>
      <xdr:spPr>
        <a:xfrm>
          <a:off x="20383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9262</xdr:rowOff>
    </xdr:from>
    <xdr:ext cx="249299" cy="259045"/>
    <xdr:sp macro="" textlink="">
      <xdr:nvSpPr>
        <xdr:cNvPr id="763" name="テキスト ボックス 762"/>
        <xdr:cNvSpPr txBox="1"/>
      </xdr:nvSpPr>
      <xdr:spPr>
        <a:xfrm>
          <a:off x="20309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86157</xdr:rowOff>
    </xdr:from>
    <xdr:to>
      <xdr:col>102</xdr:col>
      <xdr:colOff>165100</xdr:colOff>
      <xdr:row>39</xdr:row>
      <xdr:rowOff>16307</xdr:rowOff>
    </xdr:to>
    <xdr:sp macro="" textlink="">
      <xdr:nvSpPr>
        <xdr:cNvPr id="764" name="楕円 763"/>
        <xdr:cNvSpPr/>
      </xdr:nvSpPr>
      <xdr:spPr>
        <a:xfrm>
          <a:off x="19494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7434</xdr:rowOff>
    </xdr:from>
    <xdr:ext cx="249299" cy="259045"/>
    <xdr:sp macro="" textlink="">
      <xdr:nvSpPr>
        <xdr:cNvPr id="765" name="テキスト ボックス 764"/>
        <xdr:cNvSpPr txBox="1"/>
      </xdr:nvSpPr>
      <xdr:spPr>
        <a:xfrm>
          <a:off x="19420650" y="66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85699</xdr:rowOff>
    </xdr:from>
    <xdr:to>
      <xdr:col>98</xdr:col>
      <xdr:colOff>38100</xdr:colOff>
      <xdr:row>39</xdr:row>
      <xdr:rowOff>15849</xdr:rowOff>
    </xdr:to>
    <xdr:sp macro="" textlink="">
      <xdr:nvSpPr>
        <xdr:cNvPr id="766" name="楕円 765"/>
        <xdr:cNvSpPr/>
      </xdr:nvSpPr>
      <xdr:spPr>
        <a:xfrm>
          <a:off x="18605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6976</xdr:rowOff>
    </xdr:from>
    <xdr:ext cx="249299" cy="259045"/>
    <xdr:sp macro="" textlink="">
      <xdr:nvSpPr>
        <xdr:cNvPr id="767" name="テキスト ボックス 766"/>
        <xdr:cNvSpPr txBox="1"/>
      </xdr:nvSpPr>
      <xdr:spPr>
        <a:xfrm>
          <a:off x="18531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土木費は前年度から住民一人当たりコストが増加し、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177,282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４年連続で類似団体内順位が１位となった。これは、北大阪急行線の延伸や新駅周辺整備の進展によるものであり、今後は事業費のピークを過ぎたことにより、右肩下がりになることが想定されているが、令和５年度の延伸線開業に向けて一定期間中は土木費が高い値で推移する見込みである。なお、北大阪急行線の延伸や新駅周辺整備の財源として市債を発行していることから、現在は類似団体内平均値以下である公債費についても、償還が本格的に始まる中で、一定程度は上昇する見込みである。また、令和２年度においては市立病院への減収補てんや環境クリーンセンターの改修により、衛生費が類似団体内平均値を大きく上回った。土木費、衛生費以外については概ね類似団体平均値の推移と同じような傾向にあるものの、保育所定員拡大による扶助費の増加などにより民生費の増加が見込まれており、高齢化が今後進んでいく本市においては、新型コロナウイルス感染症の影響なども含め、推移を注視していく必要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新型コロナウイルス感染症対策として各種支援を行ったことにより、財政調整基金の残高は減少した。</a:t>
          </a:r>
        </a:p>
        <a:p>
          <a:r>
            <a:rPr kumimoji="1" lang="ja-JP" altLang="en-US" sz="1300">
              <a:solidFill>
                <a:srgbClr val="000000"/>
              </a:solidFill>
              <a:latin typeface="ＭＳ ゴシック" pitchFamily="49" charset="-128"/>
              <a:ea typeface="ＭＳ ゴシック" pitchFamily="49" charset="-128"/>
            </a:rPr>
            <a:t>　実質単年度収支については、新型コロナウイルス感染症対策事業に充当するため財政調整基金の繰入額が大幅に増加したことにより、前年度から大きく減少した。今後は、新型コロナウイルス感染症の影響等により適正な水準の実質収支の確保が困難になることが想定されるが、「箕面市新改革プラン」を元に、特定財源の最大限の確保と歳出の徹底的な削減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特別会計国民健康保険事業費は、平成</a:t>
          </a:r>
          <a:r>
            <a:rPr kumimoji="1" lang="en-US" altLang="ja-JP" sz="1400">
              <a:solidFill>
                <a:srgbClr val="000000"/>
              </a:solidFill>
              <a:latin typeface="ＭＳ ゴシック" pitchFamily="49" charset="-128"/>
              <a:ea typeface="ＭＳ ゴシック" pitchFamily="49" charset="-128"/>
            </a:rPr>
            <a:t>21</a:t>
          </a:r>
          <a:r>
            <a:rPr kumimoji="1" lang="ja-JP" altLang="en-US" sz="1400">
              <a:solidFill>
                <a:srgbClr val="000000"/>
              </a:solidFill>
              <a:latin typeface="ＭＳ ゴシック" pitchFamily="49" charset="-128"/>
              <a:ea typeface="ＭＳ ゴシック" pitchFamily="49" charset="-128"/>
            </a:rPr>
            <a:t>年度以降、保険料の適正な賦課に取り組むとともに、コンビニ収納開始や口座振替推進といった収納対策、ジェネリック医薬品の利用促進をはじめとした医療費抑制などに力を入れており、年々収支が改善し、令和元年度以降、黒字に転じた。今後は、再び赤字運営に陥ることがないよう適正な運営に努める。</a:t>
          </a:r>
        </a:p>
        <a:p>
          <a:r>
            <a:rPr kumimoji="1" lang="ja-JP" altLang="en-US" sz="1400">
              <a:solidFill>
                <a:srgbClr val="000000"/>
              </a:solidFill>
              <a:latin typeface="ＭＳ ゴシック" pitchFamily="49" charset="-128"/>
              <a:ea typeface="ＭＳ ゴシック" pitchFamily="49" charset="-128"/>
            </a:rPr>
            <a:t>　直近５年間では、特別会計国民健康保険事業費以外の全ての会計で黒字を確保できており、特に競艇事業会計については業界全体の傾向として、電話投票の増加やナイターレースの浸透などにより売り上げが拡大傾向にあり、本市においても収益が増加傾向にあるため、一層の市財政への寄与が期待され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96761309</v>
      </c>
      <c r="BO4" s="464"/>
      <c r="BP4" s="464"/>
      <c r="BQ4" s="464"/>
      <c r="BR4" s="464"/>
      <c r="BS4" s="464"/>
      <c r="BT4" s="464"/>
      <c r="BU4" s="465"/>
      <c r="BV4" s="463">
        <v>69718711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8.5</v>
      </c>
      <c r="CU4" s="648"/>
      <c r="CV4" s="648"/>
      <c r="CW4" s="648"/>
      <c r="CX4" s="648"/>
      <c r="CY4" s="648"/>
      <c r="CZ4" s="648"/>
      <c r="DA4" s="649"/>
      <c r="DB4" s="647">
        <v>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88430704</v>
      </c>
      <c r="BO5" s="469"/>
      <c r="BP5" s="469"/>
      <c r="BQ5" s="469"/>
      <c r="BR5" s="469"/>
      <c r="BS5" s="469"/>
      <c r="BT5" s="469"/>
      <c r="BU5" s="470"/>
      <c r="BV5" s="468">
        <v>63653150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93.3</v>
      </c>
      <c r="CU5" s="439"/>
      <c r="CV5" s="439"/>
      <c r="CW5" s="439"/>
      <c r="CX5" s="439"/>
      <c r="CY5" s="439"/>
      <c r="CZ5" s="439"/>
      <c r="DA5" s="440"/>
      <c r="DB5" s="438">
        <v>93.9</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8330605</v>
      </c>
      <c r="BO6" s="469"/>
      <c r="BP6" s="469"/>
      <c r="BQ6" s="469"/>
      <c r="BR6" s="469"/>
      <c r="BS6" s="469"/>
      <c r="BT6" s="469"/>
      <c r="BU6" s="470"/>
      <c r="BV6" s="468">
        <v>6065561</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98.1</v>
      </c>
      <c r="CU6" s="622"/>
      <c r="CV6" s="622"/>
      <c r="CW6" s="622"/>
      <c r="CX6" s="622"/>
      <c r="CY6" s="622"/>
      <c r="CZ6" s="622"/>
      <c r="DA6" s="623"/>
      <c r="DB6" s="621">
        <v>98.1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5962315</v>
      </c>
      <c r="BO7" s="469"/>
      <c r="BP7" s="469"/>
      <c r="BQ7" s="469"/>
      <c r="BR7" s="469"/>
      <c r="BS7" s="469"/>
      <c r="BT7" s="469"/>
      <c r="BU7" s="470"/>
      <c r="BV7" s="468">
        <v>3944042</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27731894</v>
      </c>
      <c r="CU7" s="469"/>
      <c r="CV7" s="469"/>
      <c r="CW7" s="469"/>
      <c r="CX7" s="469"/>
      <c r="CY7" s="469"/>
      <c r="CZ7" s="469"/>
      <c r="DA7" s="470"/>
      <c r="DB7" s="468">
        <v>26534301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2368290</v>
      </c>
      <c r="BO8" s="469"/>
      <c r="BP8" s="469"/>
      <c r="BQ8" s="469"/>
      <c r="BR8" s="469"/>
      <c r="BS8" s="469"/>
      <c r="BT8" s="469"/>
      <c r="BU8" s="470"/>
      <c r="BV8" s="468">
        <v>2121519</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0.95</v>
      </c>
      <c r="CU8" s="582"/>
      <c r="CV8" s="582"/>
      <c r="CW8" s="582"/>
      <c r="CX8" s="582"/>
      <c r="CY8" s="582"/>
      <c r="CZ8" s="582"/>
      <c r="DA8" s="583"/>
      <c r="DB8" s="581">
        <v>0.96</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136868</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246771</v>
      </c>
      <c r="BO9" s="469"/>
      <c r="BP9" s="469"/>
      <c r="BQ9" s="469"/>
      <c r="BR9" s="469"/>
      <c r="BS9" s="469"/>
      <c r="BT9" s="469"/>
      <c r="BU9" s="470"/>
      <c r="BV9" s="468">
        <v>181899</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7.6</v>
      </c>
      <c r="CU9" s="439"/>
      <c r="CV9" s="439"/>
      <c r="CW9" s="439"/>
      <c r="CX9" s="439"/>
      <c r="CY9" s="439"/>
      <c r="CZ9" s="439"/>
      <c r="DA9" s="440"/>
      <c r="DB9" s="438">
        <v>7.5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133411</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9013</v>
      </c>
      <c r="BO10" s="469"/>
      <c r="BP10" s="469"/>
      <c r="BQ10" s="469"/>
      <c r="BR10" s="469"/>
      <c r="BS10" s="469"/>
      <c r="BT10" s="469"/>
      <c r="BU10" s="470"/>
      <c r="BV10" s="468">
        <v>6789</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117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138890</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94</v>
      </c>
      <c r="AV12" s="526"/>
      <c r="AW12" s="526"/>
      <c r="AX12" s="526"/>
      <c r="AY12" s="448" t="s">
        <v>136</v>
      </c>
      <c r="AZ12" s="449"/>
      <c r="BA12" s="449"/>
      <c r="BB12" s="449"/>
      <c r="BC12" s="449"/>
      <c r="BD12" s="449"/>
      <c r="BE12" s="449"/>
      <c r="BF12" s="449"/>
      <c r="BG12" s="449"/>
      <c r="BH12" s="449"/>
      <c r="BI12" s="449"/>
      <c r="BJ12" s="449"/>
      <c r="BK12" s="449"/>
      <c r="BL12" s="449"/>
      <c r="BM12" s="450"/>
      <c r="BN12" s="468">
        <v>1630880</v>
      </c>
      <c r="BO12" s="469"/>
      <c r="BP12" s="469"/>
      <c r="BQ12" s="469"/>
      <c r="BR12" s="469"/>
      <c r="BS12" s="469"/>
      <c r="BT12" s="469"/>
      <c r="BU12" s="470"/>
      <c r="BV12" s="468">
        <v>1100000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136029</v>
      </c>
      <c r="S13" s="572"/>
      <c r="T13" s="572"/>
      <c r="U13" s="572"/>
      <c r="V13" s="573"/>
      <c r="W13" s="559" t="s">
        <v>141</v>
      </c>
      <c r="X13" s="481"/>
      <c r="Y13" s="481"/>
      <c r="Z13" s="481"/>
      <c r="AA13" s="481"/>
      <c r="AB13" s="482"/>
      <c r="AC13" s="444">
        <v>416</v>
      </c>
      <c r="AD13" s="445"/>
      <c r="AE13" s="445"/>
      <c r="AF13" s="445"/>
      <c r="AG13" s="446"/>
      <c r="AH13" s="444">
        <v>441</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-1375096</v>
      </c>
      <c r="BO13" s="469"/>
      <c r="BP13" s="469"/>
      <c r="BQ13" s="469"/>
      <c r="BR13" s="469"/>
      <c r="BS13" s="469"/>
      <c r="BT13" s="469"/>
      <c r="BU13" s="470"/>
      <c r="BV13" s="468">
        <v>-911312</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2</v>
      </c>
      <c r="CU13" s="439"/>
      <c r="CV13" s="439"/>
      <c r="CW13" s="439"/>
      <c r="CX13" s="439"/>
      <c r="CY13" s="439"/>
      <c r="CZ13" s="439"/>
      <c r="DA13" s="440"/>
      <c r="DB13" s="438">
        <v>1.5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138377</v>
      </c>
      <c r="S14" s="572"/>
      <c r="T14" s="572"/>
      <c r="U14" s="572"/>
      <c r="V14" s="573"/>
      <c r="W14" s="574"/>
      <c r="X14" s="484"/>
      <c r="Y14" s="484"/>
      <c r="Z14" s="484"/>
      <c r="AA14" s="484"/>
      <c r="AB14" s="485"/>
      <c r="AC14" s="564">
        <v>0.8</v>
      </c>
      <c r="AD14" s="565"/>
      <c r="AE14" s="565"/>
      <c r="AF14" s="565"/>
      <c r="AG14" s="566"/>
      <c r="AH14" s="564">
        <v>0.8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4.8</v>
      </c>
      <c r="CU14" s="576"/>
      <c r="CV14" s="576"/>
      <c r="CW14" s="576"/>
      <c r="CX14" s="576"/>
      <c r="CY14" s="576"/>
      <c r="CZ14" s="576"/>
      <c r="DA14" s="577"/>
      <c r="DB14" s="575" t="s">
        <v>138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135397</v>
      </c>
      <c r="S15" s="572"/>
      <c r="T15" s="572"/>
      <c r="U15" s="572"/>
      <c r="V15" s="573"/>
      <c r="W15" s="559" t="s">
        <v>149</v>
      </c>
      <c r="X15" s="481"/>
      <c r="Y15" s="481"/>
      <c r="Z15" s="481"/>
      <c r="AA15" s="481"/>
      <c r="AB15" s="482"/>
      <c r="AC15" s="444">
        <v>9469</v>
      </c>
      <c r="AD15" s="445"/>
      <c r="AE15" s="445"/>
      <c r="AF15" s="445"/>
      <c r="AG15" s="446"/>
      <c r="AH15" s="444">
        <v>8666</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19310716</v>
      </c>
      <c r="BO15" s="464"/>
      <c r="BP15" s="464"/>
      <c r="BQ15" s="464"/>
      <c r="BR15" s="464"/>
      <c r="BS15" s="464"/>
      <c r="BT15" s="464"/>
      <c r="BU15" s="465"/>
      <c r="BV15" s="463">
        <v>18653064</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17.600000000000001</v>
      </c>
      <c r="AD16" s="565"/>
      <c r="AE16" s="565"/>
      <c r="AF16" s="565"/>
      <c r="AG16" s="566"/>
      <c r="AH16" s="564">
        <v>16.5</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20590933</v>
      </c>
      <c r="BO16" s="469"/>
      <c r="BP16" s="469"/>
      <c r="BQ16" s="469"/>
      <c r="BR16" s="469"/>
      <c r="BS16" s="469"/>
      <c r="BT16" s="469"/>
      <c r="BU16" s="470"/>
      <c r="BV16" s="468">
        <v>19597078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43861</v>
      </c>
      <c r="AD17" s="445"/>
      <c r="AE17" s="445"/>
      <c r="AF17" s="445"/>
      <c r="AG17" s="446"/>
      <c r="AH17" s="444">
        <v>43517</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25147887</v>
      </c>
      <c r="BO17" s="469"/>
      <c r="BP17" s="469"/>
      <c r="BQ17" s="469"/>
      <c r="BR17" s="469"/>
      <c r="BS17" s="469"/>
      <c r="BT17" s="469"/>
      <c r="BU17" s="470"/>
      <c r="BV17" s="468">
        <v>24436135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47.9</v>
      </c>
      <c r="M18" s="533"/>
      <c r="N18" s="533"/>
      <c r="O18" s="533"/>
      <c r="P18" s="533"/>
      <c r="Q18" s="533"/>
      <c r="R18" s="534"/>
      <c r="S18" s="534"/>
      <c r="T18" s="534"/>
      <c r="U18" s="534"/>
      <c r="V18" s="535"/>
      <c r="W18" s="549"/>
      <c r="X18" s="550"/>
      <c r="Y18" s="550"/>
      <c r="Z18" s="550"/>
      <c r="AA18" s="550"/>
      <c r="AB18" s="560"/>
      <c r="AC18" s="432">
        <v>81.599999999999994</v>
      </c>
      <c r="AD18" s="433"/>
      <c r="AE18" s="433"/>
      <c r="AF18" s="433"/>
      <c r="AG18" s="536"/>
      <c r="AH18" s="432">
        <v>82.7</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26522916</v>
      </c>
      <c r="BO18" s="469"/>
      <c r="BP18" s="469"/>
      <c r="BQ18" s="469"/>
      <c r="BR18" s="469"/>
      <c r="BS18" s="469"/>
      <c r="BT18" s="469"/>
      <c r="BU18" s="470"/>
      <c r="BV18" s="468">
        <v>25741031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2857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40279718</v>
      </c>
      <c r="BO19" s="469"/>
      <c r="BP19" s="469"/>
      <c r="BQ19" s="469"/>
      <c r="BR19" s="469"/>
      <c r="BS19" s="469"/>
      <c r="BT19" s="469"/>
      <c r="BU19" s="470"/>
      <c r="BV19" s="468">
        <v>35327853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58088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56621786</v>
      </c>
      <c r="BO23" s="469"/>
      <c r="BP23" s="469"/>
      <c r="BQ23" s="469"/>
      <c r="BR23" s="469"/>
      <c r="BS23" s="469"/>
      <c r="BT23" s="469"/>
      <c r="BU23" s="470"/>
      <c r="BV23" s="468">
        <v>48288482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9400</v>
      </c>
      <c r="R24" s="445"/>
      <c r="S24" s="445"/>
      <c r="T24" s="445"/>
      <c r="U24" s="445"/>
      <c r="V24" s="446"/>
      <c r="W24" s="510"/>
      <c r="X24" s="501"/>
      <c r="Y24" s="502"/>
      <c r="Z24" s="441" t="s">
        <v>173</v>
      </c>
      <c r="AA24" s="442"/>
      <c r="AB24" s="442"/>
      <c r="AC24" s="442"/>
      <c r="AD24" s="442"/>
      <c r="AE24" s="442"/>
      <c r="AF24" s="442"/>
      <c r="AG24" s="443"/>
      <c r="AH24" s="444">
        <v>987</v>
      </c>
      <c r="AI24" s="445"/>
      <c r="AJ24" s="445"/>
      <c r="AK24" s="445"/>
      <c r="AL24" s="446"/>
      <c r="AM24" s="444">
        <v>2911650</v>
      </c>
      <c r="AN24" s="445"/>
      <c r="AO24" s="445"/>
      <c r="AP24" s="445"/>
      <c r="AQ24" s="445"/>
      <c r="AR24" s="446"/>
      <c r="AS24" s="444">
        <v>2950</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40794404</v>
      </c>
      <c r="BO24" s="469"/>
      <c r="BP24" s="469"/>
      <c r="BQ24" s="469"/>
      <c r="BR24" s="469"/>
      <c r="BS24" s="469"/>
      <c r="BT24" s="469"/>
      <c r="BU24" s="470"/>
      <c r="BV24" s="468">
        <v>37844306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2</v>
      </c>
      <c r="M25" s="445"/>
      <c r="N25" s="445"/>
      <c r="O25" s="445"/>
      <c r="P25" s="446"/>
      <c r="Q25" s="444">
        <v>8180</v>
      </c>
      <c r="R25" s="445"/>
      <c r="S25" s="445"/>
      <c r="T25" s="445"/>
      <c r="U25" s="445"/>
      <c r="V25" s="446"/>
      <c r="W25" s="510"/>
      <c r="X25" s="501"/>
      <c r="Y25" s="502"/>
      <c r="Z25" s="441" t="s">
        <v>176</v>
      </c>
      <c r="AA25" s="442"/>
      <c r="AB25" s="442"/>
      <c r="AC25" s="442"/>
      <c r="AD25" s="442"/>
      <c r="AE25" s="442"/>
      <c r="AF25" s="442"/>
      <c r="AG25" s="443"/>
      <c r="AH25" s="444">
        <v>139</v>
      </c>
      <c r="AI25" s="445"/>
      <c r="AJ25" s="445"/>
      <c r="AK25" s="445"/>
      <c r="AL25" s="446"/>
      <c r="AM25" s="444">
        <v>436599</v>
      </c>
      <c r="AN25" s="445"/>
      <c r="AO25" s="445"/>
      <c r="AP25" s="445"/>
      <c r="AQ25" s="445"/>
      <c r="AR25" s="446"/>
      <c r="AS25" s="444">
        <v>3141</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22173513</v>
      </c>
      <c r="BO25" s="464"/>
      <c r="BP25" s="464"/>
      <c r="BQ25" s="464"/>
      <c r="BR25" s="464"/>
      <c r="BS25" s="464"/>
      <c r="BT25" s="464"/>
      <c r="BU25" s="465"/>
      <c r="BV25" s="463">
        <v>33880993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7240</v>
      </c>
      <c r="R26" s="445"/>
      <c r="S26" s="445"/>
      <c r="T26" s="445"/>
      <c r="U26" s="445"/>
      <c r="V26" s="446"/>
      <c r="W26" s="510"/>
      <c r="X26" s="501"/>
      <c r="Y26" s="502"/>
      <c r="Z26" s="441" t="s">
        <v>179</v>
      </c>
      <c r="AA26" s="523"/>
      <c r="AB26" s="523"/>
      <c r="AC26" s="523"/>
      <c r="AD26" s="523"/>
      <c r="AE26" s="523"/>
      <c r="AF26" s="523"/>
      <c r="AG26" s="524"/>
      <c r="AH26" s="444">
        <v>111</v>
      </c>
      <c r="AI26" s="445"/>
      <c r="AJ26" s="445"/>
      <c r="AK26" s="445"/>
      <c r="AL26" s="446"/>
      <c r="AM26" s="444">
        <v>327006</v>
      </c>
      <c r="AN26" s="445"/>
      <c r="AO26" s="445"/>
      <c r="AP26" s="445"/>
      <c r="AQ26" s="445"/>
      <c r="AR26" s="446"/>
      <c r="AS26" s="444">
        <v>2946</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v>3500000</v>
      </c>
      <c r="BO26" s="469"/>
      <c r="BP26" s="469"/>
      <c r="BQ26" s="469"/>
      <c r="BR26" s="469"/>
      <c r="BS26" s="469"/>
      <c r="BT26" s="469"/>
      <c r="BU26" s="470"/>
      <c r="BV26" s="468">
        <v>2200000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7200</v>
      </c>
      <c r="R27" s="445"/>
      <c r="S27" s="445"/>
      <c r="T27" s="445"/>
      <c r="U27" s="445"/>
      <c r="V27" s="446"/>
      <c r="W27" s="510"/>
      <c r="X27" s="501"/>
      <c r="Y27" s="502"/>
      <c r="Z27" s="441" t="s">
        <v>182</v>
      </c>
      <c r="AA27" s="442"/>
      <c r="AB27" s="442"/>
      <c r="AC27" s="442"/>
      <c r="AD27" s="442"/>
      <c r="AE27" s="442"/>
      <c r="AF27" s="442"/>
      <c r="AG27" s="443"/>
      <c r="AH27" s="444">
        <v>41</v>
      </c>
      <c r="AI27" s="445"/>
      <c r="AJ27" s="445"/>
      <c r="AK27" s="445"/>
      <c r="AL27" s="446"/>
      <c r="AM27" s="444">
        <v>142411</v>
      </c>
      <c r="AN27" s="445"/>
      <c r="AO27" s="445"/>
      <c r="AP27" s="445"/>
      <c r="AQ27" s="445"/>
      <c r="AR27" s="446"/>
      <c r="AS27" s="444">
        <v>3473</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2075296</v>
      </c>
      <c r="BO27" s="472"/>
      <c r="BP27" s="472"/>
      <c r="BQ27" s="472"/>
      <c r="BR27" s="472"/>
      <c r="BS27" s="472"/>
      <c r="BT27" s="472"/>
      <c r="BU27" s="473"/>
      <c r="BV27" s="471">
        <v>2071665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6600</v>
      </c>
      <c r="R28" s="445"/>
      <c r="S28" s="445"/>
      <c r="T28" s="445"/>
      <c r="U28" s="445"/>
      <c r="V28" s="446"/>
      <c r="W28" s="510"/>
      <c r="X28" s="501"/>
      <c r="Y28" s="502"/>
      <c r="Z28" s="441" t="s">
        <v>185</v>
      </c>
      <c r="AA28" s="442"/>
      <c r="AB28" s="442"/>
      <c r="AC28" s="442"/>
      <c r="AD28" s="442"/>
      <c r="AE28" s="442"/>
      <c r="AF28" s="442"/>
      <c r="AG28" s="443"/>
      <c r="AH28" s="444" t="s">
        <v>138</v>
      </c>
      <c r="AI28" s="445"/>
      <c r="AJ28" s="445"/>
      <c r="AK28" s="445"/>
      <c r="AL28" s="446"/>
      <c r="AM28" s="444" t="s">
        <v>186</v>
      </c>
      <c r="AN28" s="445"/>
      <c r="AO28" s="445"/>
      <c r="AP28" s="445"/>
      <c r="AQ28" s="445"/>
      <c r="AR28" s="446"/>
      <c r="AS28" s="444" t="s">
        <v>138</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4183917</v>
      </c>
      <c r="BO28" s="464"/>
      <c r="BP28" s="464"/>
      <c r="BQ28" s="464"/>
      <c r="BR28" s="464"/>
      <c r="BS28" s="464"/>
      <c r="BT28" s="464"/>
      <c r="BU28" s="465"/>
      <c r="BV28" s="463">
        <v>5005784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21</v>
      </c>
      <c r="M29" s="445"/>
      <c r="N29" s="445"/>
      <c r="O29" s="445"/>
      <c r="P29" s="446"/>
      <c r="Q29" s="444">
        <v>6100</v>
      </c>
      <c r="R29" s="445"/>
      <c r="S29" s="445"/>
      <c r="T29" s="445"/>
      <c r="U29" s="445"/>
      <c r="V29" s="446"/>
      <c r="W29" s="511"/>
      <c r="X29" s="512"/>
      <c r="Y29" s="513"/>
      <c r="Z29" s="441" t="s">
        <v>189</v>
      </c>
      <c r="AA29" s="442"/>
      <c r="AB29" s="442"/>
      <c r="AC29" s="442"/>
      <c r="AD29" s="442"/>
      <c r="AE29" s="442"/>
      <c r="AF29" s="442"/>
      <c r="AG29" s="443"/>
      <c r="AH29" s="444">
        <v>1028</v>
      </c>
      <c r="AI29" s="445"/>
      <c r="AJ29" s="445"/>
      <c r="AK29" s="445"/>
      <c r="AL29" s="446"/>
      <c r="AM29" s="444">
        <v>3054061</v>
      </c>
      <c r="AN29" s="445"/>
      <c r="AO29" s="445"/>
      <c r="AP29" s="445"/>
      <c r="AQ29" s="445"/>
      <c r="AR29" s="446"/>
      <c r="AS29" s="444">
        <v>2971</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2563686</v>
      </c>
      <c r="BO29" s="469"/>
      <c r="BP29" s="469"/>
      <c r="BQ29" s="469"/>
      <c r="BR29" s="469"/>
      <c r="BS29" s="469"/>
      <c r="BT29" s="469"/>
      <c r="BU29" s="470"/>
      <c r="BV29" s="468">
        <v>1914008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94.7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15414196</v>
      </c>
      <c r="BO30" s="472"/>
      <c r="BP30" s="472"/>
      <c r="BQ30" s="472"/>
      <c r="BR30" s="472"/>
      <c r="BS30" s="472"/>
      <c r="BT30" s="472"/>
      <c r="BU30" s="473"/>
      <c r="BV30" s="471">
        <v>17369496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199</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198</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特別会計国民健康保険事業費</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大阪府後期高齢者医療広域連合
（一般会計）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箕面市医療保健センター</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特別会計公共用地先行取得事業費</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特別会計介護保険事業費</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公共下水道事業会計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大阪府後期高齢者医療広域連合
（後期高齢者医療特別会計）</v>
      </c>
      <c r="BZ35" s="426"/>
      <c r="CA35" s="426"/>
      <c r="CB35" s="426"/>
      <c r="CC35" s="426"/>
      <c r="CD35" s="426"/>
      <c r="CE35" s="426"/>
      <c r="CF35" s="426"/>
      <c r="CG35" s="426"/>
      <c r="CH35" s="426"/>
      <c r="CI35" s="426"/>
      <c r="CJ35" s="426"/>
      <c r="CK35" s="426"/>
      <c r="CL35" s="426"/>
      <c r="CM35" s="426"/>
      <c r="CN35" s="214"/>
      <c r="CO35" s="427">
        <f t="shared" ref="CO35:CO43" si="3">IF(CQ35="","",CO34+1)</f>
        <v>16</v>
      </c>
      <c r="CP35" s="427"/>
      <c r="CQ35" s="426" t="str">
        <f>IF('各会計、関係団体の財政状況及び健全化判断比率'!BS8="","",'各会計、関係団体の財政状況及び健全化判断比率'!BS8)</f>
        <v>箕面市障害者事業団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特別会計後期高齢者医療事業費</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IF('各会計、関係団体の財政状況及び健全化判断比率'!B34="","",'各会計、関係団体の財政状況及び健全化判断比率'!B34)</f>
        <v>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大阪広域水道企業団
水道事業会計（水道用水供給事業）</v>
      </c>
      <c r="BZ36" s="426"/>
      <c r="CA36" s="426"/>
      <c r="CB36" s="426"/>
      <c r="CC36" s="426"/>
      <c r="CD36" s="426"/>
      <c r="CE36" s="426"/>
      <c r="CF36" s="426"/>
      <c r="CG36" s="426"/>
      <c r="CH36" s="426"/>
      <c r="CI36" s="426"/>
      <c r="CJ36" s="426"/>
      <c r="CK36" s="426"/>
      <c r="CL36" s="426"/>
      <c r="CM36" s="426"/>
      <c r="CN36" s="214"/>
      <c r="CO36" s="427">
        <f t="shared" si="3"/>
        <v>17</v>
      </c>
      <c r="CP36" s="427"/>
      <c r="CQ36" s="426" t="str">
        <f>IF('各会計、関係団体の財政状況及び健全化判断比率'!BS9="","",'各会計、関係団体の財政状況及び健全化判断比率'!BS9)</f>
        <v>箕面市メイプル文化財団</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特別会計介護サービス事業費</v>
      </c>
      <c r="X37" s="426"/>
      <c r="Y37" s="426"/>
      <c r="Z37" s="426"/>
      <c r="AA37" s="426"/>
      <c r="AB37" s="426"/>
      <c r="AC37" s="426"/>
      <c r="AD37" s="426"/>
      <c r="AE37" s="426"/>
      <c r="AF37" s="426"/>
      <c r="AG37" s="426"/>
      <c r="AH37" s="426"/>
      <c r="AI37" s="426"/>
      <c r="AJ37" s="426"/>
      <c r="AK37" s="426"/>
      <c r="AL37" s="214"/>
      <c r="AM37" s="427">
        <f t="shared" si="0"/>
        <v>10</v>
      </c>
      <c r="AN37" s="427"/>
      <c r="AO37" s="426" t="str">
        <f>IF('各会計、関係団体の財政状況及び健全化判断比率'!B35="","",'各会計、関係団体の財政状況及び健全化判断比率'!B35)</f>
        <v>競艇事業会計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大阪広域水道企業団
（工業用水道事業会計）</v>
      </c>
      <c r="BZ37" s="426"/>
      <c r="CA37" s="426"/>
      <c r="CB37" s="426"/>
      <c r="CC37" s="426"/>
      <c r="CD37" s="426"/>
      <c r="CE37" s="426"/>
      <c r="CF37" s="426"/>
      <c r="CG37" s="426"/>
      <c r="CH37" s="426"/>
      <c r="CI37" s="426"/>
      <c r="CJ37" s="426"/>
      <c r="CK37" s="426"/>
      <c r="CL37" s="426"/>
      <c r="CM37" s="426"/>
      <c r="CN37" s="214"/>
      <c r="CO37" s="427">
        <f t="shared" si="3"/>
        <v>18</v>
      </c>
      <c r="CP37" s="427"/>
      <c r="CQ37" s="426" t="str">
        <f>IF('各会計、関係団体の財政状況及び健全化判断比率'!BS10="","",'各会計、関係団体の財政状況及び健全化判断比率'!BS10)</f>
        <v>箕面市国際交流協会</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f t="shared" si="3"/>
        <v>19</v>
      </c>
      <c r="CP38" s="427"/>
      <c r="CQ38" s="426" t="str">
        <f>IF('各会計、関係団体の財政状況及び健全化判断比率'!BS11="","",'各会計、関係団体の財政状況及び健全化判断比率'!BS11)</f>
        <v>箕面市都市開発</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f t="shared" si="3"/>
        <v>20</v>
      </c>
      <c r="CP39" s="427"/>
      <c r="CQ39" s="426" t="str">
        <f>IF('各会計、関係団体の財政状況及び健全化判断比率'!BS12="","",'各会計、関係団体の財政状況及び健全化判断比率'!BS12)</f>
        <v>箕面FMまちそだて</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f t="shared" si="3"/>
        <v>21</v>
      </c>
      <c r="CP40" s="427"/>
      <c r="CQ40" s="426" t="str">
        <f>IF('各会計、関係団体の財政状況及び健全化判断比率'!BS13="","",'各会計、関係団体の財政状況及び健全化判断比率'!BS13)</f>
        <v>箕面市土地開発公社</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SL1V7VBO3E6bL5yTUBtxFUVsxrMdzwn1/eOhPKSJ6YMwC49hHbzZuMHea2jtO8rHiYNFbHzPTeJqyeR2e11Yag==" saltValue="0hHDqcQSnxmu+3Ovz9nT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562</v>
      </c>
      <c r="D34" s="1250"/>
      <c r="E34" s="1251"/>
      <c r="F34" s="32">
        <v>15.93</v>
      </c>
      <c r="G34" s="33">
        <v>22.35</v>
      </c>
      <c r="H34" s="33">
        <v>21.9</v>
      </c>
      <c r="I34" s="33">
        <v>23.57</v>
      </c>
      <c r="J34" s="34">
        <v>23.34</v>
      </c>
      <c r="K34" s="22"/>
      <c r="L34" s="22"/>
      <c r="M34" s="22"/>
      <c r="N34" s="22"/>
      <c r="O34" s="22"/>
      <c r="P34" s="22"/>
    </row>
    <row r="35" spans="1:16" ht="39" customHeight="1" x14ac:dyDescent="0.15">
      <c r="A35" s="22"/>
      <c r="B35" s="35"/>
      <c r="C35" s="1244" t="s">
        <v>563</v>
      </c>
      <c r="D35" s="1245"/>
      <c r="E35" s="1246"/>
      <c r="F35" s="36">
        <v>14.54</v>
      </c>
      <c r="G35" s="37">
        <v>15.47</v>
      </c>
      <c r="H35" s="37">
        <v>15.9</v>
      </c>
      <c r="I35" s="37">
        <v>16.559999999999999</v>
      </c>
      <c r="J35" s="38">
        <v>16.239999999999998</v>
      </c>
      <c r="K35" s="22"/>
      <c r="L35" s="22"/>
      <c r="M35" s="22"/>
      <c r="N35" s="22"/>
      <c r="O35" s="22"/>
      <c r="P35" s="22"/>
    </row>
    <row r="36" spans="1:16" ht="39" customHeight="1" x14ac:dyDescent="0.15">
      <c r="A36" s="22"/>
      <c r="B36" s="35"/>
      <c r="C36" s="1244" t="s">
        <v>564</v>
      </c>
      <c r="D36" s="1245"/>
      <c r="E36" s="1246"/>
      <c r="F36" s="36">
        <v>8.56</v>
      </c>
      <c r="G36" s="37">
        <v>7.31</v>
      </c>
      <c r="H36" s="37">
        <v>7.34</v>
      </c>
      <c r="I36" s="37">
        <v>7.99</v>
      </c>
      <c r="J36" s="38">
        <v>8.5299999999999994</v>
      </c>
      <c r="K36" s="22"/>
      <c r="L36" s="22"/>
      <c r="M36" s="22"/>
      <c r="N36" s="22"/>
      <c r="O36" s="22"/>
      <c r="P36" s="22"/>
    </row>
    <row r="37" spans="1:16" ht="39" customHeight="1" x14ac:dyDescent="0.15">
      <c r="A37" s="22"/>
      <c r="B37" s="35"/>
      <c r="C37" s="1244" t="s">
        <v>565</v>
      </c>
      <c r="D37" s="1245"/>
      <c r="E37" s="1246"/>
      <c r="F37" s="36">
        <v>9.59</v>
      </c>
      <c r="G37" s="37">
        <v>9.1</v>
      </c>
      <c r="H37" s="37">
        <v>8.9</v>
      </c>
      <c r="I37" s="37">
        <v>8.6</v>
      </c>
      <c r="J37" s="38">
        <v>7.43</v>
      </c>
      <c r="K37" s="22"/>
      <c r="L37" s="22"/>
      <c r="M37" s="22"/>
      <c r="N37" s="22"/>
      <c r="O37" s="22"/>
      <c r="P37" s="22"/>
    </row>
    <row r="38" spans="1:16" ht="39" customHeight="1" x14ac:dyDescent="0.15">
      <c r="A38" s="22"/>
      <c r="B38" s="35"/>
      <c r="C38" s="1244" t="s">
        <v>566</v>
      </c>
      <c r="D38" s="1245"/>
      <c r="E38" s="1246"/>
      <c r="F38" s="36">
        <v>5.0599999999999996</v>
      </c>
      <c r="G38" s="37">
        <v>2</v>
      </c>
      <c r="H38" s="37">
        <v>2.9</v>
      </c>
      <c r="I38" s="37">
        <v>2.31</v>
      </c>
      <c r="J38" s="38">
        <v>3.8</v>
      </c>
      <c r="K38" s="22"/>
      <c r="L38" s="22"/>
      <c r="M38" s="22"/>
      <c r="N38" s="22"/>
      <c r="O38" s="22"/>
      <c r="P38" s="22"/>
    </row>
    <row r="39" spans="1:16" ht="39" customHeight="1" x14ac:dyDescent="0.15">
      <c r="A39" s="22"/>
      <c r="B39" s="35"/>
      <c r="C39" s="1244" t="s">
        <v>567</v>
      </c>
      <c r="D39" s="1245"/>
      <c r="E39" s="1246"/>
      <c r="F39" s="36">
        <v>1.36</v>
      </c>
      <c r="G39" s="37">
        <v>1.68</v>
      </c>
      <c r="H39" s="37">
        <v>1.04</v>
      </c>
      <c r="I39" s="37">
        <v>1.24</v>
      </c>
      <c r="J39" s="38">
        <v>1.84</v>
      </c>
      <c r="K39" s="22"/>
      <c r="L39" s="22"/>
      <c r="M39" s="22"/>
      <c r="N39" s="22"/>
      <c r="O39" s="22"/>
      <c r="P39" s="22"/>
    </row>
    <row r="40" spans="1:16" ht="39" customHeight="1" x14ac:dyDescent="0.15">
      <c r="A40" s="22"/>
      <c r="B40" s="35"/>
      <c r="C40" s="1244" t="s">
        <v>568</v>
      </c>
      <c r="D40" s="1245"/>
      <c r="E40" s="1246"/>
      <c r="F40" s="36" t="s">
        <v>569</v>
      </c>
      <c r="G40" s="37" t="s">
        <v>570</v>
      </c>
      <c r="H40" s="37" t="s">
        <v>571</v>
      </c>
      <c r="I40" s="37">
        <v>0</v>
      </c>
      <c r="J40" s="38">
        <v>1.32</v>
      </c>
      <c r="K40" s="22"/>
      <c r="L40" s="22"/>
      <c r="M40" s="22"/>
      <c r="N40" s="22"/>
      <c r="O40" s="22"/>
      <c r="P40" s="22"/>
    </row>
    <row r="41" spans="1:16" ht="39" customHeight="1" x14ac:dyDescent="0.15">
      <c r="A41" s="22"/>
      <c r="B41" s="35"/>
      <c r="C41" s="1244" t="s">
        <v>572</v>
      </c>
      <c r="D41" s="1245"/>
      <c r="E41" s="1246"/>
      <c r="F41" s="36">
        <v>0.32</v>
      </c>
      <c r="G41" s="37">
        <v>0.33</v>
      </c>
      <c r="H41" s="37">
        <v>0.33</v>
      </c>
      <c r="I41" s="37">
        <v>0.31</v>
      </c>
      <c r="J41" s="38">
        <v>0.44</v>
      </c>
      <c r="K41" s="22"/>
      <c r="L41" s="22"/>
      <c r="M41" s="22"/>
      <c r="N41" s="22"/>
      <c r="O41" s="22"/>
      <c r="P41" s="22"/>
    </row>
    <row r="42" spans="1:16" ht="39" customHeight="1" x14ac:dyDescent="0.15">
      <c r="A42" s="22"/>
      <c r="B42" s="39"/>
      <c r="C42" s="1244" t="s">
        <v>573</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574</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CI8PJR1oOyuhrrF15qtCCYWh2yAu0b62Wyi/4mmwALehJDJz+2GffkaUpctW8sieIfChbA+p65D7ZK0nvek4g==" saltValue="POolbuOMMmctoDU0PiTg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2363</v>
      </c>
      <c r="L45" s="60">
        <v>2514</v>
      </c>
      <c r="M45" s="60">
        <v>2601</v>
      </c>
      <c r="N45" s="60">
        <v>2633</v>
      </c>
      <c r="O45" s="61">
        <v>2789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15">
      <c r="A48" s="48"/>
      <c r="B48" s="1272"/>
      <c r="C48" s="1273"/>
      <c r="D48" s="62"/>
      <c r="E48" s="1254" t="s">
        <v>15</v>
      </c>
      <c r="F48" s="1254"/>
      <c r="G48" s="1254"/>
      <c r="H48" s="1254"/>
      <c r="I48" s="1254"/>
      <c r="J48" s="1255"/>
      <c r="K48" s="63">
        <v>196</v>
      </c>
      <c r="L48" s="64">
        <v>192</v>
      </c>
      <c r="M48" s="64">
        <v>187</v>
      </c>
      <c r="N48" s="64">
        <v>180</v>
      </c>
      <c r="O48" s="65">
        <v>178</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511</v>
      </c>
      <c r="L49" s="64" t="s">
        <v>511</v>
      </c>
      <c r="M49" s="64" t="s">
        <v>511</v>
      </c>
      <c r="N49" s="64" t="s">
        <v>511</v>
      </c>
      <c r="O49" s="65" t="s">
        <v>511</v>
      </c>
      <c r="P49" s="48"/>
      <c r="Q49" s="48"/>
      <c r="R49" s="48"/>
      <c r="S49" s="48"/>
      <c r="T49" s="48"/>
      <c r="U49" s="48"/>
    </row>
    <row r="50" spans="1:21" ht="30.75" customHeight="1" x14ac:dyDescent="0.15">
      <c r="A50" s="48"/>
      <c r="B50" s="1272"/>
      <c r="C50" s="1273"/>
      <c r="D50" s="62"/>
      <c r="E50" s="1254" t="s">
        <v>17</v>
      </c>
      <c r="F50" s="1254"/>
      <c r="G50" s="1254"/>
      <c r="H50" s="1254"/>
      <c r="I50" s="1254"/>
      <c r="J50" s="1255"/>
      <c r="K50" s="63">
        <v>19</v>
      </c>
      <c r="L50" s="64">
        <v>101</v>
      </c>
      <c r="M50" s="64">
        <v>100</v>
      </c>
      <c r="N50" s="64">
        <v>225</v>
      </c>
      <c r="O50" s="65">
        <v>100</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511</v>
      </c>
      <c r="L51" s="64" t="s">
        <v>511</v>
      </c>
      <c r="M51" s="64" t="s">
        <v>511</v>
      </c>
      <c r="N51" s="64" t="s">
        <v>511</v>
      </c>
      <c r="O51" s="65" t="s">
        <v>511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2621</v>
      </c>
      <c r="L52" s="64">
        <v>2567</v>
      </c>
      <c r="M52" s="64">
        <v>2662</v>
      </c>
      <c r="N52" s="64">
        <v>2363</v>
      </c>
      <c r="O52" s="65">
        <v>2415</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-43</v>
      </c>
      <c r="L53" s="69">
        <v>240</v>
      </c>
      <c r="M53" s="69">
        <v>226</v>
      </c>
      <c r="N53" s="69">
        <v>675</v>
      </c>
      <c r="O53" s="70">
        <v>652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511</v>
      </c>
      <c r="L57" s="84" t="s">
        <v>511</v>
      </c>
      <c r="M57" s="84" t="s">
        <v>511</v>
      </c>
      <c r="N57" s="84" t="s">
        <v>511</v>
      </c>
      <c r="O57" s="85" t="s">
        <v>511</v>
      </c>
    </row>
    <row r="58" spans="1:21" ht="31.5" customHeight="1" thickBot="1" x14ac:dyDescent="0.2">
      <c r="B58" s="1262"/>
      <c r="C58" s="1263"/>
      <c r="D58" s="1267" t="s">
        <v>27</v>
      </c>
      <c r="E58" s="1268"/>
      <c r="F58" s="1268"/>
      <c r="G58" s="1268"/>
      <c r="H58" s="1268"/>
      <c r="I58" s="1268"/>
      <c r="J58" s="1269"/>
      <c r="K58" s="86" t="s">
        <v>511</v>
      </c>
      <c r="L58" s="87" t="s">
        <v>511</v>
      </c>
      <c r="M58" s="87" t="s">
        <v>511</v>
      </c>
      <c r="N58" s="87" t="s">
        <v>511</v>
      </c>
      <c r="O58" s="88" t="s">
        <v>511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AC+0eYj/8W0UWhO0BExJa31ughJrbXPlGz3infD2AZ3Jy91gHNYb1Q2Z2m+ZXe8Sy7aFd4SqoOwBWz85m51TA==" saltValue="68kDA9NCTW2txH1YlxnF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90" t="s">
        <v>30</v>
      </c>
      <c r="C41" s="1291"/>
      <c r="D41" s="102"/>
      <c r="E41" s="1292" t="s">
        <v>31</v>
      </c>
      <c r="F41" s="1292"/>
      <c r="G41" s="1292"/>
      <c r="H41" s="1293"/>
      <c r="I41" s="103">
        <v>31404</v>
      </c>
      <c r="J41" s="104">
        <v>35393</v>
      </c>
      <c r="K41" s="104">
        <v>44869</v>
      </c>
      <c r="L41" s="104">
        <v>48752</v>
      </c>
      <c r="M41" s="105">
        <v>57011</v>
      </c>
    </row>
    <row r="42" spans="2:13" ht="27.75" customHeight="1" x14ac:dyDescent="0.15">
      <c r="B42" s="1280"/>
      <c r="C42" s="1281"/>
      <c r="D42" s="106"/>
      <c r="E42" s="1284" t="s">
        <v>32</v>
      </c>
      <c r="F42" s="1284"/>
      <c r="G42" s="1284"/>
      <c r="H42" s="1285"/>
      <c r="I42" s="107">
        <v>15561</v>
      </c>
      <c r="J42" s="108">
        <v>10781</v>
      </c>
      <c r="K42" s="108">
        <v>8473</v>
      </c>
      <c r="L42" s="108">
        <v>7551</v>
      </c>
      <c r="M42" s="109">
        <v>4699</v>
      </c>
    </row>
    <row r="43" spans="2:13" ht="27.75" customHeight="1" x14ac:dyDescent="0.15">
      <c r="B43" s="1280"/>
      <c r="C43" s="1281"/>
      <c r="D43" s="106"/>
      <c r="E43" s="1284" t="s">
        <v>33</v>
      </c>
      <c r="F43" s="1284"/>
      <c r="G43" s="1284"/>
      <c r="H43" s="1285"/>
      <c r="I43" s="107">
        <v>1876</v>
      </c>
      <c r="J43" s="108">
        <v>1808</v>
      </c>
      <c r="K43" s="108">
        <v>1840</v>
      </c>
      <c r="L43" s="108">
        <v>1867</v>
      </c>
      <c r="M43" s="109">
        <v>1862</v>
      </c>
    </row>
    <row r="44" spans="2:13" ht="27.75" customHeight="1" x14ac:dyDescent="0.15">
      <c r="B44" s="1280"/>
      <c r="C44" s="1281"/>
      <c r="D44" s="106"/>
      <c r="E44" s="1284" t="s">
        <v>34</v>
      </c>
      <c r="F44" s="1284"/>
      <c r="G44" s="1284"/>
      <c r="H44" s="1285"/>
      <c r="I44" s="107" t="s">
        <v>511</v>
      </c>
      <c r="J44" s="108" t="s">
        <v>511</v>
      </c>
      <c r="K44" s="108" t="s">
        <v>511</v>
      </c>
      <c r="L44" s="108" t="s">
        <v>511</v>
      </c>
      <c r="M44" s="109" t="s">
        <v>511</v>
      </c>
    </row>
    <row r="45" spans="2:13" ht="27.75" customHeight="1" x14ac:dyDescent="0.15">
      <c r="B45" s="1280"/>
      <c r="C45" s="1281"/>
      <c r="D45" s="106"/>
      <c r="E45" s="1284" t="s">
        <v>35</v>
      </c>
      <c r="F45" s="1284"/>
      <c r="G45" s="1284"/>
      <c r="H45" s="1285"/>
      <c r="I45" s="107">
        <v>7772</v>
      </c>
      <c r="J45" s="108">
        <v>7420</v>
      </c>
      <c r="K45" s="108">
        <v>6990</v>
      </c>
      <c r="L45" s="108">
        <v>6769</v>
      </c>
      <c r="M45" s="109">
        <v>6569</v>
      </c>
    </row>
    <row r="46" spans="2:13" ht="27.75" customHeight="1" x14ac:dyDescent="0.15">
      <c r="B46" s="1280"/>
      <c r="C46" s="1281"/>
      <c r="D46" s="110"/>
      <c r="E46" s="1284" t="s">
        <v>36</v>
      </c>
      <c r="F46" s="1284"/>
      <c r="G46" s="1284"/>
      <c r="H46" s="1285"/>
      <c r="I46" s="107" t="s">
        <v>511</v>
      </c>
      <c r="J46" s="108" t="s">
        <v>511</v>
      </c>
      <c r="K46" s="108" t="s">
        <v>511</v>
      </c>
      <c r="L46" s="108" t="s">
        <v>511</v>
      </c>
      <c r="M46" s="109" t="s">
        <v>511</v>
      </c>
    </row>
    <row r="47" spans="2:13" ht="27.75" customHeight="1" x14ac:dyDescent="0.15">
      <c r="B47" s="1280"/>
      <c r="C47" s="1281"/>
      <c r="D47" s="111"/>
      <c r="E47" s="1294" t="s">
        <v>37</v>
      </c>
      <c r="F47" s="1295"/>
      <c r="G47" s="1295"/>
      <c r="H47" s="1296"/>
      <c r="I47" s="107" t="s">
        <v>511</v>
      </c>
      <c r="J47" s="108" t="s">
        <v>511</v>
      </c>
      <c r="K47" s="108" t="s">
        <v>511</v>
      </c>
      <c r="L47" s="108" t="s">
        <v>511</v>
      </c>
      <c r="M47" s="109" t="s">
        <v>511</v>
      </c>
    </row>
    <row r="48" spans="2:13" ht="27.75" customHeight="1" x14ac:dyDescent="0.15">
      <c r="B48" s="1280"/>
      <c r="C48" s="1281"/>
      <c r="D48" s="106"/>
      <c r="E48" s="1284" t="s">
        <v>38</v>
      </c>
      <c r="F48" s="1284"/>
      <c r="G48" s="1284"/>
      <c r="H48" s="1285"/>
      <c r="I48" s="107" t="s">
        <v>511</v>
      </c>
      <c r="J48" s="108" t="s">
        <v>511</v>
      </c>
      <c r="K48" s="108" t="s">
        <v>511</v>
      </c>
      <c r="L48" s="108" t="s">
        <v>511</v>
      </c>
      <c r="M48" s="109" t="s">
        <v>511</v>
      </c>
    </row>
    <row r="49" spans="2:13" ht="27.75" customHeight="1" x14ac:dyDescent="0.15">
      <c r="B49" s="1282"/>
      <c r="C49" s="1283"/>
      <c r="D49" s="106"/>
      <c r="E49" s="1284" t="s">
        <v>39</v>
      </c>
      <c r="F49" s="1284"/>
      <c r="G49" s="1284"/>
      <c r="H49" s="1285"/>
      <c r="I49" s="107" t="s">
        <v>511</v>
      </c>
      <c r="J49" s="108" t="s">
        <v>511</v>
      </c>
      <c r="K49" s="108" t="s">
        <v>511</v>
      </c>
      <c r="L49" s="108" t="s">
        <v>511</v>
      </c>
      <c r="M49" s="109" t="s">
        <v>511</v>
      </c>
    </row>
    <row r="50" spans="2:13" ht="27.75" customHeight="1" x14ac:dyDescent="0.15">
      <c r="B50" s="1278" t="s">
        <v>40</v>
      </c>
      <c r="C50" s="1279"/>
      <c r="D50" s="112"/>
      <c r="E50" s="1284" t="s">
        <v>41</v>
      </c>
      <c r="F50" s="1284"/>
      <c r="G50" s="1284"/>
      <c r="H50" s="1285"/>
      <c r="I50" s="107">
        <v>29069</v>
      </c>
      <c r="J50" s="108">
        <v>26740</v>
      </c>
      <c r="K50" s="108">
        <v>26949</v>
      </c>
      <c r="L50" s="108">
        <v>26961</v>
      </c>
      <c r="M50" s="109">
        <v>24566</v>
      </c>
    </row>
    <row r="51" spans="2:13" ht="27.75" customHeight="1" x14ac:dyDescent="0.15">
      <c r="B51" s="1280"/>
      <c r="C51" s="1281"/>
      <c r="D51" s="106"/>
      <c r="E51" s="1284" t="s">
        <v>42</v>
      </c>
      <c r="F51" s="1284"/>
      <c r="G51" s="1284"/>
      <c r="H51" s="1285"/>
      <c r="I51" s="107">
        <v>7105</v>
      </c>
      <c r="J51" s="108">
        <v>7062</v>
      </c>
      <c r="K51" s="108">
        <v>14376</v>
      </c>
      <c r="L51" s="108">
        <v>13263</v>
      </c>
      <c r="M51" s="109">
        <v>13813</v>
      </c>
    </row>
    <row r="52" spans="2:13" ht="27.75" customHeight="1" x14ac:dyDescent="0.15">
      <c r="B52" s="1282"/>
      <c r="C52" s="1283"/>
      <c r="D52" s="106"/>
      <c r="E52" s="1284" t="s">
        <v>43</v>
      </c>
      <c r="F52" s="1284"/>
      <c r="G52" s="1284"/>
      <c r="H52" s="1285"/>
      <c r="I52" s="107">
        <v>28033</v>
      </c>
      <c r="J52" s="108">
        <v>27860</v>
      </c>
      <c r="K52" s="108">
        <v>28287</v>
      </c>
      <c r="L52" s="108">
        <v>29385</v>
      </c>
      <c r="M52" s="109">
        <v>30533</v>
      </c>
    </row>
    <row r="53" spans="2:13" ht="27.75" customHeight="1" thickBot="1" x14ac:dyDescent="0.2">
      <c r="B53" s="1286" t="s">
        <v>44</v>
      </c>
      <c r="C53" s="1287"/>
      <c r="D53" s="113"/>
      <c r="E53" s="1288" t="s">
        <v>45</v>
      </c>
      <c r="F53" s="1288"/>
      <c r="G53" s="1288"/>
      <c r="H53" s="1289"/>
      <c r="I53" s="114">
        <v>-7595</v>
      </c>
      <c r="J53" s="115">
        <v>-6260</v>
      </c>
      <c r="K53" s="115">
        <v>-7439</v>
      </c>
      <c r="L53" s="115">
        <v>-4670</v>
      </c>
      <c r="M53" s="116">
        <v>1228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GxYUCqSQLBI8DiPQ5UBN+T/+Alw1gQuAI/XZDuizWRyfGLzL+H6c6OL6QRCPHQO6/fOHzC+Rfa/rZ+VPgSiAA==" saltValue="79YO4RrqKR00Ys3JOhT0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5" t="s">
        <v>48</v>
      </c>
      <c r="D55" s="1305"/>
      <c r="E55" s="1306"/>
      <c r="F55" s="128">
        <v>5399</v>
      </c>
      <c r="G55" s="128">
        <v>5006</v>
      </c>
      <c r="H55" s="129">
        <v>4184</v>
      </c>
    </row>
    <row r="56" spans="2:8" ht="52.5" customHeight="1" x14ac:dyDescent="0.15">
      <c r="B56" s="130"/>
      <c r="C56" s="1307" t="s">
        <v>49</v>
      </c>
      <c r="D56" s="1307"/>
      <c r="E56" s="1308"/>
      <c r="F56" s="131">
        <v>1663</v>
      </c>
      <c r="G56" s="131">
        <v>1914</v>
      </c>
      <c r="H56" s="132">
        <v>2564</v>
      </c>
    </row>
    <row r="57" spans="2:8" ht="53.25" customHeight="1" x14ac:dyDescent="0.15">
      <c r="B57" s="130"/>
      <c r="C57" s="1309" t="s">
        <v>50</v>
      </c>
      <c r="D57" s="1309"/>
      <c r="E57" s="1310"/>
      <c r="F57" s="133">
        <v>17825</v>
      </c>
      <c r="G57" s="133">
        <v>17369</v>
      </c>
      <c r="H57" s="134">
        <v>15414</v>
      </c>
    </row>
    <row r="58" spans="2:8" ht="45.75" customHeight="1" x14ac:dyDescent="0.15">
      <c r="B58" s="135"/>
      <c r="C58" s="1297" t="s">
        <v>597</v>
      </c>
      <c r="D58" s="1298"/>
      <c r="E58" s="1299"/>
      <c r="F58" s="136">
        <v>8764</v>
      </c>
      <c r="G58" s="136">
        <v>8156</v>
      </c>
      <c r="H58" s="137">
        <v>7002</v>
      </c>
    </row>
    <row r="59" spans="2:8" ht="45.75" customHeight="1" x14ac:dyDescent="0.15">
      <c r="B59" s="135"/>
      <c r="C59" s="1297" t="s">
        <v>598</v>
      </c>
      <c r="D59" s="1298"/>
      <c r="E59" s="1299"/>
      <c r="F59" s="136">
        <v>2338</v>
      </c>
      <c r="G59" s="136">
        <v>2958</v>
      </c>
      <c r="H59" s="137">
        <v>3158</v>
      </c>
    </row>
    <row r="60" spans="2:8" ht="45.75" customHeight="1" x14ac:dyDescent="0.15">
      <c r="B60" s="135"/>
      <c r="C60" s="1297" t="s">
        <v>599</v>
      </c>
      <c r="D60" s="1298"/>
      <c r="E60" s="1299"/>
      <c r="F60" s="136">
        <v>1082</v>
      </c>
      <c r="G60" s="136">
        <v>1062</v>
      </c>
      <c r="H60" s="137">
        <v>1037</v>
      </c>
    </row>
    <row r="61" spans="2:8" ht="45.75" customHeight="1" x14ac:dyDescent="0.15">
      <c r="B61" s="135"/>
      <c r="C61" s="1297" t="s">
        <v>600</v>
      </c>
      <c r="D61" s="1298"/>
      <c r="E61" s="1299"/>
      <c r="F61" s="136">
        <v>918</v>
      </c>
      <c r="G61" s="136">
        <v>821</v>
      </c>
      <c r="H61" s="137">
        <v>724</v>
      </c>
    </row>
    <row r="62" spans="2:8" ht="45.75" customHeight="1" thickBot="1" x14ac:dyDescent="0.2">
      <c r="B62" s="138"/>
      <c r="C62" s="1300" t="s">
        <v>601</v>
      </c>
      <c r="D62" s="1301"/>
      <c r="E62" s="1302"/>
      <c r="F62" s="139">
        <v>587</v>
      </c>
      <c r="G62" s="139">
        <v>495</v>
      </c>
      <c r="H62" s="140">
        <v>704</v>
      </c>
    </row>
    <row r="63" spans="2:8" ht="52.5" customHeight="1" thickBot="1" x14ac:dyDescent="0.2">
      <c r="B63" s="141"/>
      <c r="C63" s="1303" t="s">
        <v>51</v>
      </c>
      <c r="D63" s="1303"/>
      <c r="E63" s="1304"/>
      <c r="F63" s="142">
        <v>24887</v>
      </c>
      <c r="G63" s="142">
        <v>24289</v>
      </c>
      <c r="H63" s="143">
        <v>22162</v>
      </c>
    </row>
    <row r="64" spans="2:8" ht="15" customHeight="1" x14ac:dyDescent="0.15"/>
  </sheetData>
  <sheetProtection algorithmName="SHA-512" hashValue="QK76mqdD5EY+p6J2q1YZPrM19IBJ0A30NBnBArkzsWO/HCab0ZaQB0IbJBKTnKcDd/VH6Dfep1h0UFAWwVLLzw==" saltValue="GnOPdCa8Qnqmv3RcV4Av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56989</v>
      </c>
      <c r="E3" s="162"/>
      <c r="F3" s="163">
        <v>40879</v>
      </c>
      <c r="G3" s="164"/>
      <c r="H3" s="165"/>
    </row>
    <row r="4" spans="1:8" x14ac:dyDescent="0.15">
      <c r="A4" s="166"/>
      <c r="B4" s="167"/>
      <c r="C4" s="168"/>
      <c r="D4" s="169">
        <v>26073</v>
      </c>
      <c r="E4" s="170"/>
      <c r="F4" s="171">
        <v>24087</v>
      </c>
      <c r="G4" s="172"/>
      <c r="H4" s="173"/>
    </row>
    <row r="5" spans="1:8" x14ac:dyDescent="0.15">
      <c r="A5" s="154" t="s">
        <v>544</v>
      </c>
      <c r="B5" s="159"/>
      <c r="C5" s="160"/>
      <c r="D5" s="161">
        <v>125840</v>
      </c>
      <c r="E5" s="162"/>
      <c r="F5" s="163">
        <v>42651</v>
      </c>
      <c r="G5" s="164"/>
      <c r="H5" s="165"/>
    </row>
    <row r="6" spans="1:8" x14ac:dyDescent="0.15">
      <c r="A6" s="166"/>
      <c r="B6" s="167"/>
      <c r="C6" s="168"/>
      <c r="D6" s="169">
        <v>62300</v>
      </c>
      <c r="E6" s="170"/>
      <c r="F6" s="171">
        <v>22675</v>
      </c>
      <c r="G6" s="172"/>
      <c r="H6" s="173"/>
    </row>
    <row r="7" spans="1:8" x14ac:dyDescent="0.15">
      <c r="A7" s="154" t="s">
        <v>545</v>
      </c>
      <c r="B7" s="159"/>
      <c r="C7" s="160"/>
      <c r="D7" s="161">
        <v>130673</v>
      </c>
      <c r="E7" s="162"/>
      <c r="F7" s="163">
        <v>43226</v>
      </c>
      <c r="G7" s="164"/>
      <c r="H7" s="165"/>
    </row>
    <row r="8" spans="1:8" x14ac:dyDescent="0.15">
      <c r="A8" s="166"/>
      <c r="B8" s="167"/>
      <c r="C8" s="168"/>
      <c r="D8" s="169">
        <v>45766</v>
      </c>
      <c r="E8" s="170"/>
      <c r="F8" s="171">
        <v>22622</v>
      </c>
      <c r="G8" s="172"/>
      <c r="H8" s="173"/>
    </row>
    <row r="9" spans="1:8" x14ac:dyDescent="0.15">
      <c r="A9" s="154" t="s">
        <v>546</v>
      </c>
      <c r="B9" s="159"/>
      <c r="C9" s="160"/>
      <c r="D9" s="161">
        <v>144981</v>
      </c>
      <c r="E9" s="162"/>
      <c r="F9" s="163">
        <v>42836</v>
      </c>
      <c r="G9" s="164"/>
      <c r="H9" s="165"/>
    </row>
    <row r="10" spans="1:8" x14ac:dyDescent="0.15">
      <c r="A10" s="166"/>
      <c r="B10" s="167"/>
      <c r="C10" s="168"/>
      <c r="D10" s="169">
        <v>23785</v>
      </c>
      <c r="E10" s="170"/>
      <c r="F10" s="171">
        <v>22936</v>
      </c>
      <c r="G10" s="172"/>
      <c r="H10" s="173"/>
    </row>
    <row r="11" spans="1:8" x14ac:dyDescent="0.15">
      <c r="A11" s="154" t="s">
        <v>547</v>
      </c>
      <c r="B11" s="159"/>
      <c r="C11" s="160"/>
      <c r="D11" s="161">
        <v>172283</v>
      </c>
      <c r="E11" s="162"/>
      <c r="F11" s="163">
        <v>44161</v>
      </c>
      <c r="G11" s="164"/>
      <c r="H11" s="165"/>
    </row>
    <row r="12" spans="1:8" x14ac:dyDescent="0.15">
      <c r="A12" s="166"/>
      <c r="B12" s="167"/>
      <c r="C12" s="174"/>
      <c r="D12" s="169">
        <v>60563</v>
      </c>
      <c r="E12" s="170"/>
      <c r="F12" s="171">
        <v>23644</v>
      </c>
      <c r="G12" s="172"/>
      <c r="H12" s="173"/>
    </row>
    <row r="13" spans="1:8" x14ac:dyDescent="0.15">
      <c r="A13" s="154"/>
      <c r="B13" s="159"/>
      <c r="C13" s="175"/>
      <c r="D13" s="176">
        <v>126153</v>
      </c>
      <c r="E13" s="177"/>
      <c r="F13" s="178">
        <v>42751</v>
      </c>
      <c r="G13" s="179"/>
      <c r="H13" s="165"/>
    </row>
    <row r="14" spans="1:8" x14ac:dyDescent="0.15">
      <c r="A14" s="166"/>
      <c r="B14" s="167"/>
      <c r="C14" s="168"/>
      <c r="D14" s="169">
        <v>43697</v>
      </c>
      <c r="E14" s="170"/>
      <c r="F14" s="171">
        <v>23193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8.57</v>
      </c>
      <c r="C19" s="180">
        <f>ROUND(VALUE(SUBSTITUTE(実質収支比率等に係る経年分析!G$48,"▲","-")),2)</f>
        <v>7.32</v>
      </c>
      <c r="D19" s="180">
        <f>ROUND(VALUE(SUBSTITUTE(実質収支比率等に係る経年分析!H$48,"▲","-")),2)</f>
        <v>7.35</v>
      </c>
      <c r="E19" s="180">
        <f>ROUND(VALUE(SUBSTITUTE(実質収支比率等に係る経年分析!I$48,"▲","-")),2)</f>
        <v>8</v>
      </c>
      <c r="F19" s="180">
        <f>ROUND(VALUE(SUBSTITUTE(実質収支比率等に係る経年分析!J$48,"▲","-")),2)</f>
        <v>8.5399999999999991</v>
      </c>
    </row>
    <row r="20" spans="1:11" x14ac:dyDescent="0.15">
      <c r="A20" s="180" t="s">
        <v>55</v>
      </c>
      <c r="B20" s="180">
        <f>ROUND(VALUE(SUBSTITUTE(実質収支比率等に係る経年分析!F$47,"▲","-")),2)</f>
        <v>22.39</v>
      </c>
      <c r="C20" s="180">
        <f>ROUND(VALUE(SUBSTITUTE(実質収支比率等に係る経年分析!G$47,"▲","-")),2)</f>
        <v>19.87</v>
      </c>
      <c r="D20" s="180">
        <f>ROUND(VALUE(SUBSTITUTE(実質収支比率等に係る経年分析!H$47,"▲","-")),2)</f>
        <v>20.45</v>
      </c>
      <c r="E20" s="180">
        <f>ROUND(VALUE(SUBSTITUTE(実質収支比率等に係る経年分析!I$47,"▲","-")),2)</f>
        <v>18.87</v>
      </c>
      <c r="F20" s="180">
        <f>ROUND(VALUE(SUBSTITUTE(実質収支比率等に係る経年分析!J$47,"▲","-")),2)</f>
        <v>15.09</v>
      </c>
    </row>
    <row r="21" spans="1:11" x14ac:dyDescent="0.15">
      <c r="A21" s="180" t="s">
        <v>56</v>
      </c>
      <c r="B21" s="180">
        <f>IF(ISNUMBER(VALUE(SUBSTITUTE(実質収支比率等に係る経年分析!F$49,"▲","-"))),ROUND(VALUE(SUBSTITUTE(実質収支比率等に係る経年分析!F$49,"▲","-")),2),NA())</f>
        <v>-14.03</v>
      </c>
      <c r="C21" s="180">
        <f>IF(ISNUMBER(VALUE(SUBSTITUTE(実質収支比率等に係る経年分析!G$49,"▲","-"))),ROUND(VALUE(SUBSTITUTE(実質収支比率等に係る経年分析!G$49,"▲","-")),2),NA())</f>
        <v>-8.35</v>
      </c>
      <c r="D21" s="180">
        <f>IF(ISNUMBER(VALUE(SUBSTITUTE(実質収支比率等に係る経年分析!H$49,"▲","-"))),ROUND(VALUE(SUBSTITUTE(実質収支比率等に係る経年分析!H$49,"▲","-")),2),NA())</f>
        <v>-0.83</v>
      </c>
      <c r="E21" s="180">
        <f>IF(ISNUMBER(VALUE(SUBSTITUTE(実質収支比率等に係る経年分析!I$49,"▲","-"))),ROUND(VALUE(SUBSTITUTE(実質収支比率等に係る経年分析!I$49,"▲","-")),2),NA())</f>
        <v>-3.43</v>
      </c>
      <c r="F21" s="180">
        <f>IF(ISNUMBER(VALUE(SUBSTITUTE(実質収支比率等に係る経年分析!J$49,"▲","-"))),ROUND(VALUE(SUBSTITUTE(実質収支比率等に係る経年分析!J$49,"▲","-")),2),NA())</f>
        <v>-4.96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特別会計後期高齢者医療事業費</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0.32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0.44</v>
      </c>
    </row>
    <row r="30" spans="1:11" x14ac:dyDescent="0.15">
      <c r="A30" s="181" t="str">
        <f>IF(連結実質赤字比率に係る赤字・黒字の構成分析!C$40="",NA(),連結実質赤字比率に係る赤字・黒字の構成分析!C$40)</f>
        <v>特別会計国民健康保険事業費</v>
      </c>
      <c r="B30" s="181">
        <f>IF(ROUND(VALUE(SUBSTITUTE(連結実質赤字比率に係る赤字・黒字の構成分析!F$40,"▲", "-")), 2) &lt; 0, ABS(ROUND(VALUE(SUBSTITUTE(連結実質赤字比率に係る赤字・黒字の構成分析!F$40,"▲", "-")), 2)), NA())</f>
        <v>5.07</v>
      </c>
      <c r="C30" s="181" t="e">
        <f>IF(ROUND(VALUE(SUBSTITUTE(連結実質赤字比率に係る赤字・黒字の構成分析!F$40,"▲", "-")), 2) &gt;= 0, ABS(ROUND(VALUE(SUBSTITUTE(連結実質赤字比率に係る赤字・黒字の構成分析!F$40,"▲", "-")), 2)), NA())</f>
        <v>#N/A</v>
      </c>
      <c r="D30" s="181">
        <f>IF(ROUND(VALUE(SUBSTITUTE(連結実質赤字比率に係る赤字・黒字の構成分析!G$40,"▲", "-")), 2) &lt; 0, ABS(ROUND(VALUE(SUBSTITUTE(連結実質赤字比率に係る赤字・黒字の構成分析!G$40,"▲", "-")), 2)), NA())</f>
        <v>3.01</v>
      </c>
      <c r="E30" s="181" t="e">
        <f>IF(ROUND(VALUE(SUBSTITUTE(連結実質赤字比率に係る赤字・黒字の構成分析!G$40,"▲", "-")), 2) &gt;= 0, ABS(ROUND(VALUE(SUBSTITUTE(連結実質赤字比率に係る赤字・黒字の構成分析!G$40,"▲", "-")), 2)), NA())</f>
        <v>#N/A</v>
      </c>
      <c r="F30" s="181">
        <f>IF(ROUND(VALUE(SUBSTITUTE(連結実質赤字比率に係る赤字・黒字の構成分析!H$40,"▲", "-")), 2) &lt; 0, ABS(ROUND(VALUE(SUBSTITUTE(連結実質赤字比率に係る赤字・黒字の構成分析!H$40,"▲", "-")), 2)), NA())</f>
        <v>1.42</v>
      </c>
      <c r="G30" s="181" t="e">
        <f>IF(ROUND(VALUE(SUBSTITUTE(連結実質赤字比率に係る赤字・黒字の構成分析!H$40,"▲", "-")), 2) &gt;= 0, ABS(ROUND(VALUE(SUBSTITUTE(連結実質赤字比率に係る赤字・黒字の構成分析!H$40,"▲", "-")), 2)), NA())</f>
        <v>#N/A</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1.32</v>
      </c>
    </row>
    <row r="31" spans="1:11" x14ac:dyDescent="0.15">
      <c r="A31" s="181" t="str">
        <f>IF(連結実質赤字比率に係る赤字・黒字の構成分析!C$39="",NA(),連結実質赤字比率に係る赤字・黒字の構成分析!C$39)</f>
        <v>特別会計介護保険事業費</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1.68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1.84</v>
      </c>
    </row>
    <row r="32" spans="1:11" x14ac:dyDescent="0.15">
      <c r="A32" s="181" t="str">
        <f>IF(連結実質赤字比率に係る赤字・黒字の構成分析!C$38="",NA(),連結実質赤字比率に係る赤字・黒字の構成分析!C$38)</f>
        <v>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5.0599999999999996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3.8</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9.59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9.1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8.9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8.6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7.43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8.56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8.5299999999999994</v>
      </c>
    </row>
    <row r="35" spans="1:16" x14ac:dyDescent="0.15">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16.559999999999999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16.239999999999998</v>
      </c>
    </row>
    <row r="36" spans="1:16" x14ac:dyDescent="0.15">
      <c r="A36" s="181" t="str">
        <f>IF(連結実質赤字比率に係る赤字・黒字の構成分析!C$34="",NA(),連結実質赤字比率に係る赤字・黒字の構成分析!C$34)</f>
        <v>競艇事業会計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22.35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23.34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2621</v>
      </c>
      <c r="E42" s="182"/>
      <c r="F42" s="182"/>
      <c r="G42" s="182">
        <f>'実質公債費比率（分子）の構造'!L$52</f>
        <v>2567</v>
      </c>
      <c r="H42" s="182"/>
      <c r="I42" s="182"/>
      <c r="J42" s="182">
        <f>'実質公債費比率（分子）の構造'!M$52</f>
        <v>2662</v>
      </c>
      <c r="K42" s="182"/>
      <c r="L42" s="182"/>
      <c r="M42" s="182">
        <f>'実質公債費比率（分子）の構造'!N$52</f>
        <v>2363</v>
      </c>
      <c r="N42" s="182"/>
      <c r="O42" s="182"/>
      <c r="P42" s="182">
        <f>'実質公債費比率（分子）の構造'!O$52</f>
        <v>2415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19</v>
      </c>
      <c r="C44" s="182"/>
      <c r="D44" s="182"/>
      <c r="E44" s="182">
        <f>'実質公債費比率（分子）の構造'!L$50</f>
        <v>101</v>
      </c>
      <c r="F44" s="182"/>
      <c r="G44" s="182"/>
      <c r="H44" s="182">
        <f>'実質公債費比率（分子）の構造'!M$50</f>
        <v>100</v>
      </c>
      <c r="I44" s="182"/>
      <c r="J44" s="182"/>
      <c r="K44" s="182">
        <f>'実質公債費比率（分子）の構造'!N$50</f>
        <v>225</v>
      </c>
      <c r="L44" s="182"/>
      <c r="M44" s="182"/>
      <c r="N44" s="182">
        <f>'実質公債費比率（分子）の構造'!O$50</f>
        <v>100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196</v>
      </c>
      <c r="C46" s="182"/>
      <c r="D46" s="182"/>
      <c r="E46" s="182">
        <f>'実質公債費比率（分子）の構造'!L$48</f>
        <v>192</v>
      </c>
      <c r="F46" s="182"/>
      <c r="G46" s="182"/>
      <c r="H46" s="182">
        <f>'実質公債費比率（分子）の構造'!M$48</f>
        <v>187</v>
      </c>
      <c r="I46" s="182"/>
      <c r="J46" s="182"/>
      <c r="K46" s="182">
        <f>'実質公債費比率（分子）の構造'!N$48</f>
        <v>180</v>
      </c>
      <c r="L46" s="182"/>
      <c r="M46" s="182"/>
      <c r="N46" s="182">
        <f>'実質公債費比率（分子）の構造'!O$48</f>
        <v>178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2363</v>
      </c>
      <c r="C49" s="182"/>
      <c r="D49" s="182"/>
      <c r="E49" s="182">
        <f>'実質公債費比率（分子）の構造'!L$45</f>
        <v>2514</v>
      </c>
      <c r="F49" s="182"/>
      <c r="G49" s="182"/>
      <c r="H49" s="182">
        <f>'実質公債費比率（分子）の構造'!M$45</f>
        <v>2601</v>
      </c>
      <c r="I49" s="182"/>
      <c r="J49" s="182"/>
      <c r="K49" s="182">
        <f>'実質公債費比率（分子）の構造'!N$45</f>
        <v>2633</v>
      </c>
      <c r="L49" s="182"/>
      <c r="M49" s="182"/>
      <c r="N49" s="182">
        <f>'実質公債費比率（分子）の構造'!O$45</f>
        <v>2789</v>
      </c>
      <c r="O49" s="182"/>
      <c r="P49" s="182"/>
    </row>
    <row r="50" spans="1:16" x14ac:dyDescent="0.15">
      <c r="A50" s="182" t="s">
        <v>71</v>
      </c>
      <c r="B50" s="182" t="e">
        <f>NA()</f>
        <v>#N/A</v>
      </c>
      <c r="C50" s="182">
        <f>IF(ISNUMBER('実質公債費比率（分子）の構造'!K$53),'実質公債費比率（分子）の構造'!K$53,NA())</f>
        <v>-43</v>
      </c>
      <c r="D50" s="182" t="e">
        <f>NA()</f>
        <v>#N/A</v>
      </c>
      <c r="E50" s="182" t="e">
        <f>NA()</f>
        <v>#N/A</v>
      </c>
      <c r="F50" s="182">
        <f>IF(ISNUMBER('実質公債費比率（分子）の構造'!L$53),'実質公債費比率（分子）の構造'!L$53,NA())</f>
        <v>240</v>
      </c>
      <c r="G50" s="182" t="e">
        <f>NA()</f>
        <v>#N/A</v>
      </c>
      <c r="H50" s="182" t="e">
        <f>NA()</f>
        <v>#N/A</v>
      </c>
      <c r="I50" s="182">
        <f>IF(ISNUMBER('実質公債費比率（分子）の構造'!M$53),'実質公債費比率（分子）の構造'!M$53,NA())</f>
        <v>226</v>
      </c>
      <c r="J50" s="182" t="e">
        <f>NA()</f>
        <v>#N/A</v>
      </c>
      <c r="K50" s="182" t="e">
        <f>NA()</f>
        <v>#N/A</v>
      </c>
      <c r="L50" s="182">
        <f>IF(ISNUMBER('実質公債費比率（分子）の構造'!N$53),'実質公債費比率（分子）の構造'!N$53,NA())</f>
        <v>675</v>
      </c>
      <c r="M50" s="182" t="e">
        <f>NA()</f>
        <v>#N/A</v>
      </c>
      <c r="N50" s="182" t="e">
        <f>NA()</f>
        <v>#N/A</v>
      </c>
      <c r="O50" s="182">
        <f>IF(ISNUMBER('実質公債費比率（分子）の構造'!O$53),'実質公債費比率（分子）の構造'!O$53,NA())</f>
        <v>652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28033</v>
      </c>
      <c r="E56" s="181"/>
      <c r="F56" s="181"/>
      <c r="G56" s="181">
        <f>'将来負担比率（分子）の構造'!J$52</f>
        <v>27860</v>
      </c>
      <c r="H56" s="181"/>
      <c r="I56" s="181"/>
      <c r="J56" s="181">
        <f>'将来負担比率（分子）の構造'!K$52</f>
        <v>28287</v>
      </c>
      <c r="K56" s="181"/>
      <c r="L56" s="181"/>
      <c r="M56" s="181">
        <f>'将来負担比率（分子）の構造'!L$52</f>
        <v>29385</v>
      </c>
      <c r="N56" s="181"/>
      <c r="O56" s="181"/>
      <c r="P56" s="181">
        <f>'将来負担比率（分子）の構造'!M$52</f>
        <v>30533</v>
      </c>
    </row>
    <row r="57" spans="1:16" x14ac:dyDescent="0.15">
      <c r="A57" s="181" t="s">
        <v>42</v>
      </c>
      <c r="B57" s="181"/>
      <c r="C57" s="181"/>
      <c r="D57" s="181">
        <f>'将来負担比率（分子）の構造'!I$51</f>
        <v>7105</v>
      </c>
      <c r="E57" s="181"/>
      <c r="F57" s="181"/>
      <c r="G57" s="181">
        <f>'将来負担比率（分子）の構造'!J$51</f>
        <v>7062</v>
      </c>
      <c r="H57" s="181"/>
      <c r="I57" s="181"/>
      <c r="J57" s="181">
        <f>'将来負担比率（分子）の構造'!K$51</f>
        <v>14376</v>
      </c>
      <c r="K57" s="181"/>
      <c r="L57" s="181"/>
      <c r="M57" s="181">
        <f>'将来負担比率（分子）の構造'!L$51</f>
        <v>13263</v>
      </c>
      <c r="N57" s="181"/>
      <c r="O57" s="181"/>
      <c r="P57" s="181">
        <f>'将来負担比率（分子）の構造'!M$51</f>
        <v>13813</v>
      </c>
    </row>
    <row r="58" spans="1:16" x14ac:dyDescent="0.15">
      <c r="A58" s="181" t="s">
        <v>41</v>
      </c>
      <c r="B58" s="181"/>
      <c r="C58" s="181"/>
      <c r="D58" s="181">
        <f>'将来負担比率（分子）の構造'!I$50</f>
        <v>29069</v>
      </c>
      <c r="E58" s="181"/>
      <c r="F58" s="181"/>
      <c r="G58" s="181">
        <f>'将来負担比率（分子）の構造'!J$50</f>
        <v>26740</v>
      </c>
      <c r="H58" s="181"/>
      <c r="I58" s="181"/>
      <c r="J58" s="181">
        <f>'将来負担比率（分子）の構造'!K$50</f>
        <v>26949</v>
      </c>
      <c r="K58" s="181"/>
      <c r="L58" s="181"/>
      <c r="M58" s="181">
        <f>'将来負担比率（分子）の構造'!L$50</f>
        <v>26961</v>
      </c>
      <c r="N58" s="181"/>
      <c r="O58" s="181"/>
      <c r="P58" s="181">
        <f>'将来負担比率（分子）の構造'!M$50</f>
        <v>24566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7772</v>
      </c>
      <c r="C62" s="181"/>
      <c r="D62" s="181"/>
      <c r="E62" s="181">
        <f>'将来負担比率（分子）の構造'!J$45</f>
        <v>7420</v>
      </c>
      <c r="F62" s="181"/>
      <c r="G62" s="181"/>
      <c r="H62" s="181">
        <f>'将来負担比率（分子）の構造'!K$45</f>
        <v>6990</v>
      </c>
      <c r="I62" s="181"/>
      <c r="J62" s="181"/>
      <c r="K62" s="181">
        <f>'将来負担比率（分子）の構造'!L$45</f>
        <v>6769</v>
      </c>
      <c r="L62" s="181"/>
      <c r="M62" s="181"/>
      <c r="N62" s="181">
        <f>'将来負担比率（分子）の構造'!M$45</f>
        <v>6569</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1876</v>
      </c>
      <c r="C64" s="181"/>
      <c r="D64" s="181"/>
      <c r="E64" s="181">
        <f>'将来負担比率（分子）の構造'!J$43</f>
        <v>1808</v>
      </c>
      <c r="F64" s="181"/>
      <c r="G64" s="181"/>
      <c r="H64" s="181">
        <f>'将来負担比率（分子）の構造'!K$43</f>
        <v>1840</v>
      </c>
      <c r="I64" s="181"/>
      <c r="J64" s="181"/>
      <c r="K64" s="181">
        <f>'将来負担比率（分子）の構造'!L$43</f>
        <v>1867</v>
      </c>
      <c r="L64" s="181"/>
      <c r="M64" s="181"/>
      <c r="N64" s="181">
        <f>'将来負担比率（分子）の構造'!M$43</f>
        <v>1862</v>
      </c>
      <c r="O64" s="181"/>
      <c r="P64" s="181"/>
    </row>
    <row r="65" spans="1:16" x14ac:dyDescent="0.15">
      <c r="A65" s="181" t="s">
        <v>32</v>
      </c>
      <c r="B65" s="181">
        <f>'将来負担比率（分子）の構造'!I$42</f>
        <v>15561</v>
      </c>
      <c r="C65" s="181"/>
      <c r="D65" s="181"/>
      <c r="E65" s="181">
        <f>'将来負担比率（分子）の構造'!J$42</f>
        <v>10781</v>
      </c>
      <c r="F65" s="181"/>
      <c r="G65" s="181"/>
      <c r="H65" s="181">
        <f>'将来負担比率（分子）の構造'!K$42</f>
        <v>8473</v>
      </c>
      <c r="I65" s="181"/>
      <c r="J65" s="181"/>
      <c r="K65" s="181">
        <f>'将来負担比率（分子）の構造'!L$42</f>
        <v>7551</v>
      </c>
      <c r="L65" s="181"/>
      <c r="M65" s="181"/>
      <c r="N65" s="181">
        <f>'将来負担比率（分子）の構造'!M$42</f>
        <v>4699</v>
      </c>
      <c r="O65" s="181"/>
      <c r="P65" s="181"/>
    </row>
    <row r="66" spans="1:16" x14ac:dyDescent="0.15">
      <c r="A66" s="181" t="s">
        <v>31</v>
      </c>
      <c r="B66" s="181">
        <f>'将来負担比率（分子）の構造'!I$41</f>
        <v>31404</v>
      </c>
      <c r="C66" s="181"/>
      <c r="D66" s="181"/>
      <c r="E66" s="181">
        <f>'将来負担比率（分子）の構造'!J$41</f>
        <v>35393</v>
      </c>
      <c r="F66" s="181"/>
      <c r="G66" s="181"/>
      <c r="H66" s="181">
        <f>'将来負担比率（分子）の構造'!K$41</f>
        <v>44869</v>
      </c>
      <c r="I66" s="181"/>
      <c r="J66" s="181"/>
      <c r="K66" s="181">
        <f>'将来負担比率（分子）の構造'!L$41</f>
        <v>48752</v>
      </c>
      <c r="L66" s="181"/>
      <c r="M66" s="181"/>
      <c r="N66" s="181">
        <f>'将来負担比率（分子）の構造'!M$41</f>
        <v>57011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1228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5399</v>
      </c>
      <c r="C72" s="185">
        <f>基金残高に係る経年分析!G55</f>
        <v>5006</v>
      </c>
      <c r="D72" s="185">
        <f>基金残高に係る経年分析!H55</f>
        <v>4184</v>
      </c>
    </row>
    <row r="73" spans="1:16" x14ac:dyDescent="0.15">
      <c r="A73" s="184" t="s">
        <v>78</v>
      </c>
      <c r="B73" s="185">
        <f>基金残高に係る経年分析!F56</f>
        <v>1663</v>
      </c>
      <c r="C73" s="185">
        <f>基金残高に係る経年分析!G56</f>
        <v>1914</v>
      </c>
      <c r="D73" s="185">
        <f>基金残高に係る経年分析!H56</f>
        <v>2564</v>
      </c>
    </row>
    <row r="74" spans="1:16" x14ac:dyDescent="0.15">
      <c r="A74" s="184" t="s">
        <v>79</v>
      </c>
      <c r="B74" s="185">
        <f>基金残高に係る経年分析!F57</f>
        <v>17825</v>
      </c>
      <c r="C74" s="185">
        <f>基金残高に係る経年分析!G57</f>
        <v>17369</v>
      </c>
      <c r="D74" s="185">
        <f>基金残高に係る経年分析!H57</f>
        <v>15414</v>
      </c>
    </row>
  </sheetData>
  <sheetProtection algorithmName="SHA-512" hashValue="9xO4dId0+U5+/08DJ3EV9+6Bbc57dg4JefvKVESAWPd/4zFLnec32dV2q4vN0SOTAMnWLi1b50bvPQpzwHhdZQ==" saltValue="PMZlfEuxem2b4I8RESSrD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614</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610</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613</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608</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552</v>
      </c>
      <c r="BQ50" s="1313"/>
      <c r="BR50" s="1313"/>
      <c r="BS50" s="1313"/>
      <c r="BT50" s="1313"/>
      <c r="BU50" s="1313"/>
      <c r="BV50" s="1313"/>
      <c r="BW50" s="1313"/>
      <c r="BX50" s="1313" t="s">
        <v>553</v>
      </c>
      <c r="BY50" s="1313"/>
      <c r="BZ50" s="1313"/>
      <c r="CA50" s="1313"/>
      <c r="CB50" s="1313"/>
      <c r="CC50" s="1313"/>
      <c r="CD50" s="1313"/>
      <c r="CE50" s="1313"/>
      <c r="CF50" s="1313" t="s">
        <v>554</v>
      </c>
      <c r="CG50" s="1313"/>
      <c r="CH50" s="1313"/>
      <c r="CI50" s="1313"/>
      <c r="CJ50" s="1313"/>
      <c r="CK50" s="1313"/>
      <c r="CL50" s="1313"/>
      <c r="CM50" s="1313"/>
      <c r="CN50" s="1313" t="s">
        <v>555</v>
      </c>
      <c r="CO50" s="1313"/>
      <c r="CP50" s="1313"/>
      <c r="CQ50" s="1313"/>
      <c r="CR50" s="1313"/>
      <c r="CS50" s="1313"/>
      <c r="CT50" s="1313"/>
      <c r="CU50" s="1313"/>
      <c r="CV50" s="1313" t="s">
        <v>556</v>
      </c>
      <c r="CW50" s="1313"/>
      <c r="CX50" s="1313"/>
      <c r="CY50" s="1313"/>
      <c r="CZ50" s="1313"/>
      <c r="DA50" s="1313"/>
      <c r="DB50" s="1313"/>
      <c r="DC50" s="1313"/>
    </row>
    <row r="51" spans="1:109" ht="13.5" customHeight="1" x14ac:dyDescent="0.15">
      <c r="B51" s="389"/>
      <c r="G51" s="1322"/>
      <c r="H51" s="1322"/>
      <c r="I51" s="1333"/>
      <c r="J51" s="1333"/>
      <c r="K51" s="1318"/>
      <c r="L51" s="1318"/>
      <c r="M51" s="1318"/>
      <c r="N51" s="1318"/>
      <c r="AM51" s="396"/>
      <c r="AN51" s="1314" t="s">
        <v>607</v>
      </c>
      <c r="AO51" s="1314"/>
      <c r="AP51" s="1314"/>
      <c r="AQ51" s="1314"/>
      <c r="AR51" s="1314"/>
      <c r="AS51" s="1314"/>
      <c r="AT51" s="1314"/>
      <c r="AU51" s="1314"/>
      <c r="AV51" s="1314"/>
      <c r="AW51" s="1314"/>
      <c r="AX51" s="1314"/>
      <c r="AY51" s="1314"/>
      <c r="AZ51" s="1314"/>
      <c r="BA51" s="1314"/>
      <c r="BB51" s="1314" t="s">
        <v>605</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32"/>
      <c r="BY51" s="1311"/>
      <c r="BZ51" s="1311"/>
      <c r="CA51" s="1311"/>
      <c r="CB51" s="1311"/>
      <c r="CC51" s="1311"/>
      <c r="CD51" s="1311"/>
      <c r="CE51" s="1311"/>
      <c r="CF51" s="1332"/>
      <c r="CG51" s="1311"/>
      <c r="CH51" s="1311"/>
      <c r="CI51" s="1311"/>
      <c r="CJ51" s="1311"/>
      <c r="CK51" s="1311"/>
      <c r="CL51" s="1311"/>
      <c r="CM51" s="1311"/>
      <c r="CN51" s="1332"/>
      <c r="CO51" s="1311"/>
      <c r="CP51" s="1311"/>
      <c r="CQ51" s="1311"/>
      <c r="CR51" s="1311"/>
      <c r="CS51" s="1311"/>
      <c r="CT51" s="1311"/>
      <c r="CU51" s="1311"/>
      <c r="CV51" s="1332"/>
      <c r="CW51" s="1311"/>
      <c r="CX51" s="1311"/>
      <c r="CY51" s="1311"/>
      <c r="CZ51" s="1311"/>
      <c r="DA51" s="1311"/>
      <c r="DB51" s="1311"/>
      <c r="DC51" s="1311"/>
    </row>
    <row r="52" spans="1:109" ht="13.5" x14ac:dyDescent="0.15">
      <c r="B52" s="389"/>
      <c r="G52" s="1322"/>
      <c r="H52" s="1322"/>
      <c r="I52" s="1333"/>
      <c r="J52" s="1333"/>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612</v>
      </c>
      <c r="BC53" s="1314"/>
      <c r="BD53" s="1314"/>
      <c r="BE53" s="1314"/>
      <c r="BF53" s="1314"/>
      <c r="BG53" s="1314"/>
      <c r="BH53" s="1314"/>
      <c r="BI53" s="1314"/>
      <c r="BJ53" s="1314"/>
      <c r="BK53" s="1314"/>
      <c r="BL53" s="1314"/>
      <c r="BM53" s="1314"/>
      <c r="BN53" s="1314"/>
      <c r="BO53" s="1314"/>
      <c r="BP53" s="1311">
        <v>54.5</v>
      </c>
      <c r="BQ53" s="1311"/>
      <c r="BR53" s="1311"/>
      <c r="BS53" s="1311"/>
      <c r="BT53" s="1311"/>
      <c r="BU53" s="1311"/>
      <c r="BV53" s="1311"/>
      <c r="BW53" s="1311"/>
      <c r="BX53" s="1332"/>
      <c r="BY53" s="1311"/>
      <c r="BZ53" s="1311"/>
      <c r="CA53" s="1311"/>
      <c r="CB53" s="1311"/>
      <c r="CC53" s="1311"/>
      <c r="CD53" s="1311"/>
      <c r="CE53" s="1311"/>
      <c r="CF53" s="1332"/>
      <c r="CG53" s="1311"/>
      <c r="CH53" s="1311"/>
      <c r="CI53" s="1311"/>
      <c r="CJ53" s="1311"/>
      <c r="CK53" s="1311"/>
      <c r="CL53" s="1311"/>
      <c r="CM53" s="1311"/>
      <c r="CN53" s="1332"/>
      <c r="CO53" s="1311"/>
      <c r="CP53" s="1311"/>
      <c r="CQ53" s="1311"/>
      <c r="CR53" s="1311"/>
      <c r="CS53" s="1311"/>
      <c r="CT53" s="1311"/>
      <c r="CU53" s="1311"/>
      <c r="CV53" s="1332"/>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606</v>
      </c>
      <c r="AO55" s="1313"/>
      <c r="AP55" s="1313"/>
      <c r="AQ55" s="1313"/>
      <c r="AR55" s="1313"/>
      <c r="AS55" s="1313"/>
      <c r="AT55" s="1313"/>
      <c r="AU55" s="1313"/>
      <c r="AV55" s="1313"/>
      <c r="AW55" s="1313"/>
      <c r="AX55" s="1313"/>
      <c r="AY55" s="1313"/>
      <c r="AZ55" s="1313"/>
      <c r="BA55" s="1313"/>
      <c r="BB55" s="1314" t="s">
        <v>605</v>
      </c>
      <c r="BC55" s="1314"/>
      <c r="BD55" s="1314"/>
      <c r="BE55" s="1314"/>
      <c r="BF55" s="1314"/>
      <c r="BG55" s="1314"/>
      <c r="BH55" s="1314"/>
      <c r="BI55" s="1314"/>
      <c r="BJ55" s="1314"/>
      <c r="BK55" s="1314"/>
      <c r="BL55" s="1314"/>
      <c r="BM55" s="1314"/>
      <c r="BN55" s="1314"/>
      <c r="BO55" s="1314"/>
      <c r="BP55" s="1311">
        <v>15</v>
      </c>
      <c r="BQ55" s="1311"/>
      <c r="BR55" s="1311"/>
      <c r="BS55" s="1311"/>
      <c r="BT55" s="1311"/>
      <c r="BU55" s="1311"/>
      <c r="BV55" s="1311"/>
      <c r="BW55" s="1311"/>
      <c r="BX55" s="1332"/>
      <c r="BY55" s="1311"/>
      <c r="BZ55" s="1311"/>
      <c r="CA55" s="1311"/>
      <c r="CB55" s="1311"/>
      <c r="CC55" s="1311"/>
      <c r="CD55" s="1311"/>
      <c r="CE55" s="1311"/>
      <c r="CF55" s="1332"/>
      <c r="CG55" s="1311"/>
      <c r="CH55" s="1311"/>
      <c r="CI55" s="1311"/>
      <c r="CJ55" s="1311"/>
      <c r="CK55" s="1311"/>
      <c r="CL55" s="1311"/>
      <c r="CM55" s="1311"/>
      <c r="CN55" s="1332"/>
      <c r="CO55" s="1311"/>
      <c r="CP55" s="1311"/>
      <c r="CQ55" s="1311"/>
      <c r="CR55" s="1311"/>
      <c r="CS55" s="1311"/>
      <c r="CT55" s="1311"/>
      <c r="CU55" s="1311"/>
      <c r="CV55" s="1332"/>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612</v>
      </c>
      <c r="BC57" s="1314"/>
      <c r="BD57" s="1314"/>
      <c r="BE57" s="1314"/>
      <c r="BF57" s="1314"/>
      <c r="BG57" s="1314"/>
      <c r="BH57" s="1314"/>
      <c r="BI57" s="1314"/>
      <c r="BJ57" s="1314"/>
      <c r="BK57" s="1314"/>
      <c r="BL57" s="1314"/>
      <c r="BM57" s="1314"/>
      <c r="BN57" s="1314"/>
      <c r="BO57" s="1314"/>
      <c r="BP57" s="1311">
        <v>60.1</v>
      </c>
      <c r="BQ57" s="1311"/>
      <c r="BR57" s="1311"/>
      <c r="BS57" s="1311"/>
      <c r="BT57" s="1311"/>
      <c r="BU57" s="1311"/>
      <c r="BV57" s="1311"/>
      <c r="BW57" s="1311"/>
      <c r="BX57" s="1332"/>
      <c r="BY57" s="1311"/>
      <c r="BZ57" s="1311"/>
      <c r="CA57" s="1311"/>
      <c r="CB57" s="1311"/>
      <c r="CC57" s="1311"/>
      <c r="CD57" s="1311"/>
      <c r="CE57" s="1311"/>
      <c r="CF57" s="1332"/>
      <c r="CG57" s="1311"/>
      <c r="CH57" s="1311"/>
      <c r="CI57" s="1311"/>
      <c r="CJ57" s="1311"/>
      <c r="CK57" s="1311"/>
      <c r="CL57" s="1311"/>
      <c r="CM57" s="1311"/>
      <c r="CN57" s="1332"/>
      <c r="CO57" s="1311"/>
      <c r="CP57" s="1311"/>
      <c r="CQ57" s="1311"/>
      <c r="CR57" s="1311"/>
      <c r="CS57" s="1311"/>
      <c r="CT57" s="1311"/>
      <c r="CU57" s="1311"/>
      <c r="CV57" s="1332"/>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611</v>
      </c>
    </row>
    <row r="64" spans="1:109" ht="13.5" x14ac:dyDescent="0.15">
      <c r="B64" s="389"/>
      <c r="G64" s="405"/>
      <c r="I64" s="407"/>
      <c r="J64" s="407"/>
      <c r="K64" s="407"/>
      <c r="L64" s="407"/>
      <c r="M64" s="407"/>
      <c r="N64" s="406"/>
      <c r="AM64" s="405"/>
      <c r="AN64" s="405" t="s">
        <v>610</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609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608</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552</v>
      </c>
      <c r="BQ72" s="1313"/>
      <c r="BR72" s="1313"/>
      <c r="BS72" s="1313"/>
      <c r="BT72" s="1313"/>
      <c r="BU72" s="1313"/>
      <c r="BV72" s="1313"/>
      <c r="BW72" s="1313"/>
      <c r="BX72" s="1313" t="s">
        <v>553</v>
      </c>
      <c r="BY72" s="1313"/>
      <c r="BZ72" s="1313"/>
      <c r="CA72" s="1313"/>
      <c r="CB72" s="1313"/>
      <c r="CC72" s="1313"/>
      <c r="CD72" s="1313"/>
      <c r="CE72" s="1313"/>
      <c r="CF72" s="1313" t="s">
        <v>554</v>
      </c>
      <c r="CG72" s="1313"/>
      <c r="CH72" s="1313"/>
      <c r="CI72" s="1313"/>
      <c r="CJ72" s="1313"/>
      <c r="CK72" s="1313"/>
      <c r="CL72" s="1313"/>
      <c r="CM72" s="1313"/>
      <c r="CN72" s="1313" t="s">
        <v>555</v>
      </c>
      <c r="CO72" s="1313"/>
      <c r="CP72" s="1313"/>
      <c r="CQ72" s="1313"/>
      <c r="CR72" s="1313"/>
      <c r="CS72" s="1313"/>
      <c r="CT72" s="1313"/>
      <c r="CU72" s="1313"/>
      <c r="CV72" s="1313" t="s">
        <v>556</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607</v>
      </c>
      <c r="AO73" s="1314"/>
      <c r="AP73" s="1314"/>
      <c r="AQ73" s="1314"/>
      <c r="AR73" s="1314"/>
      <c r="AS73" s="1314"/>
      <c r="AT73" s="1314"/>
      <c r="AU73" s="1314"/>
      <c r="AV73" s="1314"/>
      <c r="AW73" s="1314"/>
      <c r="AX73" s="1314"/>
      <c r="AY73" s="1314"/>
      <c r="AZ73" s="1314"/>
      <c r="BA73" s="1314"/>
      <c r="BB73" s="1314" t="s">
        <v>605</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v>4.8</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604</v>
      </c>
      <c r="BC75" s="1314"/>
      <c r="BD75" s="1314"/>
      <c r="BE75" s="1314"/>
      <c r="BF75" s="1314"/>
      <c r="BG75" s="1314"/>
      <c r="BH75" s="1314"/>
      <c r="BI75" s="1314"/>
      <c r="BJ75" s="1314"/>
      <c r="BK75" s="1314"/>
      <c r="BL75" s="1314"/>
      <c r="BM75" s="1314"/>
      <c r="BN75" s="1314"/>
      <c r="BO75" s="1314"/>
      <c r="BP75" s="1311">
        <v>0.5</v>
      </c>
      <c r="BQ75" s="1311"/>
      <c r="BR75" s="1311"/>
      <c r="BS75" s="1311"/>
      <c r="BT75" s="1311"/>
      <c r="BU75" s="1311"/>
      <c r="BV75" s="1311"/>
      <c r="BW75" s="1311"/>
      <c r="BX75" s="1311">
        <v>0.3</v>
      </c>
      <c r="BY75" s="1311"/>
      <c r="BZ75" s="1311"/>
      <c r="CA75" s="1311"/>
      <c r="CB75" s="1311"/>
      <c r="CC75" s="1311"/>
      <c r="CD75" s="1311"/>
      <c r="CE75" s="1311"/>
      <c r="CF75" s="1311">
        <v>0.5</v>
      </c>
      <c r="CG75" s="1311"/>
      <c r="CH75" s="1311"/>
      <c r="CI75" s="1311"/>
      <c r="CJ75" s="1311"/>
      <c r="CK75" s="1311"/>
      <c r="CL75" s="1311"/>
      <c r="CM75" s="1311"/>
      <c r="CN75" s="1311">
        <v>1.5</v>
      </c>
      <c r="CO75" s="1311"/>
      <c r="CP75" s="1311"/>
      <c r="CQ75" s="1311"/>
      <c r="CR75" s="1311"/>
      <c r="CS75" s="1311"/>
      <c r="CT75" s="1311"/>
      <c r="CU75" s="1311"/>
      <c r="CV75" s="1311">
        <v>2</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606</v>
      </c>
      <c r="AO77" s="1313"/>
      <c r="AP77" s="1313"/>
      <c r="AQ77" s="1313"/>
      <c r="AR77" s="1313"/>
      <c r="AS77" s="1313"/>
      <c r="AT77" s="1313"/>
      <c r="AU77" s="1313"/>
      <c r="AV77" s="1313"/>
      <c r="AW77" s="1313"/>
      <c r="AX77" s="1313"/>
      <c r="AY77" s="1313"/>
      <c r="AZ77" s="1313"/>
      <c r="BA77" s="1313"/>
      <c r="BB77" s="1314" t="s">
        <v>605</v>
      </c>
      <c r="BC77" s="1314"/>
      <c r="BD77" s="1314"/>
      <c r="BE77" s="1314"/>
      <c r="BF77" s="1314"/>
      <c r="BG77" s="1314"/>
      <c r="BH77" s="1314"/>
      <c r="BI77" s="1314"/>
      <c r="BJ77" s="1314"/>
      <c r="BK77" s="1314"/>
      <c r="BL77" s="1314"/>
      <c r="BM77" s="1314"/>
      <c r="BN77" s="1314"/>
      <c r="BO77" s="1314"/>
      <c r="BP77" s="1311">
        <v>15</v>
      </c>
      <c r="BQ77" s="1311"/>
      <c r="BR77" s="1311"/>
      <c r="BS77" s="1311"/>
      <c r="BT77" s="1311"/>
      <c r="BU77" s="1311"/>
      <c r="BV77" s="1311"/>
      <c r="BW77" s="1311"/>
      <c r="BX77" s="1311">
        <v>12.2</v>
      </c>
      <c r="BY77" s="1311"/>
      <c r="BZ77" s="1311"/>
      <c r="CA77" s="1311"/>
      <c r="CB77" s="1311"/>
      <c r="CC77" s="1311"/>
      <c r="CD77" s="1311"/>
      <c r="CE77" s="1311"/>
      <c r="CF77" s="1311">
        <v>5</v>
      </c>
      <c r="CG77" s="1311"/>
      <c r="CH77" s="1311"/>
      <c r="CI77" s="1311"/>
      <c r="CJ77" s="1311"/>
      <c r="CK77" s="1311"/>
      <c r="CL77" s="1311"/>
      <c r="CM77" s="1311"/>
      <c r="CN77" s="1311">
        <v>5.4</v>
      </c>
      <c r="CO77" s="1311"/>
      <c r="CP77" s="1311"/>
      <c r="CQ77" s="1311"/>
      <c r="CR77" s="1311"/>
      <c r="CS77" s="1311"/>
      <c r="CT77" s="1311"/>
      <c r="CU77" s="1311"/>
      <c r="CV77" s="1311">
        <v>3.9</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604</v>
      </c>
      <c r="BC79" s="1314"/>
      <c r="BD79" s="1314"/>
      <c r="BE79" s="1314"/>
      <c r="BF79" s="1314"/>
      <c r="BG79" s="1314"/>
      <c r="BH79" s="1314"/>
      <c r="BI79" s="1314"/>
      <c r="BJ79" s="1314"/>
      <c r="BK79" s="1314"/>
      <c r="BL79" s="1314"/>
      <c r="BM79" s="1314"/>
      <c r="BN79" s="1314"/>
      <c r="BO79" s="1314"/>
      <c r="BP79" s="1311">
        <v>5</v>
      </c>
      <c r="BQ79" s="1311"/>
      <c r="BR79" s="1311"/>
      <c r="BS79" s="1311"/>
      <c r="BT79" s="1311"/>
      <c r="BU79" s="1311"/>
      <c r="BV79" s="1311"/>
      <c r="BW79" s="1311"/>
      <c r="BX79" s="1311">
        <v>4.8</v>
      </c>
      <c r="BY79" s="1311"/>
      <c r="BZ79" s="1311"/>
      <c r="CA79" s="1311"/>
      <c r="CB79" s="1311"/>
      <c r="CC79" s="1311"/>
      <c r="CD79" s="1311"/>
      <c r="CE79" s="1311"/>
      <c r="CF79" s="1311">
        <v>4.5</v>
      </c>
      <c r="CG79" s="1311"/>
      <c r="CH79" s="1311"/>
      <c r="CI79" s="1311"/>
      <c r="CJ79" s="1311"/>
      <c r="CK79" s="1311"/>
      <c r="CL79" s="1311"/>
      <c r="CM79" s="1311"/>
      <c r="CN79" s="1311">
        <v>4.2</v>
      </c>
      <c r="CO79" s="1311"/>
      <c r="CP79" s="1311"/>
      <c r="CQ79" s="1311"/>
      <c r="CR79" s="1311"/>
      <c r="CS79" s="1311"/>
      <c r="CT79" s="1311"/>
      <c r="CU79" s="1311"/>
      <c r="CV79" s="1311">
        <v>4.2</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H/8bU1izc/xfxEZlUjV58xazF/ChR+RqBIfXorlchvGziPY4gk1n92YVXDcR4++HPAK2J8tjhY1XibGMhuR/6w==" saltValue="vB2Bj4unTt1d3JVq9eFepg=="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t8VdJpVdMWrh4/U2y9xHIrwR4yxGewVX00K0L3NYS+9mki9kySmro48arDoSiTaBedW17sC3EY2ztdbOEzrHGw==" saltValue="aYSu/Lat7tDHpT1n88lSI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aDyWEYKr+BfyVBgjFW/vpo4EAaBqyN4pWeeeSSmaHeJ1VvkU6l8rjclEeCgpjv54GX5+GmepIkAIGu9H2uLEdQ==" saltValue="+nYXE8noC3xfnJjFtsH8t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24205568</v>
      </c>
      <c r="S5" s="736"/>
      <c r="T5" s="736"/>
      <c r="U5" s="736"/>
      <c r="V5" s="736"/>
      <c r="W5" s="736"/>
      <c r="X5" s="736"/>
      <c r="Y5" s="779"/>
      <c r="Z5" s="797">
        <v>25</v>
      </c>
      <c r="AA5" s="797"/>
      <c r="AB5" s="797"/>
      <c r="AC5" s="797"/>
      <c r="AD5" s="798">
        <v>21877656</v>
      </c>
      <c r="AE5" s="798"/>
      <c r="AF5" s="798"/>
      <c r="AG5" s="798"/>
      <c r="AH5" s="798"/>
      <c r="AI5" s="798"/>
      <c r="AJ5" s="798"/>
      <c r="AK5" s="798"/>
      <c r="AL5" s="780">
        <v>80.900000000000006</v>
      </c>
      <c r="AM5" s="751"/>
      <c r="AN5" s="751"/>
      <c r="AO5" s="781"/>
      <c r="AP5" s="746" t="s">
        <v>228</v>
      </c>
      <c r="AQ5" s="747"/>
      <c r="AR5" s="747"/>
      <c r="AS5" s="747"/>
      <c r="AT5" s="747"/>
      <c r="AU5" s="747"/>
      <c r="AV5" s="747"/>
      <c r="AW5" s="747"/>
      <c r="AX5" s="747"/>
      <c r="AY5" s="747"/>
      <c r="AZ5" s="747"/>
      <c r="BA5" s="747"/>
      <c r="BB5" s="747"/>
      <c r="BC5" s="747"/>
      <c r="BD5" s="747"/>
      <c r="BE5" s="747"/>
      <c r="BF5" s="748"/>
      <c r="BG5" s="680">
        <v>21849148</v>
      </c>
      <c r="BH5" s="681"/>
      <c r="BI5" s="681"/>
      <c r="BJ5" s="681"/>
      <c r="BK5" s="681"/>
      <c r="BL5" s="681"/>
      <c r="BM5" s="681"/>
      <c r="BN5" s="682"/>
      <c r="BO5" s="713">
        <v>90.3</v>
      </c>
      <c r="BP5" s="713"/>
      <c r="BQ5" s="713"/>
      <c r="BR5" s="713"/>
      <c r="BS5" s="714">
        <v>127123</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269338</v>
      </c>
      <c r="S6" s="681"/>
      <c r="T6" s="681"/>
      <c r="U6" s="681"/>
      <c r="V6" s="681"/>
      <c r="W6" s="681"/>
      <c r="X6" s="681"/>
      <c r="Y6" s="682"/>
      <c r="Z6" s="713">
        <v>0.3</v>
      </c>
      <c r="AA6" s="713"/>
      <c r="AB6" s="713"/>
      <c r="AC6" s="713"/>
      <c r="AD6" s="714">
        <v>269338</v>
      </c>
      <c r="AE6" s="714"/>
      <c r="AF6" s="714"/>
      <c r="AG6" s="714"/>
      <c r="AH6" s="714"/>
      <c r="AI6" s="714"/>
      <c r="AJ6" s="714"/>
      <c r="AK6" s="714"/>
      <c r="AL6" s="683">
        <v>1</v>
      </c>
      <c r="AM6" s="684"/>
      <c r="AN6" s="684"/>
      <c r="AO6" s="715"/>
      <c r="AP6" s="677" t="s">
        <v>233</v>
      </c>
      <c r="AQ6" s="678"/>
      <c r="AR6" s="678"/>
      <c r="AS6" s="678"/>
      <c r="AT6" s="678"/>
      <c r="AU6" s="678"/>
      <c r="AV6" s="678"/>
      <c r="AW6" s="678"/>
      <c r="AX6" s="678"/>
      <c r="AY6" s="678"/>
      <c r="AZ6" s="678"/>
      <c r="BA6" s="678"/>
      <c r="BB6" s="678"/>
      <c r="BC6" s="678"/>
      <c r="BD6" s="678"/>
      <c r="BE6" s="678"/>
      <c r="BF6" s="679"/>
      <c r="BG6" s="680">
        <v>21849148</v>
      </c>
      <c r="BH6" s="681"/>
      <c r="BI6" s="681"/>
      <c r="BJ6" s="681"/>
      <c r="BK6" s="681"/>
      <c r="BL6" s="681"/>
      <c r="BM6" s="681"/>
      <c r="BN6" s="682"/>
      <c r="BO6" s="713">
        <v>90.3</v>
      </c>
      <c r="BP6" s="713"/>
      <c r="BQ6" s="713"/>
      <c r="BR6" s="713"/>
      <c r="BS6" s="714">
        <v>127123</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403527</v>
      </c>
      <c r="CS6" s="681"/>
      <c r="CT6" s="681"/>
      <c r="CU6" s="681"/>
      <c r="CV6" s="681"/>
      <c r="CW6" s="681"/>
      <c r="CX6" s="681"/>
      <c r="CY6" s="682"/>
      <c r="CZ6" s="780">
        <v>0.5</v>
      </c>
      <c r="DA6" s="751"/>
      <c r="DB6" s="751"/>
      <c r="DC6" s="783"/>
      <c r="DD6" s="686" t="s">
        <v>186</v>
      </c>
      <c r="DE6" s="681"/>
      <c r="DF6" s="681"/>
      <c r="DG6" s="681"/>
      <c r="DH6" s="681"/>
      <c r="DI6" s="681"/>
      <c r="DJ6" s="681"/>
      <c r="DK6" s="681"/>
      <c r="DL6" s="681"/>
      <c r="DM6" s="681"/>
      <c r="DN6" s="681"/>
      <c r="DO6" s="681"/>
      <c r="DP6" s="682"/>
      <c r="DQ6" s="686">
        <v>403527</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37130</v>
      </c>
      <c r="S7" s="681"/>
      <c r="T7" s="681"/>
      <c r="U7" s="681"/>
      <c r="V7" s="681"/>
      <c r="W7" s="681"/>
      <c r="X7" s="681"/>
      <c r="Y7" s="682"/>
      <c r="Z7" s="713">
        <v>0</v>
      </c>
      <c r="AA7" s="713"/>
      <c r="AB7" s="713"/>
      <c r="AC7" s="713"/>
      <c r="AD7" s="714">
        <v>37130</v>
      </c>
      <c r="AE7" s="714"/>
      <c r="AF7" s="714"/>
      <c r="AG7" s="714"/>
      <c r="AH7" s="714"/>
      <c r="AI7" s="714"/>
      <c r="AJ7" s="714"/>
      <c r="AK7" s="714"/>
      <c r="AL7" s="683">
        <v>0.1</v>
      </c>
      <c r="AM7" s="684"/>
      <c r="AN7" s="684"/>
      <c r="AO7" s="715"/>
      <c r="AP7" s="677" t="s">
        <v>236</v>
      </c>
      <c r="AQ7" s="678"/>
      <c r="AR7" s="678"/>
      <c r="AS7" s="678"/>
      <c r="AT7" s="678"/>
      <c r="AU7" s="678"/>
      <c r="AV7" s="678"/>
      <c r="AW7" s="678"/>
      <c r="AX7" s="678"/>
      <c r="AY7" s="678"/>
      <c r="AZ7" s="678"/>
      <c r="BA7" s="678"/>
      <c r="BB7" s="678"/>
      <c r="BC7" s="678"/>
      <c r="BD7" s="678"/>
      <c r="BE7" s="678"/>
      <c r="BF7" s="679"/>
      <c r="BG7" s="680">
        <v>11545415</v>
      </c>
      <c r="BH7" s="681"/>
      <c r="BI7" s="681"/>
      <c r="BJ7" s="681"/>
      <c r="BK7" s="681"/>
      <c r="BL7" s="681"/>
      <c r="BM7" s="681"/>
      <c r="BN7" s="682"/>
      <c r="BO7" s="713">
        <v>47.7</v>
      </c>
      <c r="BP7" s="713"/>
      <c r="BQ7" s="713"/>
      <c r="BR7" s="713"/>
      <c r="BS7" s="714">
        <v>127123</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19253941</v>
      </c>
      <c r="CS7" s="681"/>
      <c r="CT7" s="681"/>
      <c r="CU7" s="681"/>
      <c r="CV7" s="681"/>
      <c r="CW7" s="681"/>
      <c r="CX7" s="681"/>
      <c r="CY7" s="682"/>
      <c r="CZ7" s="713">
        <v>21.8</v>
      </c>
      <c r="DA7" s="713"/>
      <c r="DB7" s="713"/>
      <c r="DC7" s="713"/>
      <c r="DD7" s="686">
        <v>39824</v>
      </c>
      <c r="DE7" s="681"/>
      <c r="DF7" s="681"/>
      <c r="DG7" s="681"/>
      <c r="DH7" s="681"/>
      <c r="DI7" s="681"/>
      <c r="DJ7" s="681"/>
      <c r="DK7" s="681"/>
      <c r="DL7" s="681"/>
      <c r="DM7" s="681"/>
      <c r="DN7" s="681"/>
      <c r="DO7" s="681"/>
      <c r="DP7" s="682"/>
      <c r="DQ7" s="686">
        <v>4726415</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157270</v>
      </c>
      <c r="S8" s="681"/>
      <c r="T8" s="681"/>
      <c r="U8" s="681"/>
      <c r="V8" s="681"/>
      <c r="W8" s="681"/>
      <c r="X8" s="681"/>
      <c r="Y8" s="682"/>
      <c r="Z8" s="713">
        <v>0.2</v>
      </c>
      <c r="AA8" s="713"/>
      <c r="AB8" s="713"/>
      <c r="AC8" s="713"/>
      <c r="AD8" s="714">
        <v>157270</v>
      </c>
      <c r="AE8" s="714"/>
      <c r="AF8" s="714"/>
      <c r="AG8" s="714"/>
      <c r="AH8" s="714"/>
      <c r="AI8" s="714"/>
      <c r="AJ8" s="714"/>
      <c r="AK8" s="714"/>
      <c r="AL8" s="683">
        <v>0.6</v>
      </c>
      <c r="AM8" s="684"/>
      <c r="AN8" s="684"/>
      <c r="AO8" s="715"/>
      <c r="AP8" s="677" t="s">
        <v>239</v>
      </c>
      <c r="AQ8" s="678"/>
      <c r="AR8" s="678"/>
      <c r="AS8" s="678"/>
      <c r="AT8" s="678"/>
      <c r="AU8" s="678"/>
      <c r="AV8" s="678"/>
      <c r="AW8" s="678"/>
      <c r="AX8" s="678"/>
      <c r="AY8" s="678"/>
      <c r="AZ8" s="678"/>
      <c r="BA8" s="678"/>
      <c r="BB8" s="678"/>
      <c r="BC8" s="678"/>
      <c r="BD8" s="678"/>
      <c r="BE8" s="678"/>
      <c r="BF8" s="679"/>
      <c r="BG8" s="680">
        <v>229261</v>
      </c>
      <c r="BH8" s="681"/>
      <c r="BI8" s="681"/>
      <c r="BJ8" s="681"/>
      <c r="BK8" s="681"/>
      <c r="BL8" s="681"/>
      <c r="BM8" s="681"/>
      <c r="BN8" s="682"/>
      <c r="BO8" s="713">
        <v>0.9</v>
      </c>
      <c r="BP8" s="713"/>
      <c r="BQ8" s="713"/>
      <c r="BR8" s="713"/>
      <c r="BS8" s="686" t="s">
        <v>186</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23159050</v>
      </c>
      <c r="CS8" s="681"/>
      <c r="CT8" s="681"/>
      <c r="CU8" s="681"/>
      <c r="CV8" s="681"/>
      <c r="CW8" s="681"/>
      <c r="CX8" s="681"/>
      <c r="CY8" s="682"/>
      <c r="CZ8" s="713">
        <v>26.2</v>
      </c>
      <c r="DA8" s="713"/>
      <c r="DB8" s="713"/>
      <c r="DC8" s="713"/>
      <c r="DD8" s="686">
        <v>37130</v>
      </c>
      <c r="DE8" s="681"/>
      <c r="DF8" s="681"/>
      <c r="DG8" s="681"/>
      <c r="DH8" s="681"/>
      <c r="DI8" s="681"/>
      <c r="DJ8" s="681"/>
      <c r="DK8" s="681"/>
      <c r="DL8" s="681"/>
      <c r="DM8" s="681"/>
      <c r="DN8" s="681"/>
      <c r="DO8" s="681"/>
      <c r="DP8" s="682"/>
      <c r="DQ8" s="686">
        <v>10948160</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177994</v>
      </c>
      <c r="S9" s="681"/>
      <c r="T9" s="681"/>
      <c r="U9" s="681"/>
      <c r="V9" s="681"/>
      <c r="W9" s="681"/>
      <c r="X9" s="681"/>
      <c r="Y9" s="682"/>
      <c r="Z9" s="713">
        <v>0.2</v>
      </c>
      <c r="AA9" s="713"/>
      <c r="AB9" s="713"/>
      <c r="AC9" s="713"/>
      <c r="AD9" s="714">
        <v>177994</v>
      </c>
      <c r="AE9" s="714"/>
      <c r="AF9" s="714"/>
      <c r="AG9" s="714"/>
      <c r="AH9" s="714"/>
      <c r="AI9" s="714"/>
      <c r="AJ9" s="714"/>
      <c r="AK9" s="714"/>
      <c r="AL9" s="683">
        <v>0.7</v>
      </c>
      <c r="AM9" s="684"/>
      <c r="AN9" s="684"/>
      <c r="AO9" s="715"/>
      <c r="AP9" s="677" t="s">
        <v>242</v>
      </c>
      <c r="AQ9" s="678"/>
      <c r="AR9" s="678"/>
      <c r="AS9" s="678"/>
      <c r="AT9" s="678"/>
      <c r="AU9" s="678"/>
      <c r="AV9" s="678"/>
      <c r="AW9" s="678"/>
      <c r="AX9" s="678"/>
      <c r="AY9" s="678"/>
      <c r="AZ9" s="678"/>
      <c r="BA9" s="678"/>
      <c r="BB9" s="678"/>
      <c r="BC9" s="678"/>
      <c r="BD9" s="678"/>
      <c r="BE9" s="678"/>
      <c r="BF9" s="679"/>
      <c r="BG9" s="680">
        <v>10298687</v>
      </c>
      <c r="BH9" s="681"/>
      <c r="BI9" s="681"/>
      <c r="BJ9" s="681"/>
      <c r="BK9" s="681"/>
      <c r="BL9" s="681"/>
      <c r="BM9" s="681"/>
      <c r="BN9" s="682"/>
      <c r="BO9" s="713">
        <v>42.5</v>
      </c>
      <c r="BP9" s="713"/>
      <c r="BQ9" s="713"/>
      <c r="BR9" s="713"/>
      <c r="BS9" s="686" t="s">
        <v>186</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6637675</v>
      </c>
      <c r="CS9" s="681"/>
      <c r="CT9" s="681"/>
      <c r="CU9" s="681"/>
      <c r="CV9" s="681"/>
      <c r="CW9" s="681"/>
      <c r="CX9" s="681"/>
      <c r="CY9" s="682"/>
      <c r="CZ9" s="713">
        <v>7.5</v>
      </c>
      <c r="DA9" s="713"/>
      <c r="DB9" s="713"/>
      <c r="DC9" s="713"/>
      <c r="DD9" s="686">
        <v>2381103</v>
      </c>
      <c r="DE9" s="681"/>
      <c r="DF9" s="681"/>
      <c r="DG9" s="681"/>
      <c r="DH9" s="681"/>
      <c r="DI9" s="681"/>
      <c r="DJ9" s="681"/>
      <c r="DK9" s="681"/>
      <c r="DL9" s="681"/>
      <c r="DM9" s="681"/>
      <c r="DN9" s="681"/>
      <c r="DO9" s="681"/>
      <c r="DP9" s="682"/>
      <c r="DQ9" s="686">
        <v>3729616</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186</v>
      </c>
      <c r="S10" s="681"/>
      <c r="T10" s="681"/>
      <c r="U10" s="681"/>
      <c r="V10" s="681"/>
      <c r="W10" s="681"/>
      <c r="X10" s="681"/>
      <c r="Y10" s="682"/>
      <c r="Z10" s="713" t="s">
        <v>245</v>
      </c>
      <c r="AA10" s="713"/>
      <c r="AB10" s="713"/>
      <c r="AC10" s="713"/>
      <c r="AD10" s="714" t="s">
        <v>245</v>
      </c>
      <c r="AE10" s="714"/>
      <c r="AF10" s="714"/>
      <c r="AG10" s="714"/>
      <c r="AH10" s="714"/>
      <c r="AI10" s="714"/>
      <c r="AJ10" s="714"/>
      <c r="AK10" s="714"/>
      <c r="AL10" s="683" t="s">
        <v>186</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372068</v>
      </c>
      <c r="BH10" s="681"/>
      <c r="BI10" s="681"/>
      <c r="BJ10" s="681"/>
      <c r="BK10" s="681"/>
      <c r="BL10" s="681"/>
      <c r="BM10" s="681"/>
      <c r="BN10" s="682"/>
      <c r="BO10" s="713">
        <v>1.5</v>
      </c>
      <c r="BP10" s="713"/>
      <c r="BQ10" s="713"/>
      <c r="BR10" s="713"/>
      <c r="BS10" s="686" t="s">
        <v>186</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61647</v>
      </c>
      <c r="CS10" s="681"/>
      <c r="CT10" s="681"/>
      <c r="CU10" s="681"/>
      <c r="CV10" s="681"/>
      <c r="CW10" s="681"/>
      <c r="CX10" s="681"/>
      <c r="CY10" s="682"/>
      <c r="CZ10" s="713">
        <v>0.1</v>
      </c>
      <c r="DA10" s="713"/>
      <c r="DB10" s="713"/>
      <c r="DC10" s="713"/>
      <c r="DD10" s="686" t="s">
        <v>245</v>
      </c>
      <c r="DE10" s="681"/>
      <c r="DF10" s="681"/>
      <c r="DG10" s="681"/>
      <c r="DH10" s="681"/>
      <c r="DI10" s="681"/>
      <c r="DJ10" s="681"/>
      <c r="DK10" s="681"/>
      <c r="DL10" s="681"/>
      <c r="DM10" s="681"/>
      <c r="DN10" s="681"/>
      <c r="DO10" s="681"/>
      <c r="DP10" s="682"/>
      <c r="DQ10" s="686">
        <v>60750</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2628303</v>
      </c>
      <c r="S11" s="681"/>
      <c r="T11" s="681"/>
      <c r="U11" s="681"/>
      <c r="V11" s="681"/>
      <c r="W11" s="681"/>
      <c r="X11" s="681"/>
      <c r="Y11" s="682"/>
      <c r="Z11" s="683">
        <v>2.7</v>
      </c>
      <c r="AA11" s="684"/>
      <c r="AB11" s="684"/>
      <c r="AC11" s="685"/>
      <c r="AD11" s="686">
        <v>2628303</v>
      </c>
      <c r="AE11" s="681"/>
      <c r="AF11" s="681"/>
      <c r="AG11" s="681"/>
      <c r="AH11" s="681"/>
      <c r="AI11" s="681"/>
      <c r="AJ11" s="681"/>
      <c r="AK11" s="682"/>
      <c r="AL11" s="683">
        <v>9.6999999999999993</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645399</v>
      </c>
      <c r="BH11" s="681"/>
      <c r="BI11" s="681"/>
      <c r="BJ11" s="681"/>
      <c r="BK11" s="681"/>
      <c r="BL11" s="681"/>
      <c r="BM11" s="681"/>
      <c r="BN11" s="682"/>
      <c r="BO11" s="713">
        <v>2.7</v>
      </c>
      <c r="BP11" s="713"/>
      <c r="BQ11" s="713"/>
      <c r="BR11" s="713"/>
      <c r="BS11" s="686">
        <v>127123</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120228</v>
      </c>
      <c r="CS11" s="681"/>
      <c r="CT11" s="681"/>
      <c r="CU11" s="681"/>
      <c r="CV11" s="681"/>
      <c r="CW11" s="681"/>
      <c r="CX11" s="681"/>
      <c r="CY11" s="682"/>
      <c r="CZ11" s="713">
        <v>0.1</v>
      </c>
      <c r="DA11" s="713"/>
      <c r="DB11" s="713"/>
      <c r="DC11" s="713"/>
      <c r="DD11" s="686">
        <v>15358</v>
      </c>
      <c r="DE11" s="681"/>
      <c r="DF11" s="681"/>
      <c r="DG11" s="681"/>
      <c r="DH11" s="681"/>
      <c r="DI11" s="681"/>
      <c r="DJ11" s="681"/>
      <c r="DK11" s="681"/>
      <c r="DL11" s="681"/>
      <c r="DM11" s="681"/>
      <c r="DN11" s="681"/>
      <c r="DO11" s="681"/>
      <c r="DP11" s="682"/>
      <c r="DQ11" s="686">
        <v>104571</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v>1684</v>
      </c>
      <c r="S12" s="681"/>
      <c r="T12" s="681"/>
      <c r="U12" s="681"/>
      <c r="V12" s="681"/>
      <c r="W12" s="681"/>
      <c r="X12" s="681"/>
      <c r="Y12" s="682"/>
      <c r="Z12" s="713">
        <v>0</v>
      </c>
      <c r="AA12" s="713"/>
      <c r="AB12" s="713"/>
      <c r="AC12" s="713"/>
      <c r="AD12" s="714">
        <v>1684</v>
      </c>
      <c r="AE12" s="714"/>
      <c r="AF12" s="714"/>
      <c r="AG12" s="714"/>
      <c r="AH12" s="714"/>
      <c r="AI12" s="714"/>
      <c r="AJ12" s="714"/>
      <c r="AK12" s="714"/>
      <c r="AL12" s="683">
        <v>0</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9468637</v>
      </c>
      <c r="BH12" s="681"/>
      <c r="BI12" s="681"/>
      <c r="BJ12" s="681"/>
      <c r="BK12" s="681"/>
      <c r="BL12" s="681"/>
      <c r="BM12" s="681"/>
      <c r="BN12" s="682"/>
      <c r="BO12" s="713">
        <v>39.1</v>
      </c>
      <c r="BP12" s="713"/>
      <c r="BQ12" s="713"/>
      <c r="BR12" s="713"/>
      <c r="BS12" s="686" t="s">
        <v>245</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1272712</v>
      </c>
      <c r="CS12" s="681"/>
      <c r="CT12" s="681"/>
      <c r="CU12" s="681"/>
      <c r="CV12" s="681"/>
      <c r="CW12" s="681"/>
      <c r="CX12" s="681"/>
      <c r="CY12" s="682"/>
      <c r="CZ12" s="713">
        <v>1.4</v>
      </c>
      <c r="DA12" s="713"/>
      <c r="DB12" s="713"/>
      <c r="DC12" s="713"/>
      <c r="DD12" s="686" t="s">
        <v>186</v>
      </c>
      <c r="DE12" s="681"/>
      <c r="DF12" s="681"/>
      <c r="DG12" s="681"/>
      <c r="DH12" s="681"/>
      <c r="DI12" s="681"/>
      <c r="DJ12" s="681"/>
      <c r="DK12" s="681"/>
      <c r="DL12" s="681"/>
      <c r="DM12" s="681"/>
      <c r="DN12" s="681"/>
      <c r="DO12" s="681"/>
      <c r="DP12" s="682"/>
      <c r="DQ12" s="686">
        <v>1240483</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186</v>
      </c>
      <c r="S13" s="681"/>
      <c r="T13" s="681"/>
      <c r="U13" s="681"/>
      <c r="V13" s="681"/>
      <c r="W13" s="681"/>
      <c r="X13" s="681"/>
      <c r="Y13" s="682"/>
      <c r="Z13" s="713" t="s">
        <v>186</v>
      </c>
      <c r="AA13" s="713"/>
      <c r="AB13" s="713"/>
      <c r="AC13" s="713"/>
      <c r="AD13" s="714" t="s">
        <v>186</v>
      </c>
      <c r="AE13" s="714"/>
      <c r="AF13" s="714"/>
      <c r="AG13" s="714"/>
      <c r="AH13" s="714"/>
      <c r="AI13" s="714"/>
      <c r="AJ13" s="714"/>
      <c r="AK13" s="714"/>
      <c r="AL13" s="683" t="s">
        <v>186</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9453546</v>
      </c>
      <c r="BH13" s="681"/>
      <c r="BI13" s="681"/>
      <c r="BJ13" s="681"/>
      <c r="BK13" s="681"/>
      <c r="BL13" s="681"/>
      <c r="BM13" s="681"/>
      <c r="BN13" s="682"/>
      <c r="BO13" s="713">
        <v>39.1</v>
      </c>
      <c r="BP13" s="713"/>
      <c r="BQ13" s="713"/>
      <c r="BR13" s="713"/>
      <c r="BS13" s="686" t="s">
        <v>245</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24622761</v>
      </c>
      <c r="CS13" s="681"/>
      <c r="CT13" s="681"/>
      <c r="CU13" s="681"/>
      <c r="CV13" s="681"/>
      <c r="CW13" s="681"/>
      <c r="CX13" s="681"/>
      <c r="CY13" s="682"/>
      <c r="CZ13" s="713">
        <v>27.8</v>
      </c>
      <c r="DA13" s="713"/>
      <c r="DB13" s="713"/>
      <c r="DC13" s="713"/>
      <c r="DD13" s="686">
        <v>19750353</v>
      </c>
      <c r="DE13" s="681"/>
      <c r="DF13" s="681"/>
      <c r="DG13" s="681"/>
      <c r="DH13" s="681"/>
      <c r="DI13" s="681"/>
      <c r="DJ13" s="681"/>
      <c r="DK13" s="681"/>
      <c r="DL13" s="681"/>
      <c r="DM13" s="681"/>
      <c r="DN13" s="681"/>
      <c r="DO13" s="681"/>
      <c r="DP13" s="682"/>
      <c r="DQ13" s="686">
        <v>5118579</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v>6</v>
      </c>
      <c r="S14" s="681"/>
      <c r="T14" s="681"/>
      <c r="U14" s="681"/>
      <c r="V14" s="681"/>
      <c r="W14" s="681"/>
      <c r="X14" s="681"/>
      <c r="Y14" s="682"/>
      <c r="Z14" s="713">
        <v>0</v>
      </c>
      <c r="AA14" s="713"/>
      <c r="AB14" s="713"/>
      <c r="AC14" s="713"/>
      <c r="AD14" s="714">
        <v>6</v>
      </c>
      <c r="AE14" s="714"/>
      <c r="AF14" s="714"/>
      <c r="AG14" s="714"/>
      <c r="AH14" s="714"/>
      <c r="AI14" s="714"/>
      <c r="AJ14" s="714"/>
      <c r="AK14" s="714"/>
      <c r="AL14" s="683">
        <v>0</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162601</v>
      </c>
      <c r="BH14" s="681"/>
      <c r="BI14" s="681"/>
      <c r="BJ14" s="681"/>
      <c r="BK14" s="681"/>
      <c r="BL14" s="681"/>
      <c r="BM14" s="681"/>
      <c r="BN14" s="682"/>
      <c r="BO14" s="713">
        <v>0.7</v>
      </c>
      <c r="BP14" s="713"/>
      <c r="BQ14" s="713"/>
      <c r="BR14" s="713"/>
      <c r="BS14" s="686" t="s">
        <v>186</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2335607</v>
      </c>
      <c r="CS14" s="681"/>
      <c r="CT14" s="681"/>
      <c r="CU14" s="681"/>
      <c r="CV14" s="681"/>
      <c r="CW14" s="681"/>
      <c r="CX14" s="681"/>
      <c r="CY14" s="682"/>
      <c r="CZ14" s="713">
        <v>2.6</v>
      </c>
      <c r="DA14" s="713"/>
      <c r="DB14" s="713"/>
      <c r="DC14" s="713"/>
      <c r="DD14" s="686">
        <v>780426</v>
      </c>
      <c r="DE14" s="681"/>
      <c r="DF14" s="681"/>
      <c r="DG14" s="681"/>
      <c r="DH14" s="681"/>
      <c r="DI14" s="681"/>
      <c r="DJ14" s="681"/>
      <c r="DK14" s="681"/>
      <c r="DL14" s="681"/>
      <c r="DM14" s="681"/>
      <c r="DN14" s="681"/>
      <c r="DO14" s="681"/>
      <c r="DP14" s="682"/>
      <c r="DQ14" s="686">
        <v>1295685</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186</v>
      </c>
      <c r="S15" s="681"/>
      <c r="T15" s="681"/>
      <c r="U15" s="681"/>
      <c r="V15" s="681"/>
      <c r="W15" s="681"/>
      <c r="X15" s="681"/>
      <c r="Y15" s="682"/>
      <c r="Z15" s="713" t="s">
        <v>186</v>
      </c>
      <c r="AA15" s="713"/>
      <c r="AB15" s="713"/>
      <c r="AC15" s="713"/>
      <c r="AD15" s="714" t="s">
        <v>186</v>
      </c>
      <c r="AE15" s="714"/>
      <c r="AF15" s="714"/>
      <c r="AG15" s="714"/>
      <c r="AH15" s="714"/>
      <c r="AI15" s="714"/>
      <c r="AJ15" s="714"/>
      <c r="AK15" s="714"/>
      <c r="AL15" s="683" t="s">
        <v>186</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672495</v>
      </c>
      <c r="BH15" s="681"/>
      <c r="BI15" s="681"/>
      <c r="BJ15" s="681"/>
      <c r="BK15" s="681"/>
      <c r="BL15" s="681"/>
      <c r="BM15" s="681"/>
      <c r="BN15" s="682"/>
      <c r="BO15" s="713">
        <v>2.8</v>
      </c>
      <c r="BP15" s="713"/>
      <c r="BQ15" s="713"/>
      <c r="BR15" s="713"/>
      <c r="BS15" s="686" t="s">
        <v>186</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7424759</v>
      </c>
      <c r="CS15" s="681"/>
      <c r="CT15" s="681"/>
      <c r="CU15" s="681"/>
      <c r="CV15" s="681"/>
      <c r="CW15" s="681"/>
      <c r="CX15" s="681"/>
      <c r="CY15" s="682"/>
      <c r="CZ15" s="713">
        <v>8.4</v>
      </c>
      <c r="DA15" s="713"/>
      <c r="DB15" s="713"/>
      <c r="DC15" s="713"/>
      <c r="DD15" s="686">
        <v>924172</v>
      </c>
      <c r="DE15" s="681"/>
      <c r="DF15" s="681"/>
      <c r="DG15" s="681"/>
      <c r="DH15" s="681"/>
      <c r="DI15" s="681"/>
      <c r="DJ15" s="681"/>
      <c r="DK15" s="681"/>
      <c r="DL15" s="681"/>
      <c r="DM15" s="681"/>
      <c r="DN15" s="681"/>
      <c r="DO15" s="681"/>
      <c r="DP15" s="682"/>
      <c r="DQ15" s="686">
        <v>4985302</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46251</v>
      </c>
      <c r="S16" s="681"/>
      <c r="T16" s="681"/>
      <c r="U16" s="681"/>
      <c r="V16" s="681"/>
      <c r="W16" s="681"/>
      <c r="X16" s="681"/>
      <c r="Y16" s="682"/>
      <c r="Z16" s="713">
        <v>0</v>
      </c>
      <c r="AA16" s="713"/>
      <c r="AB16" s="713"/>
      <c r="AC16" s="713"/>
      <c r="AD16" s="714">
        <v>46251</v>
      </c>
      <c r="AE16" s="714"/>
      <c r="AF16" s="714"/>
      <c r="AG16" s="714"/>
      <c r="AH16" s="714"/>
      <c r="AI16" s="714"/>
      <c r="AJ16" s="714"/>
      <c r="AK16" s="714"/>
      <c r="AL16" s="683">
        <v>0.2</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245</v>
      </c>
      <c r="BH16" s="681"/>
      <c r="BI16" s="681"/>
      <c r="BJ16" s="681"/>
      <c r="BK16" s="681"/>
      <c r="BL16" s="681"/>
      <c r="BM16" s="681"/>
      <c r="BN16" s="682"/>
      <c r="BO16" s="713" t="s">
        <v>186</v>
      </c>
      <c r="BP16" s="713"/>
      <c r="BQ16" s="713"/>
      <c r="BR16" s="713"/>
      <c r="BS16" s="686" t="s">
        <v>186</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80537</v>
      </c>
      <c r="CS16" s="681"/>
      <c r="CT16" s="681"/>
      <c r="CU16" s="681"/>
      <c r="CV16" s="681"/>
      <c r="CW16" s="681"/>
      <c r="CX16" s="681"/>
      <c r="CY16" s="682"/>
      <c r="CZ16" s="713">
        <v>0.1</v>
      </c>
      <c r="DA16" s="713"/>
      <c r="DB16" s="713"/>
      <c r="DC16" s="713"/>
      <c r="DD16" s="686" t="s">
        <v>245</v>
      </c>
      <c r="DE16" s="681"/>
      <c r="DF16" s="681"/>
      <c r="DG16" s="681"/>
      <c r="DH16" s="681"/>
      <c r="DI16" s="681"/>
      <c r="DJ16" s="681"/>
      <c r="DK16" s="681"/>
      <c r="DL16" s="681"/>
      <c r="DM16" s="681"/>
      <c r="DN16" s="681"/>
      <c r="DO16" s="681"/>
      <c r="DP16" s="682"/>
      <c r="DQ16" s="686">
        <v>23881</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70490</v>
      </c>
      <c r="S17" s="681"/>
      <c r="T17" s="681"/>
      <c r="U17" s="681"/>
      <c r="V17" s="681"/>
      <c r="W17" s="681"/>
      <c r="X17" s="681"/>
      <c r="Y17" s="682"/>
      <c r="Z17" s="713">
        <v>0.1</v>
      </c>
      <c r="AA17" s="713"/>
      <c r="AB17" s="713"/>
      <c r="AC17" s="713"/>
      <c r="AD17" s="714">
        <v>70490</v>
      </c>
      <c r="AE17" s="714"/>
      <c r="AF17" s="714"/>
      <c r="AG17" s="714"/>
      <c r="AH17" s="714"/>
      <c r="AI17" s="714"/>
      <c r="AJ17" s="714"/>
      <c r="AK17" s="714"/>
      <c r="AL17" s="683">
        <v>0.3</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186</v>
      </c>
      <c r="BH17" s="681"/>
      <c r="BI17" s="681"/>
      <c r="BJ17" s="681"/>
      <c r="BK17" s="681"/>
      <c r="BL17" s="681"/>
      <c r="BM17" s="681"/>
      <c r="BN17" s="682"/>
      <c r="BO17" s="713" t="s">
        <v>245</v>
      </c>
      <c r="BP17" s="713"/>
      <c r="BQ17" s="713"/>
      <c r="BR17" s="713"/>
      <c r="BS17" s="686" t="s">
        <v>186</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3057828</v>
      </c>
      <c r="CS17" s="681"/>
      <c r="CT17" s="681"/>
      <c r="CU17" s="681"/>
      <c r="CV17" s="681"/>
      <c r="CW17" s="681"/>
      <c r="CX17" s="681"/>
      <c r="CY17" s="682"/>
      <c r="CZ17" s="713">
        <v>3.5</v>
      </c>
      <c r="DA17" s="713"/>
      <c r="DB17" s="713"/>
      <c r="DC17" s="713"/>
      <c r="DD17" s="686" t="s">
        <v>186</v>
      </c>
      <c r="DE17" s="681"/>
      <c r="DF17" s="681"/>
      <c r="DG17" s="681"/>
      <c r="DH17" s="681"/>
      <c r="DI17" s="681"/>
      <c r="DJ17" s="681"/>
      <c r="DK17" s="681"/>
      <c r="DL17" s="681"/>
      <c r="DM17" s="681"/>
      <c r="DN17" s="681"/>
      <c r="DO17" s="681"/>
      <c r="DP17" s="682"/>
      <c r="DQ17" s="686">
        <v>3057828</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176161</v>
      </c>
      <c r="S18" s="681"/>
      <c r="T18" s="681"/>
      <c r="U18" s="681"/>
      <c r="V18" s="681"/>
      <c r="W18" s="681"/>
      <c r="X18" s="681"/>
      <c r="Y18" s="682"/>
      <c r="Z18" s="713">
        <v>0.2</v>
      </c>
      <c r="AA18" s="713"/>
      <c r="AB18" s="713"/>
      <c r="AC18" s="713"/>
      <c r="AD18" s="714">
        <v>176161</v>
      </c>
      <c r="AE18" s="714"/>
      <c r="AF18" s="714"/>
      <c r="AG18" s="714"/>
      <c r="AH18" s="714"/>
      <c r="AI18" s="714"/>
      <c r="AJ18" s="714"/>
      <c r="AK18" s="714"/>
      <c r="AL18" s="683">
        <v>0.7</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245</v>
      </c>
      <c r="BH18" s="681"/>
      <c r="BI18" s="681"/>
      <c r="BJ18" s="681"/>
      <c r="BK18" s="681"/>
      <c r="BL18" s="681"/>
      <c r="BM18" s="681"/>
      <c r="BN18" s="682"/>
      <c r="BO18" s="713" t="s">
        <v>186</v>
      </c>
      <c r="BP18" s="713"/>
      <c r="BQ18" s="713"/>
      <c r="BR18" s="713"/>
      <c r="BS18" s="686" t="s">
        <v>186</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v>432</v>
      </c>
      <c r="CS18" s="681"/>
      <c r="CT18" s="681"/>
      <c r="CU18" s="681"/>
      <c r="CV18" s="681"/>
      <c r="CW18" s="681"/>
      <c r="CX18" s="681"/>
      <c r="CY18" s="682"/>
      <c r="CZ18" s="713">
        <v>0</v>
      </c>
      <c r="DA18" s="713"/>
      <c r="DB18" s="713"/>
      <c r="DC18" s="713"/>
      <c r="DD18" s="686" t="s">
        <v>186</v>
      </c>
      <c r="DE18" s="681"/>
      <c r="DF18" s="681"/>
      <c r="DG18" s="681"/>
      <c r="DH18" s="681"/>
      <c r="DI18" s="681"/>
      <c r="DJ18" s="681"/>
      <c r="DK18" s="681"/>
      <c r="DL18" s="681"/>
      <c r="DM18" s="681"/>
      <c r="DN18" s="681"/>
      <c r="DO18" s="681"/>
      <c r="DP18" s="682"/>
      <c r="DQ18" s="686">
        <v>432</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149435</v>
      </c>
      <c r="S19" s="681"/>
      <c r="T19" s="681"/>
      <c r="U19" s="681"/>
      <c r="V19" s="681"/>
      <c r="W19" s="681"/>
      <c r="X19" s="681"/>
      <c r="Y19" s="682"/>
      <c r="Z19" s="713">
        <v>0.2</v>
      </c>
      <c r="AA19" s="713"/>
      <c r="AB19" s="713"/>
      <c r="AC19" s="713"/>
      <c r="AD19" s="714">
        <v>149435</v>
      </c>
      <c r="AE19" s="714"/>
      <c r="AF19" s="714"/>
      <c r="AG19" s="714"/>
      <c r="AH19" s="714"/>
      <c r="AI19" s="714"/>
      <c r="AJ19" s="714"/>
      <c r="AK19" s="714"/>
      <c r="AL19" s="683">
        <v>0.6</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2356420</v>
      </c>
      <c r="BH19" s="681"/>
      <c r="BI19" s="681"/>
      <c r="BJ19" s="681"/>
      <c r="BK19" s="681"/>
      <c r="BL19" s="681"/>
      <c r="BM19" s="681"/>
      <c r="BN19" s="682"/>
      <c r="BO19" s="713">
        <v>9.6999999999999993</v>
      </c>
      <c r="BP19" s="713"/>
      <c r="BQ19" s="713"/>
      <c r="BR19" s="713"/>
      <c r="BS19" s="686">
        <v>3829</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186</v>
      </c>
      <c r="CS19" s="681"/>
      <c r="CT19" s="681"/>
      <c r="CU19" s="681"/>
      <c r="CV19" s="681"/>
      <c r="CW19" s="681"/>
      <c r="CX19" s="681"/>
      <c r="CY19" s="682"/>
      <c r="CZ19" s="713" t="s">
        <v>245</v>
      </c>
      <c r="DA19" s="713"/>
      <c r="DB19" s="713"/>
      <c r="DC19" s="713"/>
      <c r="DD19" s="686" t="s">
        <v>186</v>
      </c>
      <c r="DE19" s="681"/>
      <c r="DF19" s="681"/>
      <c r="DG19" s="681"/>
      <c r="DH19" s="681"/>
      <c r="DI19" s="681"/>
      <c r="DJ19" s="681"/>
      <c r="DK19" s="681"/>
      <c r="DL19" s="681"/>
      <c r="DM19" s="681"/>
      <c r="DN19" s="681"/>
      <c r="DO19" s="681"/>
      <c r="DP19" s="682"/>
      <c r="DQ19" s="686" t="s">
        <v>186</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22309</v>
      </c>
      <c r="S20" s="681"/>
      <c r="T20" s="681"/>
      <c r="U20" s="681"/>
      <c r="V20" s="681"/>
      <c r="W20" s="681"/>
      <c r="X20" s="681"/>
      <c r="Y20" s="682"/>
      <c r="Z20" s="713">
        <v>0</v>
      </c>
      <c r="AA20" s="713"/>
      <c r="AB20" s="713"/>
      <c r="AC20" s="713"/>
      <c r="AD20" s="714">
        <v>22309</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2252312</v>
      </c>
      <c r="BH20" s="681"/>
      <c r="BI20" s="681"/>
      <c r="BJ20" s="681"/>
      <c r="BK20" s="681"/>
      <c r="BL20" s="681"/>
      <c r="BM20" s="681"/>
      <c r="BN20" s="682"/>
      <c r="BO20" s="713">
        <v>9.3000000000000007</v>
      </c>
      <c r="BP20" s="713"/>
      <c r="BQ20" s="713"/>
      <c r="BR20" s="713"/>
      <c r="BS20" s="686">
        <v>3829</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88430704</v>
      </c>
      <c r="CS20" s="681"/>
      <c r="CT20" s="681"/>
      <c r="CU20" s="681"/>
      <c r="CV20" s="681"/>
      <c r="CW20" s="681"/>
      <c r="CX20" s="681"/>
      <c r="CY20" s="682"/>
      <c r="CZ20" s="713">
        <v>100</v>
      </c>
      <c r="DA20" s="713"/>
      <c r="DB20" s="713"/>
      <c r="DC20" s="713"/>
      <c r="DD20" s="686">
        <v>23928366</v>
      </c>
      <c r="DE20" s="681"/>
      <c r="DF20" s="681"/>
      <c r="DG20" s="681"/>
      <c r="DH20" s="681"/>
      <c r="DI20" s="681"/>
      <c r="DJ20" s="681"/>
      <c r="DK20" s="681"/>
      <c r="DL20" s="681"/>
      <c r="DM20" s="681"/>
      <c r="DN20" s="681"/>
      <c r="DO20" s="681"/>
      <c r="DP20" s="682"/>
      <c r="DQ20" s="686">
        <v>35695229</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4417</v>
      </c>
      <c r="S21" s="681"/>
      <c r="T21" s="681"/>
      <c r="U21" s="681"/>
      <c r="V21" s="681"/>
      <c r="W21" s="681"/>
      <c r="X21" s="681"/>
      <c r="Y21" s="682"/>
      <c r="Z21" s="713">
        <v>0</v>
      </c>
      <c r="AA21" s="713"/>
      <c r="AB21" s="713"/>
      <c r="AC21" s="713"/>
      <c r="AD21" s="714">
        <v>4417</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28508</v>
      </c>
      <c r="BH21" s="681"/>
      <c r="BI21" s="681"/>
      <c r="BJ21" s="681"/>
      <c r="BK21" s="681"/>
      <c r="BL21" s="681"/>
      <c r="BM21" s="681"/>
      <c r="BN21" s="682"/>
      <c r="BO21" s="713">
        <v>0.1</v>
      </c>
      <c r="BP21" s="713"/>
      <c r="BQ21" s="713"/>
      <c r="BR21" s="713"/>
      <c r="BS21" s="686">
        <v>3829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1304993</v>
      </c>
      <c r="S22" s="681"/>
      <c r="T22" s="681"/>
      <c r="U22" s="681"/>
      <c r="V22" s="681"/>
      <c r="W22" s="681"/>
      <c r="X22" s="681"/>
      <c r="Y22" s="682"/>
      <c r="Z22" s="713">
        <v>1.3</v>
      </c>
      <c r="AA22" s="713"/>
      <c r="AB22" s="713"/>
      <c r="AC22" s="713"/>
      <c r="AD22" s="714">
        <v>1208820</v>
      </c>
      <c r="AE22" s="714"/>
      <c r="AF22" s="714"/>
      <c r="AG22" s="714"/>
      <c r="AH22" s="714"/>
      <c r="AI22" s="714"/>
      <c r="AJ22" s="714"/>
      <c r="AK22" s="714"/>
      <c r="AL22" s="683">
        <v>4.5</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186</v>
      </c>
      <c r="BH22" s="681"/>
      <c r="BI22" s="681"/>
      <c r="BJ22" s="681"/>
      <c r="BK22" s="681"/>
      <c r="BL22" s="681"/>
      <c r="BM22" s="681"/>
      <c r="BN22" s="682"/>
      <c r="BO22" s="713" t="s">
        <v>245</v>
      </c>
      <c r="BP22" s="713"/>
      <c r="BQ22" s="713"/>
      <c r="BR22" s="713"/>
      <c r="BS22" s="686" t="s">
        <v>186</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1208820</v>
      </c>
      <c r="S23" s="681"/>
      <c r="T23" s="681"/>
      <c r="U23" s="681"/>
      <c r="V23" s="681"/>
      <c r="W23" s="681"/>
      <c r="X23" s="681"/>
      <c r="Y23" s="682"/>
      <c r="Z23" s="713">
        <v>1.2</v>
      </c>
      <c r="AA23" s="713"/>
      <c r="AB23" s="713"/>
      <c r="AC23" s="713"/>
      <c r="AD23" s="714">
        <v>1208820</v>
      </c>
      <c r="AE23" s="714"/>
      <c r="AF23" s="714"/>
      <c r="AG23" s="714"/>
      <c r="AH23" s="714"/>
      <c r="AI23" s="714"/>
      <c r="AJ23" s="714"/>
      <c r="AK23" s="714"/>
      <c r="AL23" s="683">
        <v>4.5</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v>2223804</v>
      </c>
      <c r="BH23" s="681"/>
      <c r="BI23" s="681"/>
      <c r="BJ23" s="681"/>
      <c r="BK23" s="681"/>
      <c r="BL23" s="681"/>
      <c r="BM23" s="681"/>
      <c r="BN23" s="682"/>
      <c r="BO23" s="713">
        <v>9.1999999999999993</v>
      </c>
      <c r="BP23" s="713"/>
      <c r="BQ23" s="713"/>
      <c r="BR23" s="713"/>
      <c r="BS23" s="686" t="s">
        <v>245</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96173</v>
      </c>
      <c r="S24" s="681"/>
      <c r="T24" s="681"/>
      <c r="U24" s="681"/>
      <c r="V24" s="681"/>
      <c r="W24" s="681"/>
      <c r="X24" s="681"/>
      <c r="Y24" s="682"/>
      <c r="Z24" s="713">
        <v>0.1</v>
      </c>
      <c r="AA24" s="713"/>
      <c r="AB24" s="713"/>
      <c r="AC24" s="713"/>
      <c r="AD24" s="714" t="s">
        <v>186</v>
      </c>
      <c r="AE24" s="714"/>
      <c r="AF24" s="714"/>
      <c r="AG24" s="714"/>
      <c r="AH24" s="714"/>
      <c r="AI24" s="714"/>
      <c r="AJ24" s="714"/>
      <c r="AK24" s="714"/>
      <c r="AL24" s="683" t="s">
        <v>186</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186</v>
      </c>
      <c r="BH24" s="681"/>
      <c r="BI24" s="681"/>
      <c r="BJ24" s="681"/>
      <c r="BK24" s="681"/>
      <c r="BL24" s="681"/>
      <c r="BM24" s="681"/>
      <c r="BN24" s="682"/>
      <c r="BO24" s="713" t="s">
        <v>245</v>
      </c>
      <c r="BP24" s="713"/>
      <c r="BQ24" s="713"/>
      <c r="BR24" s="713"/>
      <c r="BS24" s="686" t="s">
        <v>186</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27649543</v>
      </c>
      <c r="CS24" s="736"/>
      <c r="CT24" s="736"/>
      <c r="CU24" s="736"/>
      <c r="CV24" s="736"/>
      <c r="CW24" s="736"/>
      <c r="CX24" s="736"/>
      <c r="CY24" s="779"/>
      <c r="CZ24" s="780">
        <v>31.3</v>
      </c>
      <c r="DA24" s="751"/>
      <c r="DB24" s="751"/>
      <c r="DC24" s="783"/>
      <c r="DD24" s="778">
        <v>16227660</v>
      </c>
      <c r="DE24" s="736"/>
      <c r="DF24" s="736"/>
      <c r="DG24" s="736"/>
      <c r="DH24" s="736"/>
      <c r="DI24" s="736"/>
      <c r="DJ24" s="736"/>
      <c r="DK24" s="779"/>
      <c r="DL24" s="778">
        <v>15735500</v>
      </c>
      <c r="DM24" s="736"/>
      <c r="DN24" s="736"/>
      <c r="DO24" s="736"/>
      <c r="DP24" s="736"/>
      <c r="DQ24" s="736"/>
      <c r="DR24" s="736"/>
      <c r="DS24" s="736"/>
      <c r="DT24" s="736"/>
      <c r="DU24" s="736"/>
      <c r="DV24" s="779"/>
      <c r="DW24" s="780">
        <v>55.4</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186</v>
      </c>
      <c r="S25" s="681"/>
      <c r="T25" s="681"/>
      <c r="U25" s="681"/>
      <c r="V25" s="681"/>
      <c r="W25" s="681"/>
      <c r="X25" s="681"/>
      <c r="Y25" s="682"/>
      <c r="Z25" s="713" t="s">
        <v>186</v>
      </c>
      <c r="AA25" s="713"/>
      <c r="AB25" s="713"/>
      <c r="AC25" s="713"/>
      <c r="AD25" s="714" t="s">
        <v>245</v>
      </c>
      <c r="AE25" s="714"/>
      <c r="AF25" s="714"/>
      <c r="AG25" s="714"/>
      <c r="AH25" s="714"/>
      <c r="AI25" s="714"/>
      <c r="AJ25" s="714"/>
      <c r="AK25" s="714"/>
      <c r="AL25" s="683" t="s">
        <v>186</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v>104108</v>
      </c>
      <c r="BH25" s="681"/>
      <c r="BI25" s="681"/>
      <c r="BJ25" s="681"/>
      <c r="BK25" s="681"/>
      <c r="BL25" s="681"/>
      <c r="BM25" s="681"/>
      <c r="BN25" s="682"/>
      <c r="BO25" s="713">
        <v>0.4</v>
      </c>
      <c r="BP25" s="713"/>
      <c r="BQ25" s="713"/>
      <c r="BR25" s="713"/>
      <c r="BS25" s="686" t="s">
        <v>245</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10249463</v>
      </c>
      <c r="CS25" s="699"/>
      <c r="CT25" s="699"/>
      <c r="CU25" s="699"/>
      <c r="CV25" s="699"/>
      <c r="CW25" s="699"/>
      <c r="CX25" s="699"/>
      <c r="CY25" s="700"/>
      <c r="CZ25" s="683">
        <v>11.6</v>
      </c>
      <c r="DA25" s="701"/>
      <c r="DB25" s="701"/>
      <c r="DC25" s="702"/>
      <c r="DD25" s="686">
        <v>9151776</v>
      </c>
      <c r="DE25" s="699"/>
      <c r="DF25" s="699"/>
      <c r="DG25" s="699"/>
      <c r="DH25" s="699"/>
      <c r="DI25" s="699"/>
      <c r="DJ25" s="699"/>
      <c r="DK25" s="700"/>
      <c r="DL25" s="686">
        <v>9027229</v>
      </c>
      <c r="DM25" s="699"/>
      <c r="DN25" s="699"/>
      <c r="DO25" s="699"/>
      <c r="DP25" s="699"/>
      <c r="DQ25" s="699"/>
      <c r="DR25" s="699"/>
      <c r="DS25" s="699"/>
      <c r="DT25" s="699"/>
      <c r="DU25" s="699"/>
      <c r="DV25" s="700"/>
      <c r="DW25" s="683">
        <v>31.8</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29075188</v>
      </c>
      <c r="S26" s="681"/>
      <c r="T26" s="681"/>
      <c r="U26" s="681"/>
      <c r="V26" s="681"/>
      <c r="W26" s="681"/>
      <c r="X26" s="681"/>
      <c r="Y26" s="682"/>
      <c r="Z26" s="713">
        <v>30</v>
      </c>
      <c r="AA26" s="713"/>
      <c r="AB26" s="713"/>
      <c r="AC26" s="713"/>
      <c r="AD26" s="714">
        <v>26651103</v>
      </c>
      <c r="AE26" s="714"/>
      <c r="AF26" s="714"/>
      <c r="AG26" s="714"/>
      <c r="AH26" s="714"/>
      <c r="AI26" s="714"/>
      <c r="AJ26" s="714"/>
      <c r="AK26" s="714"/>
      <c r="AL26" s="683">
        <v>98.6</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186</v>
      </c>
      <c r="BH26" s="681"/>
      <c r="BI26" s="681"/>
      <c r="BJ26" s="681"/>
      <c r="BK26" s="681"/>
      <c r="BL26" s="681"/>
      <c r="BM26" s="681"/>
      <c r="BN26" s="682"/>
      <c r="BO26" s="713" t="s">
        <v>245</v>
      </c>
      <c r="BP26" s="713"/>
      <c r="BQ26" s="713"/>
      <c r="BR26" s="713"/>
      <c r="BS26" s="686" t="s">
        <v>245</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6781512</v>
      </c>
      <c r="CS26" s="681"/>
      <c r="CT26" s="681"/>
      <c r="CU26" s="681"/>
      <c r="CV26" s="681"/>
      <c r="CW26" s="681"/>
      <c r="CX26" s="681"/>
      <c r="CY26" s="682"/>
      <c r="CZ26" s="683">
        <v>7.7</v>
      </c>
      <c r="DA26" s="701"/>
      <c r="DB26" s="701"/>
      <c r="DC26" s="702"/>
      <c r="DD26" s="686">
        <v>5922386</v>
      </c>
      <c r="DE26" s="681"/>
      <c r="DF26" s="681"/>
      <c r="DG26" s="681"/>
      <c r="DH26" s="681"/>
      <c r="DI26" s="681"/>
      <c r="DJ26" s="681"/>
      <c r="DK26" s="682"/>
      <c r="DL26" s="686" t="s">
        <v>245</v>
      </c>
      <c r="DM26" s="681"/>
      <c r="DN26" s="681"/>
      <c r="DO26" s="681"/>
      <c r="DP26" s="681"/>
      <c r="DQ26" s="681"/>
      <c r="DR26" s="681"/>
      <c r="DS26" s="681"/>
      <c r="DT26" s="681"/>
      <c r="DU26" s="681"/>
      <c r="DV26" s="682"/>
      <c r="DW26" s="683" t="s">
        <v>186</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17617</v>
      </c>
      <c r="S27" s="681"/>
      <c r="T27" s="681"/>
      <c r="U27" s="681"/>
      <c r="V27" s="681"/>
      <c r="W27" s="681"/>
      <c r="X27" s="681"/>
      <c r="Y27" s="682"/>
      <c r="Z27" s="713">
        <v>0</v>
      </c>
      <c r="AA27" s="713"/>
      <c r="AB27" s="713"/>
      <c r="AC27" s="713"/>
      <c r="AD27" s="714">
        <v>17617</v>
      </c>
      <c r="AE27" s="714"/>
      <c r="AF27" s="714"/>
      <c r="AG27" s="714"/>
      <c r="AH27" s="714"/>
      <c r="AI27" s="714"/>
      <c r="AJ27" s="714"/>
      <c r="AK27" s="714"/>
      <c r="AL27" s="683">
        <v>0.1</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24205568</v>
      </c>
      <c r="BH27" s="681"/>
      <c r="BI27" s="681"/>
      <c r="BJ27" s="681"/>
      <c r="BK27" s="681"/>
      <c r="BL27" s="681"/>
      <c r="BM27" s="681"/>
      <c r="BN27" s="682"/>
      <c r="BO27" s="713">
        <v>100</v>
      </c>
      <c r="BP27" s="713"/>
      <c r="BQ27" s="713"/>
      <c r="BR27" s="713"/>
      <c r="BS27" s="686">
        <v>130952</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14342252</v>
      </c>
      <c r="CS27" s="699"/>
      <c r="CT27" s="699"/>
      <c r="CU27" s="699"/>
      <c r="CV27" s="699"/>
      <c r="CW27" s="699"/>
      <c r="CX27" s="699"/>
      <c r="CY27" s="700"/>
      <c r="CZ27" s="683">
        <v>16.2</v>
      </c>
      <c r="DA27" s="701"/>
      <c r="DB27" s="701"/>
      <c r="DC27" s="702"/>
      <c r="DD27" s="686">
        <v>4018056</v>
      </c>
      <c r="DE27" s="699"/>
      <c r="DF27" s="699"/>
      <c r="DG27" s="699"/>
      <c r="DH27" s="699"/>
      <c r="DI27" s="699"/>
      <c r="DJ27" s="699"/>
      <c r="DK27" s="700"/>
      <c r="DL27" s="686">
        <v>4008043</v>
      </c>
      <c r="DM27" s="699"/>
      <c r="DN27" s="699"/>
      <c r="DO27" s="699"/>
      <c r="DP27" s="699"/>
      <c r="DQ27" s="699"/>
      <c r="DR27" s="699"/>
      <c r="DS27" s="699"/>
      <c r="DT27" s="699"/>
      <c r="DU27" s="699"/>
      <c r="DV27" s="700"/>
      <c r="DW27" s="683">
        <v>14.1</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804522</v>
      </c>
      <c r="S28" s="681"/>
      <c r="T28" s="681"/>
      <c r="U28" s="681"/>
      <c r="V28" s="681"/>
      <c r="W28" s="681"/>
      <c r="X28" s="681"/>
      <c r="Y28" s="682"/>
      <c r="Z28" s="713">
        <v>0.8</v>
      </c>
      <c r="AA28" s="713"/>
      <c r="AB28" s="713"/>
      <c r="AC28" s="713"/>
      <c r="AD28" s="714" t="s">
        <v>245</v>
      </c>
      <c r="AE28" s="714"/>
      <c r="AF28" s="714"/>
      <c r="AG28" s="714"/>
      <c r="AH28" s="714"/>
      <c r="AI28" s="714"/>
      <c r="AJ28" s="714"/>
      <c r="AK28" s="714"/>
      <c r="AL28" s="683" t="s">
        <v>186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3057828</v>
      </c>
      <c r="CS28" s="681"/>
      <c r="CT28" s="681"/>
      <c r="CU28" s="681"/>
      <c r="CV28" s="681"/>
      <c r="CW28" s="681"/>
      <c r="CX28" s="681"/>
      <c r="CY28" s="682"/>
      <c r="CZ28" s="683">
        <v>3.5</v>
      </c>
      <c r="DA28" s="701"/>
      <c r="DB28" s="701"/>
      <c r="DC28" s="702"/>
      <c r="DD28" s="686">
        <v>3057828</v>
      </c>
      <c r="DE28" s="681"/>
      <c r="DF28" s="681"/>
      <c r="DG28" s="681"/>
      <c r="DH28" s="681"/>
      <c r="DI28" s="681"/>
      <c r="DJ28" s="681"/>
      <c r="DK28" s="682"/>
      <c r="DL28" s="686">
        <v>2700228</v>
      </c>
      <c r="DM28" s="681"/>
      <c r="DN28" s="681"/>
      <c r="DO28" s="681"/>
      <c r="DP28" s="681"/>
      <c r="DQ28" s="681"/>
      <c r="DR28" s="681"/>
      <c r="DS28" s="681"/>
      <c r="DT28" s="681"/>
      <c r="DU28" s="681"/>
      <c r="DV28" s="682"/>
      <c r="DW28" s="683">
        <v>9.5</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685876</v>
      </c>
      <c r="S29" s="681"/>
      <c r="T29" s="681"/>
      <c r="U29" s="681"/>
      <c r="V29" s="681"/>
      <c r="W29" s="681"/>
      <c r="X29" s="681"/>
      <c r="Y29" s="682"/>
      <c r="Z29" s="713">
        <v>0.7</v>
      </c>
      <c r="AA29" s="713"/>
      <c r="AB29" s="713"/>
      <c r="AC29" s="713"/>
      <c r="AD29" s="714">
        <v>198705</v>
      </c>
      <c r="AE29" s="714"/>
      <c r="AF29" s="714"/>
      <c r="AG29" s="714"/>
      <c r="AH29" s="714"/>
      <c r="AI29" s="714"/>
      <c r="AJ29" s="714"/>
      <c r="AK29" s="714"/>
      <c r="AL29" s="683">
        <v>0.7</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306</v>
      </c>
      <c r="CG29" s="720"/>
      <c r="CH29" s="720"/>
      <c r="CI29" s="720"/>
      <c r="CJ29" s="720"/>
      <c r="CK29" s="720"/>
      <c r="CL29" s="720"/>
      <c r="CM29" s="720"/>
      <c r="CN29" s="720"/>
      <c r="CO29" s="720"/>
      <c r="CP29" s="720"/>
      <c r="CQ29" s="721"/>
      <c r="CR29" s="680">
        <v>3057828</v>
      </c>
      <c r="CS29" s="699"/>
      <c r="CT29" s="699"/>
      <c r="CU29" s="699"/>
      <c r="CV29" s="699"/>
      <c r="CW29" s="699"/>
      <c r="CX29" s="699"/>
      <c r="CY29" s="700"/>
      <c r="CZ29" s="683">
        <v>3.5</v>
      </c>
      <c r="DA29" s="701"/>
      <c r="DB29" s="701"/>
      <c r="DC29" s="702"/>
      <c r="DD29" s="686">
        <v>3057828</v>
      </c>
      <c r="DE29" s="699"/>
      <c r="DF29" s="699"/>
      <c r="DG29" s="699"/>
      <c r="DH29" s="699"/>
      <c r="DI29" s="699"/>
      <c r="DJ29" s="699"/>
      <c r="DK29" s="700"/>
      <c r="DL29" s="686">
        <v>2700228</v>
      </c>
      <c r="DM29" s="699"/>
      <c r="DN29" s="699"/>
      <c r="DO29" s="699"/>
      <c r="DP29" s="699"/>
      <c r="DQ29" s="699"/>
      <c r="DR29" s="699"/>
      <c r="DS29" s="699"/>
      <c r="DT29" s="699"/>
      <c r="DU29" s="699"/>
      <c r="DV29" s="700"/>
      <c r="DW29" s="683">
        <v>9.5</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294743</v>
      </c>
      <c r="S30" s="681"/>
      <c r="T30" s="681"/>
      <c r="U30" s="681"/>
      <c r="V30" s="681"/>
      <c r="W30" s="681"/>
      <c r="X30" s="681"/>
      <c r="Y30" s="682"/>
      <c r="Z30" s="713">
        <v>0.3</v>
      </c>
      <c r="AA30" s="713"/>
      <c r="AB30" s="713"/>
      <c r="AC30" s="713"/>
      <c r="AD30" s="714" t="s">
        <v>186</v>
      </c>
      <c r="AE30" s="714"/>
      <c r="AF30" s="714"/>
      <c r="AG30" s="714"/>
      <c r="AH30" s="714"/>
      <c r="AI30" s="714"/>
      <c r="AJ30" s="714"/>
      <c r="AK30" s="714"/>
      <c r="AL30" s="683" t="s">
        <v>186</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2866683</v>
      </c>
      <c r="CS30" s="681"/>
      <c r="CT30" s="681"/>
      <c r="CU30" s="681"/>
      <c r="CV30" s="681"/>
      <c r="CW30" s="681"/>
      <c r="CX30" s="681"/>
      <c r="CY30" s="682"/>
      <c r="CZ30" s="683">
        <v>3.2</v>
      </c>
      <c r="DA30" s="701"/>
      <c r="DB30" s="701"/>
      <c r="DC30" s="702"/>
      <c r="DD30" s="686">
        <v>2866683</v>
      </c>
      <c r="DE30" s="681"/>
      <c r="DF30" s="681"/>
      <c r="DG30" s="681"/>
      <c r="DH30" s="681"/>
      <c r="DI30" s="681"/>
      <c r="DJ30" s="681"/>
      <c r="DK30" s="682"/>
      <c r="DL30" s="686">
        <v>2509083</v>
      </c>
      <c r="DM30" s="681"/>
      <c r="DN30" s="681"/>
      <c r="DO30" s="681"/>
      <c r="DP30" s="681"/>
      <c r="DQ30" s="681"/>
      <c r="DR30" s="681"/>
      <c r="DS30" s="681"/>
      <c r="DT30" s="681"/>
      <c r="DU30" s="681"/>
      <c r="DV30" s="682"/>
      <c r="DW30" s="683">
        <v>8.8000000000000007</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32168226</v>
      </c>
      <c r="S31" s="681"/>
      <c r="T31" s="681"/>
      <c r="U31" s="681"/>
      <c r="V31" s="681"/>
      <c r="W31" s="681"/>
      <c r="X31" s="681"/>
      <c r="Y31" s="682"/>
      <c r="Z31" s="713">
        <v>33.200000000000003</v>
      </c>
      <c r="AA31" s="713"/>
      <c r="AB31" s="713"/>
      <c r="AC31" s="713"/>
      <c r="AD31" s="714" t="s">
        <v>186</v>
      </c>
      <c r="AE31" s="714"/>
      <c r="AF31" s="714"/>
      <c r="AG31" s="714"/>
      <c r="AH31" s="714"/>
      <c r="AI31" s="714"/>
      <c r="AJ31" s="714"/>
      <c r="AK31" s="714"/>
      <c r="AL31" s="683" t="s">
        <v>186</v>
      </c>
      <c r="AM31" s="684"/>
      <c r="AN31" s="684"/>
      <c r="AO31" s="715"/>
      <c r="AP31" s="756" t="s">
        <v>312</v>
      </c>
      <c r="AQ31" s="757"/>
      <c r="AR31" s="757"/>
      <c r="AS31" s="757"/>
      <c r="AT31" s="762" t="s">
        <v>313</v>
      </c>
      <c r="AU31" s="231"/>
      <c r="AV31" s="231"/>
      <c r="AW31" s="231"/>
      <c r="AX31" s="746" t="s">
        <v>189</v>
      </c>
      <c r="AY31" s="747"/>
      <c r="AZ31" s="747"/>
      <c r="BA31" s="747"/>
      <c r="BB31" s="747"/>
      <c r="BC31" s="747"/>
      <c r="BD31" s="747"/>
      <c r="BE31" s="747"/>
      <c r="BF31" s="748"/>
      <c r="BG31" s="749">
        <v>99.1</v>
      </c>
      <c r="BH31" s="750"/>
      <c r="BI31" s="750"/>
      <c r="BJ31" s="750"/>
      <c r="BK31" s="750"/>
      <c r="BL31" s="750"/>
      <c r="BM31" s="751">
        <v>98.1</v>
      </c>
      <c r="BN31" s="750"/>
      <c r="BO31" s="750"/>
      <c r="BP31" s="750"/>
      <c r="BQ31" s="752"/>
      <c r="BR31" s="749">
        <v>99.5</v>
      </c>
      <c r="BS31" s="750"/>
      <c r="BT31" s="750"/>
      <c r="BU31" s="750"/>
      <c r="BV31" s="750"/>
      <c r="BW31" s="750"/>
      <c r="BX31" s="751">
        <v>98.2</v>
      </c>
      <c r="BY31" s="750"/>
      <c r="BZ31" s="750"/>
      <c r="CA31" s="750"/>
      <c r="CB31" s="752"/>
      <c r="CD31" s="767"/>
      <c r="CE31" s="768"/>
      <c r="CF31" s="719" t="s">
        <v>314</v>
      </c>
      <c r="CG31" s="720"/>
      <c r="CH31" s="720"/>
      <c r="CI31" s="720"/>
      <c r="CJ31" s="720"/>
      <c r="CK31" s="720"/>
      <c r="CL31" s="720"/>
      <c r="CM31" s="720"/>
      <c r="CN31" s="720"/>
      <c r="CO31" s="720"/>
      <c r="CP31" s="720"/>
      <c r="CQ31" s="721"/>
      <c r="CR31" s="680">
        <v>191145</v>
      </c>
      <c r="CS31" s="699"/>
      <c r="CT31" s="699"/>
      <c r="CU31" s="699"/>
      <c r="CV31" s="699"/>
      <c r="CW31" s="699"/>
      <c r="CX31" s="699"/>
      <c r="CY31" s="700"/>
      <c r="CZ31" s="683">
        <v>0.2</v>
      </c>
      <c r="DA31" s="701"/>
      <c r="DB31" s="701"/>
      <c r="DC31" s="702"/>
      <c r="DD31" s="686">
        <v>191145</v>
      </c>
      <c r="DE31" s="699"/>
      <c r="DF31" s="699"/>
      <c r="DG31" s="699"/>
      <c r="DH31" s="699"/>
      <c r="DI31" s="699"/>
      <c r="DJ31" s="699"/>
      <c r="DK31" s="700"/>
      <c r="DL31" s="686">
        <v>191145</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315</v>
      </c>
      <c r="C32" s="772"/>
      <c r="D32" s="772"/>
      <c r="E32" s="772"/>
      <c r="F32" s="772"/>
      <c r="G32" s="772"/>
      <c r="H32" s="772"/>
      <c r="I32" s="772"/>
      <c r="J32" s="772"/>
      <c r="K32" s="772"/>
      <c r="L32" s="772"/>
      <c r="M32" s="772"/>
      <c r="N32" s="772"/>
      <c r="O32" s="772"/>
      <c r="P32" s="772"/>
      <c r="Q32" s="773"/>
      <c r="R32" s="680" t="s">
        <v>186</v>
      </c>
      <c r="S32" s="681"/>
      <c r="T32" s="681"/>
      <c r="U32" s="681"/>
      <c r="V32" s="681"/>
      <c r="W32" s="681"/>
      <c r="X32" s="681"/>
      <c r="Y32" s="682"/>
      <c r="Z32" s="713" t="s">
        <v>186</v>
      </c>
      <c r="AA32" s="713"/>
      <c r="AB32" s="713"/>
      <c r="AC32" s="713"/>
      <c r="AD32" s="714" t="s">
        <v>186</v>
      </c>
      <c r="AE32" s="714"/>
      <c r="AF32" s="714"/>
      <c r="AG32" s="714"/>
      <c r="AH32" s="714"/>
      <c r="AI32" s="714"/>
      <c r="AJ32" s="714"/>
      <c r="AK32" s="714"/>
      <c r="AL32" s="683" t="s">
        <v>245</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99.3</v>
      </c>
      <c r="BH32" s="699"/>
      <c r="BI32" s="699"/>
      <c r="BJ32" s="699"/>
      <c r="BK32" s="699"/>
      <c r="BL32" s="699"/>
      <c r="BM32" s="684">
        <v>98.1</v>
      </c>
      <c r="BN32" s="745"/>
      <c r="BO32" s="745"/>
      <c r="BP32" s="745"/>
      <c r="BQ32" s="726"/>
      <c r="BR32" s="753">
        <v>99.4</v>
      </c>
      <c r="BS32" s="699"/>
      <c r="BT32" s="699"/>
      <c r="BU32" s="699"/>
      <c r="BV32" s="699"/>
      <c r="BW32" s="699"/>
      <c r="BX32" s="684">
        <v>97.9</v>
      </c>
      <c r="BY32" s="745"/>
      <c r="BZ32" s="745"/>
      <c r="CA32" s="745"/>
      <c r="CB32" s="726"/>
      <c r="CD32" s="769"/>
      <c r="CE32" s="770"/>
      <c r="CF32" s="719" t="s">
        <v>318</v>
      </c>
      <c r="CG32" s="720"/>
      <c r="CH32" s="720"/>
      <c r="CI32" s="720"/>
      <c r="CJ32" s="720"/>
      <c r="CK32" s="720"/>
      <c r="CL32" s="720"/>
      <c r="CM32" s="720"/>
      <c r="CN32" s="720"/>
      <c r="CO32" s="720"/>
      <c r="CP32" s="720"/>
      <c r="CQ32" s="721"/>
      <c r="CR32" s="680" t="s">
        <v>186</v>
      </c>
      <c r="CS32" s="681"/>
      <c r="CT32" s="681"/>
      <c r="CU32" s="681"/>
      <c r="CV32" s="681"/>
      <c r="CW32" s="681"/>
      <c r="CX32" s="681"/>
      <c r="CY32" s="682"/>
      <c r="CZ32" s="683" t="s">
        <v>186</v>
      </c>
      <c r="DA32" s="701"/>
      <c r="DB32" s="701"/>
      <c r="DC32" s="702"/>
      <c r="DD32" s="686" t="s">
        <v>186</v>
      </c>
      <c r="DE32" s="681"/>
      <c r="DF32" s="681"/>
      <c r="DG32" s="681"/>
      <c r="DH32" s="681"/>
      <c r="DI32" s="681"/>
      <c r="DJ32" s="681"/>
      <c r="DK32" s="682"/>
      <c r="DL32" s="686" t="s">
        <v>186</v>
      </c>
      <c r="DM32" s="681"/>
      <c r="DN32" s="681"/>
      <c r="DO32" s="681"/>
      <c r="DP32" s="681"/>
      <c r="DQ32" s="681"/>
      <c r="DR32" s="681"/>
      <c r="DS32" s="681"/>
      <c r="DT32" s="681"/>
      <c r="DU32" s="681"/>
      <c r="DV32" s="682"/>
      <c r="DW32" s="683" t="s">
        <v>245</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5329146</v>
      </c>
      <c r="S33" s="681"/>
      <c r="T33" s="681"/>
      <c r="U33" s="681"/>
      <c r="V33" s="681"/>
      <c r="W33" s="681"/>
      <c r="X33" s="681"/>
      <c r="Y33" s="682"/>
      <c r="Z33" s="713">
        <v>5.5</v>
      </c>
      <c r="AA33" s="713"/>
      <c r="AB33" s="713"/>
      <c r="AC33" s="713"/>
      <c r="AD33" s="714" t="s">
        <v>186</v>
      </c>
      <c r="AE33" s="714"/>
      <c r="AF33" s="714"/>
      <c r="AG33" s="714"/>
      <c r="AH33" s="714"/>
      <c r="AI33" s="714"/>
      <c r="AJ33" s="714"/>
      <c r="AK33" s="714"/>
      <c r="AL33" s="683" t="s">
        <v>186</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98.9</v>
      </c>
      <c r="BH33" s="665"/>
      <c r="BI33" s="665"/>
      <c r="BJ33" s="665"/>
      <c r="BK33" s="665"/>
      <c r="BL33" s="665"/>
      <c r="BM33" s="707">
        <v>98</v>
      </c>
      <c r="BN33" s="665"/>
      <c r="BO33" s="665"/>
      <c r="BP33" s="665"/>
      <c r="BQ33" s="709"/>
      <c r="BR33" s="744">
        <v>99.5</v>
      </c>
      <c r="BS33" s="665"/>
      <c r="BT33" s="665"/>
      <c r="BU33" s="665"/>
      <c r="BV33" s="665"/>
      <c r="BW33" s="665"/>
      <c r="BX33" s="707">
        <v>98.4</v>
      </c>
      <c r="BY33" s="665"/>
      <c r="BZ33" s="665"/>
      <c r="CA33" s="665"/>
      <c r="CB33" s="709"/>
      <c r="CD33" s="719" t="s">
        <v>321</v>
      </c>
      <c r="CE33" s="720"/>
      <c r="CF33" s="720"/>
      <c r="CG33" s="720"/>
      <c r="CH33" s="720"/>
      <c r="CI33" s="720"/>
      <c r="CJ33" s="720"/>
      <c r="CK33" s="720"/>
      <c r="CL33" s="720"/>
      <c r="CM33" s="720"/>
      <c r="CN33" s="720"/>
      <c r="CO33" s="720"/>
      <c r="CP33" s="720"/>
      <c r="CQ33" s="721"/>
      <c r="CR33" s="680">
        <v>36773848</v>
      </c>
      <c r="CS33" s="699"/>
      <c r="CT33" s="699"/>
      <c r="CU33" s="699"/>
      <c r="CV33" s="699"/>
      <c r="CW33" s="699"/>
      <c r="CX33" s="699"/>
      <c r="CY33" s="700"/>
      <c r="CZ33" s="683">
        <v>41.6</v>
      </c>
      <c r="DA33" s="701"/>
      <c r="DB33" s="701"/>
      <c r="DC33" s="702"/>
      <c r="DD33" s="686">
        <v>18456156</v>
      </c>
      <c r="DE33" s="699"/>
      <c r="DF33" s="699"/>
      <c r="DG33" s="699"/>
      <c r="DH33" s="699"/>
      <c r="DI33" s="699"/>
      <c r="DJ33" s="699"/>
      <c r="DK33" s="700"/>
      <c r="DL33" s="686">
        <v>10787416</v>
      </c>
      <c r="DM33" s="699"/>
      <c r="DN33" s="699"/>
      <c r="DO33" s="699"/>
      <c r="DP33" s="699"/>
      <c r="DQ33" s="699"/>
      <c r="DR33" s="699"/>
      <c r="DS33" s="699"/>
      <c r="DT33" s="699"/>
      <c r="DU33" s="699"/>
      <c r="DV33" s="700"/>
      <c r="DW33" s="683">
        <v>38</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186222</v>
      </c>
      <c r="S34" s="681"/>
      <c r="T34" s="681"/>
      <c r="U34" s="681"/>
      <c r="V34" s="681"/>
      <c r="W34" s="681"/>
      <c r="X34" s="681"/>
      <c r="Y34" s="682"/>
      <c r="Z34" s="713">
        <v>0.2</v>
      </c>
      <c r="AA34" s="713"/>
      <c r="AB34" s="713"/>
      <c r="AC34" s="713"/>
      <c r="AD34" s="714">
        <v>169945</v>
      </c>
      <c r="AE34" s="714"/>
      <c r="AF34" s="714"/>
      <c r="AG34" s="714"/>
      <c r="AH34" s="714"/>
      <c r="AI34" s="714"/>
      <c r="AJ34" s="714"/>
      <c r="AK34" s="714"/>
      <c r="AL34" s="683">
        <v>0.6</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8770987</v>
      </c>
      <c r="CS34" s="681"/>
      <c r="CT34" s="681"/>
      <c r="CU34" s="681"/>
      <c r="CV34" s="681"/>
      <c r="CW34" s="681"/>
      <c r="CX34" s="681"/>
      <c r="CY34" s="682"/>
      <c r="CZ34" s="683">
        <v>9.9</v>
      </c>
      <c r="DA34" s="701"/>
      <c r="DB34" s="701"/>
      <c r="DC34" s="702"/>
      <c r="DD34" s="686">
        <v>6258797</v>
      </c>
      <c r="DE34" s="681"/>
      <c r="DF34" s="681"/>
      <c r="DG34" s="681"/>
      <c r="DH34" s="681"/>
      <c r="DI34" s="681"/>
      <c r="DJ34" s="681"/>
      <c r="DK34" s="682"/>
      <c r="DL34" s="686">
        <v>5469461</v>
      </c>
      <c r="DM34" s="681"/>
      <c r="DN34" s="681"/>
      <c r="DO34" s="681"/>
      <c r="DP34" s="681"/>
      <c r="DQ34" s="681"/>
      <c r="DR34" s="681"/>
      <c r="DS34" s="681"/>
      <c r="DT34" s="681"/>
      <c r="DU34" s="681"/>
      <c r="DV34" s="682"/>
      <c r="DW34" s="683">
        <v>19.2</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59707</v>
      </c>
      <c r="S35" s="681"/>
      <c r="T35" s="681"/>
      <c r="U35" s="681"/>
      <c r="V35" s="681"/>
      <c r="W35" s="681"/>
      <c r="X35" s="681"/>
      <c r="Y35" s="682"/>
      <c r="Z35" s="713">
        <v>0.1</v>
      </c>
      <c r="AA35" s="713"/>
      <c r="AB35" s="713"/>
      <c r="AC35" s="713"/>
      <c r="AD35" s="714" t="s">
        <v>186</v>
      </c>
      <c r="AE35" s="714"/>
      <c r="AF35" s="714"/>
      <c r="AG35" s="714"/>
      <c r="AH35" s="714"/>
      <c r="AI35" s="714"/>
      <c r="AJ35" s="714"/>
      <c r="AK35" s="714"/>
      <c r="AL35" s="683" t="s">
        <v>186</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314870</v>
      </c>
      <c r="CS35" s="699"/>
      <c r="CT35" s="699"/>
      <c r="CU35" s="699"/>
      <c r="CV35" s="699"/>
      <c r="CW35" s="699"/>
      <c r="CX35" s="699"/>
      <c r="CY35" s="700"/>
      <c r="CZ35" s="683">
        <v>0.4</v>
      </c>
      <c r="DA35" s="701"/>
      <c r="DB35" s="701"/>
      <c r="DC35" s="702"/>
      <c r="DD35" s="686">
        <v>310301</v>
      </c>
      <c r="DE35" s="699"/>
      <c r="DF35" s="699"/>
      <c r="DG35" s="699"/>
      <c r="DH35" s="699"/>
      <c r="DI35" s="699"/>
      <c r="DJ35" s="699"/>
      <c r="DK35" s="700"/>
      <c r="DL35" s="686">
        <v>310301</v>
      </c>
      <c r="DM35" s="699"/>
      <c r="DN35" s="699"/>
      <c r="DO35" s="699"/>
      <c r="DP35" s="699"/>
      <c r="DQ35" s="699"/>
      <c r="DR35" s="699"/>
      <c r="DS35" s="699"/>
      <c r="DT35" s="699"/>
      <c r="DU35" s="699"/>
      <c r="DV35" s="700"/>
      <c r="DW35" s="683">
        <v>1.1000000000000001</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7512225</v>
      </c>
      <c r="S36" s="681"/>
      <c r="T36" s="681"/>
      <c r="U36" s="681"/>
      <c r="V36" s="681"/>
      <c r="W36" s="681"/>
      <c r="X36" s="681"/>
      <c r="Y36" s="682"/>
      <c r="Z36" s="713">
        <v>7.8</v>
      </c>
      <c r="AA36" s="713"/>
      <c r="AB36" s="713"/>
      <c r="AC36" s="713"/>
      <c r="AD36" s="714" t="s">
        <v>186</v>
      </c>
      <c r="AE36" s="714"/>
      <c r="AF36" s="714"/>
      <c r="AG36" s="714"/>
      <c r="AH36" s="714"/>
      <c r="AI36" s="714"/>
      <c r="AJ36" s="714"/>
      <c r="AK36" s="714"/>
      <c r="AL36" s="683" t="s">
        <v>186</v>
      </c>
      <c r="AM36" s="684"/>
      <c r="AN36" s="684"/>
      <c r="AO36" s="715"/>
      <c r="AP36" s="235"/>
      <c r="AQ36" s="732" t="s">
        <v>329</v>
      </c>
      <c r="AR36" s="733"/>
      <c r="AS36" s="733"/>
      <c r="AT36" s="733"/>
      <c r="AU36" s="733"/>
      <c r="AV36" s="733"/>
      <c r="AW36" s="733"/>
      <c r="AX36" s="733"/>
      <c r="AY36" s="734"/>
      <c r="AZ36" s="735">
        <v>5701851</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366209</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19118197</v>
      </c>
      <c r="CS36" s="681"/>
      <c r="CT36" s="681"/>
      <c r="CU36" s="681"/>
      <c r="CV36" s="681"/>
      <c r="CW36" s="681"/>
      <c r="CX36" s="681"/>
      <c r="CY36" s="682"/>
      <c r="CZ36" s="683">
        <v>21.6</v>
      </c>
      <c r="DA36" s="701"/>
      <c r="DB36" s="701"/>
      <c r="DC36" s="702"/>
      <c r="DD36" s="686">
        <v>4434509</v>
      </c>
      <c r="DE36" s="681"/>
      <c r="DF36" s="681"/>
      <c r="DG36" s="681"/>
      <c r="DH36" s="681"/>
      <c r="DI36" s="681"/>
      <c r="DJ36" s="681"/>
      <c r="DK36" s="682"/>
      <c r="DL36" s="686">
        <v>1545053</v>
      </c>
      <c r="DM36" s="681"/>
      <c r="DN36" s="681"/>
      <c r="DO36" s="681"/>
      <c r="DP36" s="681"/>
      <c r="DQ36" s="681"/>
      <c r="DR36" s="681"/>
      <c r="DS36" s="681"/>
      <c r="DT36" s="681"/>
      <c r="DU36" s="681"/>
      <c r="DV36" s="682"/>
      <c r="DW36" s="683">
        <v>5.4</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4765562</v>
      </c>
      <c r="S37" s="681"/>
      <c r="T37" s="681"/>
      <c r="U37" s="681"/>
      <c r="V37" s="681"/>
      <c r="W37" s="681"/>
      <c r="X37" s="681"/>
      <c r="Y37" s="682"/>
      <c r="Z37" s="713">
        <v>4.9000000000000004</v>
      </c>
      <c r="AA37" s="713"/>
      <c r="AB37" s="713"/>
      <c r="AC37" s="713"/>
      <c r="AD37" s="714" t="s">
        <v>245</v>
      </c>
      <c r="AE37" s="714"/>
      <c r="AF37" s="714"/>
      <c r="AG37" s="714"/>
      <c r="AH37" s="714"/>
      <c r="AI37" s="714"/>
      <c r="AJ37" s="714"/>
      <c r="AK37" s="714"/>
      <c r="AL37" s="683" t="s">
        <v>245</v>
      </c>
      <c r="AM37" s="684"/>
      <c r="AN37" s="684"/>
      <c r="AO37" s="715"/>
      <c r="AQ37" s="723" t="s">
        <v>333</v>
      </c>
      <c r="AR37" s="724"/>
      <c r="AS37" s="724"/>
      <c r="AT37" s="724"/>
      <c r="AU37" s="724"/>
      <c r="AV37" s="724"/>
      <c r="AW37" s="724"/>
      <c r="AX37" s="724"/>
      <c r="AY37" s="725"/>
      <c r="AZ37" s="680">
        <v>686856</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289257</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2799</v>
      </c>
      <c r="CS37" s="699"/>
      <c r="CT37" s="699"/>
      <c r="CU37" s="699"/>
      <c r="CV37" s="699"/>
      <c r="CW37" s="699"/>
      <c r="CX37" s="699"/>
      <c r="CY37" s="700"/>
      <c r="CZ37" s="683">
        <v>0</v>
      </c>
      <c r="DA37" s="701"/>
      <c r="DB37" s="701"/>
      <c r="DC37" s="702"/>
      <c r="DD37" s="686">
        <v>2799</v>
      </c>
      <c r="DE37" s="699"/>
      <c r="DF37" s="699"/>
      <c r="DG37" s="699"/>
      <c r="DH37" s="699"/>
      <c r="DI37" s="699"/>
      <c r="DJ37" s="699"/>
      <c r="DK37" s="700"/>
      <c r="DL37" s="686">
        <v>2753</v>
      </c>
      <c r="DM37" s="699"/>
      <c r="DN37" s="699"/>
      <c r="DO37" s="699"/>
      <c r="DP37" s="699"/>
      <c r="DQ37" s="699"/>
      <c r="DR37" s="699"/>
      <c r="DS37" s="699"/>
      <c r="DT37" s="699"/>
      <c r="DU37" s="699"/>
      <c r="DV37" s="700"/>
      <c r="DW37" s="683">
        <v>0</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4662288</v>
      </c>
      <c r="S38" s="681"/>
      <c r="T38" s="681"/>
      <c r="U38" s="681"/>
      <c r="V38" s="681"/>
      <c r="W38" s="681"/>
      <c r="X38" s="681"/>
      <c r="Y38" s="682"/>
      <c r="Z38" s="713">
        <v>4.8</v>
      </c>
      <c r="AA38" s="713"/>
      <c r="AB38" s="713"/>
      <c r="AC38" s="713"/>
      <c r="AD38" s="714">
        <v>614</v>
      </c>
      <c r="AE38" s="714"/>
      <c r="AF38" s="714"/>
      <c r="AG38" s="714"/>
      <c r="AH38" s="714"/>
      <c r="AI38" s="714"/>
      <c r="AJ38" s="714"/>
      <c r="AK38" s="714"/>
      <c r="AL38" s="683">
        <v>0</v>
      </c>
      <c r="AM38" s="684"/>
      <c r="AN38" s="684"/>
      <c r="AO38" s="715"/>
      <c r="AQ38" s="723" t="s">
        <v>337</v>
      </c>
      <c r="AR38" s="724"/>
      <c r="AS38" s="724"/>
      <c r="AT38" s="724"/>
      <c r="AU38" s="724"/>
      <c r="AV38" s="724"/>
      <c r="AW38" s="724"/>
      <c r="AX38" s="724"/>
      <c r="AY38" s="725"/>
      <c r="AZ38" s="680">
        <v>359065</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17588</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4537021</v>
      </c>
      <c r="CS38" s="681"/>
      <c r="CT38" s="681"/>
      <c r="CU38" s="681"/>
      <c r="CV38" s="681"/>
      <c r="CW38" s="681"/>
      <c r="CX38" s="681"/>
      <c r="CY38" s="682"/>
      <c r="CZ38" s="683">
        <v>5.0999999999999996</v>
      </c>
      <c r="DA38" s="701"/>
      <c r="DB38" s="701"/>
      <c r="DC38" s="702"/>
      <c r="DD38" s="686">
        <v>3561673</v>
      </c>
      <c r="DE38" s="681"/>
      <c r="DF38" s="681"/>
      <c r="DG38" s="681"/>
      <c r="DH38" s="681"/>
      <c r="DI38" s="681"/>
      <c r="DJ38" s="681"/>
      <c r="DK38" s="682"/>
      <c r="DL38" s="686">
        <v>3462601</v>
      </c>
      <c r="DM38" s="681"/>
      <c r="DN38" s="681"/>
      <c r="DO38" s="681"/>
      <c r="DP38" s="681"/>
      <c r="DQ38" s="681"/>
      <c r="DR38" s="681"/>
      <c r="DS38" s="681"/>
      <c r="DT38" s="681"/>
      <c r="DU38" s="681"/>
      <c r="DV38" s="682"/>
      <c r="DW38" s="683">
        <v>12.2</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11199987</v>
      </c>
      <c r="S39" s="681"/>
      <c r="T39" s="681"/>
      <c r="U39" s="681"/>
      <c r="V39" s="681"/>
      <c r="W39" s="681"/>
      <c r="X39" s="681"/>
      <c r="Y39" s="682"/>
      <c r="Z39" s="713">
        <v>11.6</v>
      </c>
      <c r="AA39" s="713"/>
      <c r="AB39" s="713"/>
      <c r="AC39" s="713"/>
      <c r="AD39" s="714" t="s">
        <v>186</v>
      </c>
      <c r="AE39" s="714"/>
      <c r="AF39" s="714"/>
      <c r="AG39" s="714"/>
      <c r="AH39" s="714"/>
      <c r="AI39" s="714"/>
      <c r="AJ39" s="714"/>
      <c r="AK39" s="714"/>
      <c r="AL39" s="683" t="s">
        <v>186</v>
      </c>
      <c r="AM39" s="684"/>
      <c r="AN39" s="684"/>
      <c r="AO39" s="715"/>
      <c r="AQ39" s="723" t="s">
        <v>341</v>
      </c>
      <c r="AR39" s="724"/>
      <c r="AS39" s="724"/>
      <c r="AT39" s="724"/>
      <c r="AU39" s="724"/>
      <c r="AV39" s="724"/>
      <c r="AW39" s="724"/>
      <c r="AX39" s="724"/>
      <c r="AY39" s="725"/>
      <c r="AZ39" s="680">
        <v>118477</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26918</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4022025</v>
      </c>
      <c r="CS39" s="699"/>
      <c r="CT39" s="699"/>
      <c r="CU39" s="699"/>
      <c r="CV39" s="699"/>
      <c r="CW39" s="699"/>
      <c r="CX39" s="699"/>
      <c r="CY39" s="700"/>
      <c r="CZ39" s="683">
        <v>4.5</v>
      </c>
      <c r="DA39" s="701"/>
      <c r="DB39" s="701"/>
      <c r="DC39" s="702"/>
      <c r="DD39" s="686">
        <v>3880829</v>
      </c>
      <c r="DE39" s="699"/>
      <c r="DF39" s="699"/>
      <c r="DG39" s="699"/>
      <c r="DH39" s="699"/>
      <c r="DI39" s="699"/>
      <c r="DJ39" s="699"/>
      <c r="DK39" s="700"/>
      <c r="DL39" s="686" t="s">
        <v>245</v>
      </c>
      <c r="DM39" s="699"/>
      <c r="DN39" s="699"/>
      <c r="DO39" s="699"/>
      <c r="DP39" s="699"/>
      <c r="DQ39" s="699"/>
      <c r="DR39" s="699"/>
      <c r="DS39" s="699"/>
      <c r="DT39" s="699"/>
      <c r="DU39" s="699"/>
      <c r="DV39" s="700"/>
      <c r="DW39" s="683" t="s">
        <v>186</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245</v>
      </c>
      <c r="S40" s="681"/>
      <c r="T40" s="681"/>
      <c r="U40" s="681"/>
      <c r="V40" s="681"/>
      <c r="W40" s="681"/>
      <c r="X40" s="681"/>
      <c r="Y40" s="682"/>
      <c r="Z40" s="713" t="s">
        <v>186</v>
      </c>
      <c r="AA40" s="713"/>
      <c r="AB40" s="713"/>
      <c r="AC40" s="713"/>
      <c r="AD40" s="714" t="s">
        <v>186</v>
      </c>
      <c r="AE40" s="714"/>
      <c r="AF40" s="714"/>
      <c r="AG40" s="714"/>
      <c r="AH40" s="714"/>
      <c r="AI40" s="714"/>
      <c r="AJ40" s="714"/>
      <c r="AK40" s="714"/>
      <c r="AL40" s="683" t="s">
        <v>186</v>
      </c>
      <c r="AM40" s="684"/>
      <c r="AN40" s="684"/>
      <c r="AO40" s="715"/>
      <c r="AQ40" s="723" t="s">
        <v>345</v>
      </c>
      <c r="AR40" s="724"/>
      <c r="AS40" s="724"/>
      <c r="AT40" s="724"/>
      <c r="AU40" s="724"/>
      <c r="AV40" s="724"/>
      <c r="AW40" s="724"/>
      <c r="AX40" s="724"/>
      <c r="AY40" s="725"/>
      <c r="AZ40" s="680">
        <v>99375</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122</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10748</v>
      </c>
      <c r="CS40" s="681"/>
      <c r="CT40" s="681"/>
      <c r="CU40" s="681"/>
      <c r="CV40" s="681"/>
      <c r="CW40" s="681"/>
      <c r="CX40" s="681"/>
      <c r="CY40" s="682"/>
      <c r="CZ40" s="683">
        <v>0</v>
      </c>
      <c r="DA40" s="701"/>
      <c r="DB40" s="701"/>
      <c r="DC40" s="702"/>
      <c r="DD40" s="686">
        <v>10047</v>
      </c>
      <c r="DE40" s="681"/>
      <c r="DF40" s="681"/>
      <c r="DG40" s="681"/>
      <c r="DH40" s="681"/>
      <c r="DI40" s="681"/>
      <c r="DJ40" s="681"/>
      <c r="DK40" s="682"/>
      <c r="DL40" s="686" t="s">
        <v>186</v>
      </c>
      <c r="DM40" s="681"/>
      <c r="DN40" s="681"/>
      <c r="DO40" s="681"/>
      <c r="DP40" s="681"/>
      <c r="DQ40" s="681"/>
      <c r="DR40" s="681"/>
      <c r="DS40" s="681"/>
      <c r="DT40" s="681"/>
      <c r="DU40" s="681"/>
      <c r="DV40" s="682"/>
      <c r="DW40" s="683" t="s">
        <v>186</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186</v>
      </c>
      <c r="S41" s="681"/>
      <c r="T41" s="681"/>
      <c r="U41" s="681"/>
      <c r="V41" s="681"/>
      <c r="W41" s="681"/>
      <c r="X41" s="681"/>
      <c r="Y41" s="682"/>
      <c r="Z41" s="713" t="s">
        <v>186</v>
      </c>
      <c r="AA41" s="713"/>
      <c r="AB41" s="713"/>
      <c r="AC41" s="713"/>
      <c r="AD41" s="714" t="s">
        <v>186</v>
      </c>
      <c r="AE41" s="714"/>
      <c r="AF41" s="714"/>
      <c r="AG41" s="714"/>
      <c r="AH41" s="714"/>
      <c r="AI41" s="714"/>
      <c r="AJ41" s="714"/>
      <c r="AK41" s="714"/>
      <c r="AL41" s="683" t="s">
        <v>186</v>
      </c>
      <c r="AM41" s="684"/>
      <c r="AN41" s="684"/>
      <c r="AO41" s="715"/>
      <c r="AQ41" s="723" t="s">
        <v>350</v>
      </c>
      <c r="AR41" s="724"/>
      <c r="AS41" s="724"/>
      <c r="AT41" s="724"/>
      <c r="AU41" s="724"/>
      <c r="AV41" s="724"/>
      <c r="AW41" s="724"/>
      <c r="AX41" s="724"/>
      <c r="AY41" s="725"/>
      <c r="AZ41" s="680">
        <v>1245768</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3</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186</v>
      </c>
      <c r="CS41" s="699"/>
      <c r="CT41" s="699"/>
      <c r="CU41" s="699"/>
      <c r="CV41" s="699"/>
      <c r="CW41" s="699"/>
      <c r="CX41" s="699"/>
      <c r="CY41" s="700"/>
      <c r="CZ41" s="683" t="s">
        <v>186</v>
      </c>
      <c r="DA41" s="701"/>
      <c r="DB41" s="701"/>
      <c r="DC41" s="702"/>
      <c r="DD41" s="686" t="s">
        <v>186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1375187</v>
      </c>
      <c r="S42" s="681"/>
      <c r="T42" s="681"/>
      <c r="U42" s="681"/>
      <c r="V42" s="681"/>
      <c r="W42" s="681"/>
      <c r="X42" s="681"/>
      <c r="Y42" s="682"/>
      <c r="Z42" s="713">
        <v>1.4</v>
      </c>
      <c r="AA42" s="713"/>
      <c r="AB42" s="713"/>
      <c r="AC42" s="713"/>
      <c r="AD42" s="714" t="s">
        <v>245</v>
      </c>
      <c r="AE42" s="714"/>
      <c r="AF42" s="714"/>
      <c r="AG42" s="714"/>
      <c r="AH42" s="714"/>
      <c r="AI42" s="714"/>
      <c r="AJ42" s="714"/>
      <c r="AK42" s="714"/>
      <c r="AL42" s="683" t="s">
        <v>186</v>
      </c>
      <c r="AM42" s="684"/>
      <c r="AN42" s="684"/>
      <c r="AO42" s="715"/>
      <c r="AQ42" s="716" t="s">
        <v>354</v>
      </c>
      <c r="AR42" s="717"/>
      <c r="AS42" s="717"/>
      <c r="AT42" s="717"/>
      <c r="AU42" s="717"/>
      <c r="AV42" s="717"/>
      <c r="AW42" s="717"/>
      <c r="AX42" s="717"/>
      <c r="AY42" s="718"/>
      <c r="AZ42" s="664">
        <v>3192310</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314</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24007313</v>
      </c>
      <c r="CS42" s="681"/>
      <c r="CT42" s="681"/>
      <c r="CU42" s="681"/>
      <c r="CV42" s="681"/>
      <c r="CW42" s="681"/>
      <c r="CX42" s="681"/>
      <c r="CY42" s="682"/>
      <c r="CZ42" s="683">
        <v>27.1</v>
      </c>
      <c r="DA42" s="684"/>
      <c r="DB42" s="684"/>
      <c r="DC42" s="685"/>
      <c r="DD42" s="686">
        <v>1011413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96761309</v>
      </c>
      <c r="S43" s="703"/>
      <c r="T43" s="703"/>
      <c r="U43" s="703"/>
      <c r="V43" s="703"/>
      <c r="W43" s="703"/>
      <c r="X43" s="703"/>
      <c r="Y43" s="704"/>
      <c r="Z43" s="705">
        <v>100</v>
      </c>
      <c r="AA43" s="705"/>
      <c r="AB43" s="705"/>
      <c r="AC43" s="705"/>
      <c r="AD43" s="706">
        <v>27037984</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73581</v>
      </c>
      <c r="CS43" s="699"/>
      <c r="CT43" s="699"/>
      <c r="CU43" s="699"/>
      <c r="CV43" s="699"/>
      <c r="CW43" s="699"/>
      <c r="CX43" s="699"/>
      <c r="CY43" s="700"/>
      <c r="CZ43" s="683">
        <v>0.1</v>
      </c>
      <c r="DA43" s="701"/>
      <c r="DB43" s="701"/>
      <c r="DC43" s="702"/>
      <c r="DD43" s="686">
        <v>73581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23928366</v>
      </c>
      <c r="CS44" s="681"/>
      <c r="CT44" s="681"/>
      <c r="CU44" s="681"/>
      <c r="CV44" s="681"/>
      <c r="CW44" s="681"/>
      <c r="CX44" s="681"/>
      <c r="CY44" s="682"/>
      <c r="CZ44" s="683">
        <v>27.1</v>
      </c>
      <c r="DA44" s="684"/>
      <c r="DB44" s="684"/>
      <c r="DC44" s="685"/>
      <c r="DD44" s="686">
        <v>989122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15516735</v>
      </c>
      <c r="CS45" s="699"/>
      <c r="CT45" s="699"/>
      <c r="CU45" s="699"/>
      <c r="CV45" s="699"/>
      <c r="CW45" s="699"/>
      <c r="CX45" s="699"/>
      <c r="CY45" s="700"/>
      <c r="CZ45" s="683">
        <v>17.5</v>
      </c>
      <c r="DA45" s="701"/>
      <c r="DB45" s="701"/>
      <c r="DC45" s="702"/>
      <c r="DD45" s="686">
        <v>213959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8411631</v>
      </c>
      <c r="CS46" s="681"/>
      <c r="CT46" s="681"/>
      <c r="CU46" s="681"/>
      <c r="CV46" s="681"/>
      <c r="CW46" s="681"/>
      <c r="CX46" s="681"/>
      <c r="CY46" s="682"/>
      <c r="CZ46" s="683">
        <v>9.5</v>
      </c>
      <c r="DA46" s="684"/>
      <c r="DB46" s="684"/>
      <c r="DC46" s="685"/>
      <c r="DD46" s="686">
        <v>775163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78947</v>
      </c>
      <c r="CS47" s="699"/>
      <c r="CT47" s="699"/>
      <c r="CU47" s="699"/>
      <c r="CV47" s="699"/>
      <c r="CW47" s="699"/>
      <c r="CX47" s="699"/>
      <c r="CY47" s="700"/>
      <c r="CZ47" s="683">
        <v>0.1</v>
      </c>
      <c r="DA47" s="701"/>
      <c r="DB47" s="701"/>
      <c r="DC47" s="702"/>
      <c r="DD47" s="686">
        <v>22291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186</v>
      </c>
      <c r="CS48" s="681"/>
      <c r="CT48" s="681"/>
      <c r="CU48" s="681"/>
      <c r="CV48" s="681"/>
      <c r="CW48" s="681"/>
      <c r="CX48" s="681"/>
      <c r="CY48" s="682"/>
      <c r="CZ48" s="683" t="s">
        <v>186</v>
      </c>
      <c r="DA48" s="684"/>
      <c r="DB48" s="684"/>
      <c r="DC48" s="685"/>
      <c r="DD48" s="686" t="s">
        <v>186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88430704</v>
      </c>
      <c r="CS49" s="665"/>
      <c r="CT49" s="665"/>
      <c r="CU49" s="665"/>
      <c r="CV49" s="665"/>
      <c r="CW49" s="665"/>
      <c r="CX49" s="665"/>
      <c r="CY49" s="666"/>
      <c r="CZ49" s="667">
        <v>100</v>
      </c>
      <c r="DA49" s="668"/>
      <c r="DB49" s="668"/>
      <c r="DC49" s="669"/>
      <c r="DD49" s="670">
        <v>35695229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kpWRhLNTE+Ed6rxlu6d5NBp8ttnEwDP/qEHHHD21u0DDcoMsVZKpxxwixA99XrI/pIsyhkzGTecepzyNmYNwcQ==" saltValue="LTANKwzoRAsURLSnkobHB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96842</v>
      </c>
      <c r="R7" s="1200"/>
      <c r="S7" s="1200"/>
      <c r="T7" s="1200"/>
      <c r="U7" s="1200"/>
      <c r="V7" s="1200">
        <v>88511</v>
      </c>
      <c r="W7" s="1200"/>
      <c r="X7" s="1200"/>
      <c r="Y7" s="1200"/>
      <c r="Z7" s="1200"/>
      <c r="AA7" s="1200">
        <v>8331</v>
      </c>
      <c r="AB7" s="1200"/>
      <c r="AC7" s="1200"/>
      <c r="AD7" s="1200"/>
      <c r="AE7" s="1201"/>
      <c r="AF7" s="1202">
        <v>2368</v>
      </c>
      <c r="AG7" s="1203"/>
      <c r="AH7" s="1203"/>
      <c r="AI7" s="1203"/>
      <c r="AJ7" s="1204"/>
      <c r="AK7" s="1186">
        <v>7512</v>
      </c>
      <c r="AL7" s="1187"/>
      <c r="AM7" s="1187"/>
      <c r="AN7" s="1187"/>
      <c r="AO7" s="1187"/>
      <c r="AP7" s="1187">
        <v>52025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589</v>
      </c>
      <c r="BT7" s="1191"/>
      <c r="BU7" s="1191"/>
      <c r="BV7" s="1191"/>
      <c r="BW7" s="1191"/>
      <c r="BX7" s="1191"/>
      <c r="BY7" s="1191"/>
      <c r="BZ7" s="1191"/>
      <c r="CA7" s="1191"/>
      <c r="CB7" s="1191"/>
      <c r="CC7" s="1191"/>
      <c r="CD7" s="1191"/>
      <c r="CE7" s="1191"/>
      <c r="CF7" s="1191"/>
      <c r="CG7" s="1192"/>
      <c r="CH7" s="1183">
        <v>6</v>
      </c>
      <c r="CI7" s="1184"/>
      <c r="CJ7" s="1184"/>
      <c r="CK7" s="1184"/>
      <c r="CL7" s="1185"/>
      <c r="CM7" s="1183">
        <v>276</v>
      </c>
      <c r="CN7" s="1184"/>
      <c r="CO7" s="1184"/>
      <c r="CP7" s="1184"/>
      <c r="CQ7" s="1185"/>
      <c r="CR7" s="1183">
        <v>86</v>
      </c>
      <c r="CS7" s="1184"/>
      <c r="CT7" s="1184"/>
      <c r="CU7" s="1184"/>
      <c r="CV7" s="1185"/>
      <c r="CW7" s="1183">
        <v>287</v>
      </c>
      <c r="CX7" s="1184"/>
      <c r="CY7" s="1184"/>
      <c r="CZ7" s="1184"/>
      <c r="DA7" s="1185"/>
      <c r="DB7" s="1183" t="s">
        <v>596</v>
      </c>
      <c r="DC7" s="1184"/>
      <c r="DD7" s="1184"/>
      <c r="DE7" s="1184"/>
      <c r="DF7" s="1185"/>
      <c r="DG7" s="1183" t="s">
        <v>596</v>
      </c>
      <c r="DH7" s="1184"/>
      <c r="DI7" s="1184"/>
      <c r="DJ7" s="1184"/>
      <c r="DK7" s="1185"/>
      <c r="DL7" s="1183" t="s">
        <v>596</v>
      </c>
      <c r="DM7" s="1184"/>
      <c r="DN7" s="1184"/>
      <c r="DO7" s="1184"/>
      <c r="DP7" s="1185"/>
      <c r="DQ7" s="1183" t="s">
        <v>596</v>
      </c>
      <c r="DR7" s="1184"/>
      <c r="DS7" s="1184"/>
      <c r="DT7" s="1184"/>
      <c r="DU7" s="1185"/>
      <c r="DV7" s="1210"/>
      <c r="DW7" s="1211"/>
      <c r="DX7" s="1211"/>
      <c r="DY7" s="1211"/>
      <c r="DZ7" s="1212"/>
      <c r="EA7" s="256"/>
    </row>
    <row r="8" spans="1:131" s="257" customFormat="1" ht="26.25" customHeight="1" x14ac:dyDescent="0.15">
      <c r="A8" s="263">
        <v>2</v>
      </c>
      <c r="B8" s="1132" t="s">
        <v>391</v>
      </c>
      <c r="C8" s="1133"/>
      <c r="D8" s="1133"/>
      <c r="E8" s="1133"/>
      <c r="F8" s="1133"/>
      <c r="G8" s="1133"/>
      <c r="H8" s="1133"/>
      <c r="I8" s="1133"/>
      <c r="J8" s="1133"/>
      <c r="K8" s="1133"/>
      <c r="L8" s="1133"/>
      <c r="M8" s="1133"/>
      <c r="N8" s="1133"/>
      <c r="O8" s="1133"/>
      <c r="P8" s="1134"/>
      <c r="Q8" s="1138">
        <v>368</v>
      </c>
      <c r="R8" s="1139"/>
      <c r="S8" s="1139"/>
      <c r="T8" s="1139"/>
      <c r="U8" s="1139"/>
      <c r="V8" s="1139">
        <v>368</v>
      </c>
      <c r="W8" s="1139"/>
      <c r="X8" s="1139"/>
      <c r="Y8" s="1139"/>
      <c r="Z8" s="1139"/>
      <c r="AA8" s="1139">
        <v>0</v>
      </c>
      <c r="AB8" s="1139"/>
      <c r="AC8" s="1139"/>
      <c r="AD8" s="1139"/>
      <c r="AE8" s="1140"/>
      <c r="AF8" s="1114">
        <v>0</v>
      </c>
      <c r="AG8" s="1115"/>
      <c r="AH8" s="1115"/>
      <c r="AI8" s="1115"/>
      <c r="AJ8" s="1116"/>
      <c r="AK8" s="1181">
        <v>11</v>
      </c>
      <c r="AL8" s="1182"/>
      <c r="AM8" s="1182"/>
      <c r="AN8" s="1182"/>
      <c r="AO8" s="1182"/>
      <c r="AP8" s="1182">
        <v>4986</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590</v>
      </c>
      <c r="BT8" s="1110"/>
      <c r="BU8" s="1110"/>
      <c r="BV8" s="1110"/>
      <c r="BW8" s="1110"/>
      <c r="BX8" s="1110"/>
      <c r="BY8" s="1110"/>
      <c r="BZ8" s="1110"/>
      <c r="CA8" s="1110"/>
      <c r="CB8" s="1110"/>
      <c r="CC8" s="1110"/>
      <c r="CD8" s="1110"/>
      <c r="CE8" s="1110"/>
      <c r="CF8" s="1110"/>
      <c r="CG8" s="1111"/>
      <c r="CH8" s="1084">
        <v>-38</v>
      </c>
      <c r="CI8" s="1085"/>
      <c r="CJ8" s="1085"/>
      <c r="CK8" s="1085"/>
      <c r="CL8" s="1086"/>
      <c r="CM8" s="1084">
        <v>1231</v>
      </c>
      <c r="CN8" s="1085"/>
      <c r="CO8" s="1085"/>
      <c r="CP8" s="1085"/>
      <c r="CQ8" s="1086"/>
      <c r="CR8" s="1084">
        <v>1005</v>
      </c>
      <c r="CS8" s="1085"/>
      <c r="CT8" s="1085"/>
      <c r="CU8" s="1085"/>
      <c r="CV8" s="1086"/>
      <c r="CW8" s="1084">
        <v>109</v>
      </c>
      <c r="CX8" s="1085"/>
      <c r="CY8" s="1085"/>
      <c r="CZ8" s="1085"/>
      <c r="DA8" s="1086"/>
      <c r="DB8" s="1084" t="s">
        <v>596</v>
      </c>
      <c r="DC8" s="1085"/>
      <c r="DD8" s="1085"/>
      <c r="DE8" s="1085"/>
      <c r="DF8" s="1086"/>
      <c r="DG8" s="1084" t="s">
        <v>596</v>
      </c>
      <c r="DH8" s="1085"/>
      <c r="DI8" s="1085"/>
      <c r="DJ8" s="1085"/>
      <c r="DK8" s="1086"/>
      <c r="DL8" s="1084" t="s">
        <v>596</v>
      </c>
      <c r="DM8" s="1085"/>
      <c r="DN8" s="1085"/>
      <c r="DO8" s="1085"/>
      <c r="DP8" s="1086"/>
      <c r="DQ8" s="1084" t="s">
        <v>596</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591</v>
      </c>
      <c r="BT9" s="1110"/>
      <c r="BU9" s="1110"/>
      <c r="BV9" s="1110"/>
      <c r="BW9" s="1110"/>
      <c r="BX9" s="1110"/>
      <c r="BY9" s="1110"/>
      <c r="BZ9" s="1110"/>
      <c r="CA9" s="1110"/>
      <c r="CB9" s="1110"/>
      <c r="CC9" s="1110"/>
      <c r="CD9" s="1110"/>
      <c r="CE9" s="1110"/>
      <c r="CF9" s="1110"/>
      <c r="CG9" s="1111"/>
      <c r="CH9" s="1084">
        <v>13</v>
      </c>
      <c r="CI9" s="1085"/>
      <c r="CJ9" s="1085"/>
      <c r="CK9" s="1085"/>
      <c r="CL9" s="1086"/>
      <c r="CM9" s="1084">
        <v>1102</v>
      </c>
      <c r="CN9" s="1085"/>
      <c r="CO9" s="1085"/>
      <c r="CP9" s="1085"/>
      <c r="CQ9" s="1086"/>
      <c r="CR9" s="1084">
        <v>1000</v>
      </c>
      <c r="CS9" s="1085"/>
      <c r="CT9" s="1085"/>
      <c r="CU9" s="1085"/>
      <c r="CV9" s="1086"/>
      <c r="CW9" s="1084">
        <v>34</v>
      </c>
      <c r="CX9" s="1085"/>
      <c r="CY9" s="1085"/>
      <c r="CZ9" s="1085"/>
      <c r="DA9" s="1086"/>
      <c r="DB9" s="1084" t="s">
        <v>596</v>
      </c>
      <c r="DC9" s="1085"/>
      <c r="DD9" s="1085"/>
      <c r="DE9" s="1085"/>
      <c r="DF9" s="1086"/>
      <c r="DG9" s="1084" t="s">
        <v>596</v>
      </c>
      <c r="DH9" s="1085"/>
      <c r="DI9" s="1085"/>
      <c r="DJ9" s="1085"/>
      <c r="DK9" s="1086"/>
      <c r="DL9" s="1084" t="s">
        <v>596</v>
      </c>
      <c r="DM9" s="1085"/>
      <c r="DN9" s="1085"/>
      <c r="DO9" s="1085"/>
      <c r="DP9" s="1086"/>
      <c r="DQ9" s="1084" t="s">
        <v>596</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592</v>
      </c>
      <c r="BT10" s="1110"/>
      <c r="BU10" s="1110"/>
      <c r="BV10" s="1110"/>
      <c r="BW10" s="1110"/>
      <c r="BX10" s="1110"/>
      <c r="BY10" s="1110"/>
      <c r="BZ10" s="1110"/>
      <c r="CA10" s="1110"/>
      <c r="CB10" s="1110"/>
      <c r="CC10" s="1110"/>
      <c r="CD10" s="1110"/>
      <c r="CE10" s="1110"/>
      <c r="CF10" s="1110"/>
      <c r="CG10" s="1111"/>
      <c r="CH10" s="1084">
        <v>8</v>
      </c>
      <c r="CI10" s="1085"/>
      <c r="CJ10" s="1085"/>
      <c r="CK10" s="1085"/>
      <c r="CL10" s="1086"/>
      <c r="CM10" s="1084">
        <v>696</v>
      </c>
      <c r="CN10" s="1085"/>
      <c r="CO10" s="1085"/>
      <c r="CP10" s="1085"/>
      <c r="CQ10" s="1086"/>
      <c r="CR10" s="1084">
        <v>600</v>
      </c>
      <c r="CS10" s="1085"/>
      <c r="CT10" s="1085"/>
      <c r="CU10" s="1085"/>
      <c r="CV10" s="1086"/>
      <c r="CW10" s="1084" t="s">
        <v>596</v>
      </c>
      <c r="CX10" s="1085"/>
      <c r="CY10" s="1085"/>
      <c r="CZ10" s="1085"/>
      <c r="DA10" s="1086"/>
      <c r="DB10" s="1084" t="s">
        <v>596</v>
      </c>
      <c r="DC10" s="1085"/>
      <c r="DD10" s="1085"/>
      <c r="DE10" s="1085"/>
      <c r="DF10" s="1086"/>
      <c r="DG10" s="1084" t="s">
        <v>596</v>
      </c>
      <c r="DH10" s="1085"/>
      <c r="DI10" s="1085"/>
      <c r="DJ10" s="1085"/>
      <c r="DK10" s="1086"/>
      <c r="DL10" s="1084" t="s">
        <v>596</v>
      </c>
      <c r="DM10" s="1085"/>
      <c r="DN10" s="1085"/>
      <c r="DO10" s="1085"/>
      <c r="DP10" s="1086"/>
      <c r="DQ10" s="1084" t="s">
        <v>596</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593</v>
      </c>
      <c r="BT11" s="1110"/>
      <c r="BU11" s="1110"/>
      <c r="BV11" s="1110"/>
      <c r="BW11" s="1110"/>
      <c r="BX11" s="1110"/>
      <c r="BY11" s="1110"/>
      <c r="BZ11" s="1110"/>
      <c r="CA11" s="1110"/>
      <c r="CB11" s="1110"/>
      <c r="CC11" s="1110"/>
      <c r="CD11" s="1110"/>
      <c r="CE11" s="1110"/>
      <c r="CF11" s="1110"/>
      <c r="CG11" s="1111"/>
      <c r="CH11" s="1084">
        <v>24</v>
      </c>
      <c r="CI11" s="1085"/>
      <c r="CJ11" s="1085"/>
      <c r="CK11" s="1085"/>
      <c r="CL11" s="1086"/>
      <c r="CM11" s="1084">
        <v>125</v>
      </c>
      <c r="CN11" s="1085"/>
      <c r="CO11" s="1085"/>
      <c r="CP11" s="1085"/>
      <c r="CQ11" s="1086"/>
      <c r="CR11" s="1084">
        <v>647</v>
      </c>
      <c r="CS11" s="1085"/>
      <c r="CT11" s="1085"/>
      <c r="CU11" s="1085"/>
      <c r="CV11" s="1086"/>
      <c r="CW11" s="1084" t="s">
        <v>596</v>
      </c>
      <c r="CX11" s="1085"/>
      <c r="CY11" s="1085"/>
      <c r="CZ11" s="1085"/>
      <c r="DA11" s="1086"/>
      <c r="DB11" s="1084">
        <v>337</v>
      </c>
      <c r="DC11" s="1085"/>
      <c r="DD11" s="1085"/>
      <c r="DE11" s="1085"/>
      <c r="DF11" s="1086"/>
      <c r="DG11" s="1084" t="s">
        <v>596</v>
      </c>
      <c r="DH11" s="1085"/>
      <c r="DI11" s="1085"/>
      <c r="DJ11" s="1085"/>
      <c r="DK11" s="1086"/>
      <c r="DL11" s="1084" t="s">
        <v>596</v>
      </c>
      <c r="DM11" s="1085"/>
      <c r="DN11" s="1085"/>
      <c r="DO11" s="1085"/>
      <c r="DP11" s="1086"/>
      <c r="DQ11" s="1084" t="s">
        <v>596</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594</v>
      </c>
      <c r="BT12" s="1110"/>
      <c r="BU12" s="1110"/>
      <c r="BV12" s="1110"/>
      <c r="BW12" s="1110"/>
      <c r="BX12" s="1110"/>
      <c r="BY12" s="1110"/>
      <c r="BZ12" s="1110"/>
      <c r="CA12" s="1110"/>
      <c r="CB12" s="1110"/>
      <c r="CC12" s="1110"/>
      <c r="CD12" s="1110"/>
      <c r="CE12" s="1110"/>
      <c r="CF12" s="1110"/>
      <c r="CG12" s="1111"/>
      <c r="CH12" s="1084">
        <v>8</v>
      </c>
      <c r="CI12" s="1085"/>
      <c r="CJ12" s="1085"/>
      <c r="CK12" s="1085"/>
      <c r="CL12" s="1086"/>
      <c r="CM12" s="1084">
        <v>149</v>
      </c>
      <c r="CN12" s="1085"/>
      <c r="CO12" s="1085"/>
      <c r="CP12" s="1085"/>
      <c r="CQ12" s="1086"/>
      <c r="CR12" s="1084">
        <v>55</v>
      </c>
      <c r="CS12" s="1085"/>
      <c r="CT12" s="1085"/>
      <c r="CU12" s="1085"/>
      <c r="CV12" s="1086"/>
      <c r="CW12" s="1084">
        <v>9</v>
      </c>
      <c r="CX12" s="1085"/>
      <c r="CY12" s="1085"/>
      <c r="CZ12" s="1085"/>
      <c r="DA12" s="1086"/>
      <c r="DB12" s="1084" t="s">
        <v>596</v>
      </c>
      <c r="DC12" s="1085"/>
      <c r="DD12" s="1085"/>
      <c r="DE12" s="1085"/>
      <c r="DF12" s="1086"/>
      <c r="DG12" s="1084" t="s">
        <v>596</v>
      </c>
      <c r="DH12" s="1085"/>
      <c r="DI12" s="1085"/>
      <c r="DJ12" s="1085"/>
      <c r="DK12" s="1086"/>
      <c r="DL12" s="1084" t="s">
        <v>596</v>
      </c>
      <c r="DM12" s="1085"/>
      <c r="DN12" s="1085"/>
      <c r="DO12" s="1085"/>
      <c r="DP12" s="1086"/>
      <c r="DQ12" s="1084" t="s">
        <v>596</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595</v>
      </c>
      <c r="BT13" s="1110"/>
      <c r="BU13" s="1110"/>
      <c r="BV13" s="1110"/>
      <c r="BW13" s="1110"/>
      <c r="BX13" s="1110"/>
      <c r="BY13" s="1110"/>
      <c r="BZ13" s="1110"/>
      <c r="CA13" s="1110"/>
      <c r="CB13" s="1110"/>
      <c r="CC13" s="1110"/>
      <c r="CD13" s="1110"/>
      <c r="CE13" s="1110"/>
      <c r="CF13" s="1110"/>
      <c r="CG13" s="1111"/>
      <c r="CH13" s="1084">
        <v>10</v>
      </c>
      <c r="CI13" s="1085"/>
      <c r="CJ13" s="1085"/>
      <c r="CK13" s="1085"/>
      <c r="CL13" s="1086"/>
      <c r="CM13" s="1084">
        <v>524</v>
      </c>
      <c r="CN13" s="1085"/>
      <c r="CO13" s="1085"/>
      <c r="CP13" s="1085"/>
      <c r="CQ13" s="1086"/>
      <c r="CR13" s="1084">
        <v>5</v>
      </c>
      <c r="CS13" s="1085"/>
      <c r="CT13" s="1085"/>
      <c r="CU13" s="1085"/>
      <c r="CV13" s="1086"/>
      <c r="CW13" s="1084" t="s">
        <v>596</v>
      </c>
      <c r="CX13" s="1085"/>
      <c r="CY13" s="1085"/>
      <c r="CZ13" s="1085"/>
      <c r="DA13" s="1086"/>
      <c r="DB13" s="1084">
        <v>2996</v>
      </c>
      <c r="DC13" s="1085"/>
      <c r="DD13" s="1085"/>
      <c r="DE13" s="1085"/>
      <c r="DF13" s="1086"/>
      <c r="DG13" s="1084" t="s">
        <v>596</v>
      </c>
      <c r="DH13" s="1085"/>
      <c r="DI13" s="1085"/>
      <c r="DJ13" s="1085"/>
      <c r="DK13" s="1086"/>
      <c r="DL13" s="1084" t="s">
        <v>596</v>
      </c>
      <c r="DM13" s="1085"/>
      <c r="DN13" s="1085"/>
      <c r="DO13" s="1085"/>
      <c r="DP13" s="1086"/>
      <c r="DQ13" s="1084" t="s">
        <v>596</v>
      </c>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96842</v>
      </c>
      <c r="R23" s="1164"/>
      <c r="S23" s="1164"/>
      <c r="T23" s="1164"/>
      <c r="U23" s="1164"/>
      <c r="V23" s="1164">
        <v>88511</v>
      </c>
      <c r="W23" s="1164"/>
      <c r="X23" s="1164"/>
      <c r="Y23" s="1164"/>
      <c r="Z23" s="1164"/>
      <c r="AA23" s="1164">
        <v>8331</v>
      </c>
      <c r="AB23" s="1164"/>
      <c r="AC23" s="1164"/>
      <c r="AD23" s="1164"/>
      <c r="AE23" s="1165"/>
      <c r="AF23" s="1166">
        <v>2368</v>
      </c>
      <c r="AG23" s="1164"/>
      <c r="AH23" s="1164"/>
      <c r="AI23" s="1164"/>
      <c r="AJ23" s="1167"/>
      <c r="AK23" s="1168"/>
      <c r="AL23" s="1169"/>
      <c r="AM23" s="1169"/>
      <c r="AN23" s="1169"/>
      <c r="AO23" s="1169"/>
      <c r="AP23" s="1164">
        <v>58011</v>
      </c>
      <c r="AQ23" s="1164"/>
      <c r="AR23" s="1164"/>
      <c r="AS23" s="1164"/>
      <c r="AT23" s="1164"/>
      <c r="AU23" s="1170"/>
      <c r="AV23" s="1170"/>
      <c r="AW23" s="1170"/>
      <c r="AX23" s="1170"/>
      <c r="AY23" s="1171"/>
      <c r="AZ23" s="1160" t="s">
        <v>186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13425</v>
      </c>
      <c r="R28" s="1149"/>
      <c r="S28" s="1149"/>
      <c r="T28" s="1149"/>
      <c r="U28" s="1149"/>
      <c r="V28" s="1149">
        <v>13059</v>
      </c>
      <c r="W28" s="1149"/>
      <c r="X28" s="1149"/>
      <c r="Y28" s="1149"/>
      <c r="Z28" s="1149"/>
      <c r="AA28" s="1149">
        <v>366</v>
      </c>
      <c r="AB28" s="1149"/>
      <c r="AC28" s="1149"/>
      <c r="AD28" s="1149"/>
      <c r="AE28" s="1150"/>
      <c r="AF28" s="1151">
        <v>366</v>
      </c>
      <c r="AG28" s="1149"/>
      <c r="AH28" s="1149"/>
      <c r="AI28" s="1149"/>
      <c r="AJ28" s="1152"/>
      <c r="AK28" s="1153">
        <v>1246</v>
      </c>
      <c r="AL28" s="1141"/>
      <c r="AM28" s="1141"/>
      <c r="AN28" s="1141"/>
      <c r="AO28" s="1141"/>
      <c r="AP28" s="1141" t="s">
        <v>582</v>
      </c>
      <c r="AQ28" s="1141"/>
      <c r="AR28" s="1141"/>
      <c r="AS28" s="1141"/>
      <c r="AT28" s="1141"/>
      <c r="AU28" s="1141" t="s">
        <v>511</v>
      </c>
      <c r="AV28" s="1141"/>
      <c r="AW28" s="1141"/>
      <c r="AX28" s="1141"/>
      <c r="AY28" s="1141"/>
      <c r="AZ28" s="1142" t="s">
        <v>511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10912</v>
      </c>
      <c r="R29" s="1139"/>
      <c r="S29" s="1139"/>
      <c r="T29" s="1139"/>
      <c r="U29" s="1139"/>
      <c r="V29" s="1139">
        <v>10399</v>
      </c>
      <c r="W29" s="1139"/>
      <c r="X29" s="1139"/>
      <c r="Y29" s="1139"/>
      <c r="Z29" s="1139"/>
      <c r="AA29" s="1139">
        <v>513</v>
      </c>
      <c r="AB29" s="1139"/>
      <c r="AC29" s="1139"/>
      <c r="AD29" s="1139"/>
      <c r="AE29" s="1140"/>
      <c r="AF29" s="1114">
        <v>513</v>
      </c>
      <c r="AG29" s="1115"/>
      <c r="AH29" s="1115"/>
      <c r="AI29" s="1115"/>
      <c r="AJ29" s="1116"/>
      <c r="AK29" s="1075">
        <v>1965</v>
      </c>
      <c r="AL29" s="1066"/>
      <c r="AM29" s="1066"/>
      <c r="AN29" s="1066"/>
      <c r="AO29" s="1066"/>
      <c r="AP29" s="1066" t="s">
        <v>583</v>
      </c>
      <c r="AQ29" s="1066"/>
      <c r="AR29" s="1066"/>
      <c r="AS29" s="1066"/>
      <c r="AT29" s="1066"/>
      <c r="AU29" s="1066" t="s">
        <v>511</v>
      </c>
      <c r="AV29" s="1066"/>
      <c r="AW29" s="1066"/>
      <c r="AX29" s="1066"/>
      <c r="AY29" s="1066"/>
      <c r="AZ29" s="1137" t="s">
        <v>511</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2552</v>
      </c>
      <c r="R30" s="1139"/>
      <c r="S30" s="1139"/>
      <c r="T30" s="1139"/>
      <c r="U30" s="1139"/>
      <c r="V30" s="1139">
        <v>2430</v>
      </c>
      <c r="W30" s="1139"/>
      <c r="X30" s="1139"/>
      <c r="Y30" s="1139"/>
      <c r="Z30" s="1139"/>
      <c r="AA30" s="1139">
        <v>122</v>
      </c>
      <c r="AB30" s="1139"/>
      <c r="AC30" s="1139"/>
      <c r="AD30" s="1139"/>
      <c r="AE30" s="1140"/>
      <c r="AF30" s="1114">
        <v>122</v>
      </c>
      <c r="AG30" s="1115"/>
      <c r="AH30" s="1115"/>
      <c r="AI30" s="1115"/>
      <c r="AJ30" s="1116"/>
      <c r="AK30" s="1075">
        <v>311</v>
      </c>
      <c r="AL30" s="1066"/>
      <c r="AM30" s="1066"/>
      <c r="AN30" s="1066"/>
      <c r="AO30" s="1066"/>
      <c r="AP30" s="1066" t="s">
        <v>581</v>
      </c>
      <c r="AQ30" s="1066"/>
      <c r="AR30" s="1066"/>
      <c r="AS30" s="1066"/>
      <c r="AT30" s="1066"/>
      <c r="AU30" s="1066" t="s">
        <v>511</v>
      </c>
      <c r="AV30" s="1066"/>
      <c r="AW30" s="1066"/>
      <c r="AX30" s="1066"/>
      <c r="AY30" s="1066"/>
      <c r="AZ30" s="1137" t="s">
        <v>511</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7</v>
      </c>
      <c r="R31" s="1139"/>
      <c r="S31" s="1139"/>
      <c r="T31" s="1139"/>
      <c r="U31" s="1139"/>
      <c r="V31" s="1139">
        <v>5</v>
      </c>
      <c r="W31" s="1139"/>
      <c r="X31" s="1139"/>
      <c r="Y31" s="1139"/>
      <c r="Z31" s="1139"/>
      <c r="AA31" s="1139">
        <v>1</v>
      </c>
      <c r="AB31" s="1139"/>
      <c r="AC31" s="1139"/>
      <c r="AD31" s="1139"/>
      <c r="AE31" s="1140"/>
      <c r="AF31" s="1114">
        <v>1</v>
      </c>
      <c r="AG31" s="1115"/>
      <c r="AH31" s="1115"/>
      <c r="AI31" s="1115"/>
      <c r="AJ31" s="1116"/>
      <c r="AK31" s="1075" t="s">
        <v>581</v>
      </c>
      <c r="AL31" s="1066"/>
      <c r="AM31" s="1066"/>
      <c r="AN31" s="1066"/>
      <c r="AO31" s="1066"/>
      <c r="AP31" s="1066" t="s">
        <v>584</v>
      </c>
      <c r="AQ31" s="1066"/>
      <c r="AR31" s="1066"/>
      <c r="AS31" s="1066"/>
      <c r="AT31" s="1066"/>
      <c r="AU31" s="1066" t="s">
        <v>511</v>
      </c>
      <c r="AV31" s="1066"/>
      <c r="AW31" s="1066"/>
      <c r="AX31" s="1066"/>
      <c r="AY31" s="1066"/>
      <c r="AZ31" s="1137" t="s">
        <v>511</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2895</v>
      </c>
      <c r="R32" s="1139"/>
      <c r="S32" s="1139"/>
      <c r="T32" s="1139"/>
      <c r="U32" s="1139"/>
      <c r="V32" s="1139">
        <v>2495</v>
      </c>
      <c r="W32" s="1139"/>
      <c r="X32" s="1139"/>
      <c r="Y32" s="1139"/>
      <c r="Z32" s="1139"/>
      <c r="AA32" s="1139">
        <v>400</v>
      </c>
      <c r="AB32" s="1139"/>
      <c r="AC32" s="1139"/>
      <c r="AD32" s="1139"/>
      <c r="AE32" s="1140"/>
      <c r="AF32" s="1114">
        <v>2062</v>
      </c>
      <c r="AG32" s="1115"/>
      <c r="AH32" s="1115"/>
      <c r="AI32" s="1115"/>
      <c r="AJ32" s="1116"/>
      <c r="AK32" s="1075">
        <v>235</v>
      </c>
      <c r="AL32" s="1066"/>
      <c r="AM32" s="1066"/>
      <c r="AN32" s="1066"/>
      <c r="AO32" s="1066"/>
      <c r="AP32" s="1066">
        <v>2901</v>
      </c>
      <c r="AQ32" s="1066"/>
      <c r="AR32" s="1066"/>
      <c r="AS32" s="1066"/>
      <c r="AT32" s="1066"/>
      <c r="AU32" s="1066">
        <v>26</v>
      </c>
      <c r="AV32" s="1066"/>
      <c r="AW32" s="1066"/>
      <c r="AX32" s="1066"/>
      <c r="AY32" s="1066"/>
      <c r="AZ32" s="1137" t="s">
        <v>511</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411</v>
      </c>
      <c r="C33" s="1133"/>
      <c r="D33" s="1133"/>
      <c r="E33" s="1133"/>
      <c r="F33" s="1133"/>
      <c r="G33" s="1133"/>
      <c r="H33" s="1133"/>
      <c r="I33" s="1133"/>
      <c r="J33" s="1133"/>
      <c r="K33" s="1133"/>
      <c r="L33" s="1133"/>
      <c r="M33" s="1133"/>
      <c r="N33" s="1133"/>
      <c r="O33" s="1133"/>
      <c r="P33" s="1134"/>
      <c r="Q33" s="1138">
        <v>2515</v>
      </c>
      <c r="R33" s="1139"/>
      <c r="S33" s="1139"/>
      <c r="T33" s="1139"/>
      <c r="U33" s="1139"/>
      <c r="V33" s="1139">
        <v>2302</v>
      </c>
      <c r="W33" s="1139"/>
      <c r="X33" s="1139"/>
      <c r="Y33" s="1139"/>
      <c r="Z33" s="1139"/>
      <c r="AA33" s="1139">
        <v>213</v>
      </c>
      <c r="AB33" s="1139"/>
      <c r="AC33" s="1139"/>
      <c r="AD33" s="1139"/>
      <c r="AE33" s="1140"/>
      <c r="AF33" s="1114">
        <v>4506</v>
      </c>
      <c r="AG33" s="1115"/>
      <c r="AH33" s="1115"/>
      <c r="AI33" s="1115"/>
      <c r="AJ33" s="1116"/>
      <c r="AK33" s="1075">
        <v>359</v>
      </c>
      <c r="AL33" s="1066"/>
      <c r="AM33" s="1066"/>
      <c r="AN33" s="1066"/>
      <c r="AO33" s="1066"/>
      <c r="AP33" s="1066">
        <v>3961</v>
      </c>
      <c r="AQ33" s="1066"/>
      <c r="AR33" s="1066"/>
      <c r="AS33" s="1066"/>
      <c r="AT33" s="1066"/>
      <c r="AU33" s="1066">
        <v>1537</v>
      </c>
      <c r="AV33" s="1066"/>
      <c r="AW33" s="1066"/>
      <c r="AX33" s="1066"/>
      <c r="AY33" s="1066"/>
      <c r="AZ33" s="1137" t="s">
        <v>511</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412</v>
      </c>
      <c r="C34" s="1133"/>
      <c r="D34" s="1133"/>
      <c r="E34" s="1133"/>
      <c r="F34" s="1133"/>
      <c r="G34" s="1133"/>
      <c r="H34" s="1133"/>
      <c r="I34" s="1133"/>
      <c r="J34" s="1133"/>
      <c r="K34" s="1133"/>
      <c r="L34" s="1133"/>
      <c r="M34" s="1133"/>
      <c r="N34" s="1133"/>
      <c r="O34" s="1133"/>
      <c r="P34" s="1134"/>
      <c r="Q34" s="1138">
        <v>9576</v>
      </c>
      <c r="R34" s="1139"/>
      <c r="S34" s="1139"/>
      <c r="T34" s="1139"/>
      <c r="U34" s="1139"/>
      <c r="V34" s="1139">
        <v>9987</v>
      </c>
      <c r="W34" s="1139"/>
      <c r="X34" s="1139"/>
      <c r="Y34" s="1139"/>
      <c r="Z34" s="1139"/>
      <c r="AA34" s="1139">
        <v>-411</v>
      </c>
      <c r="AB34" s="1139"/>
      <c r="AC34" s="1139"/>
      <c r="AD34" s="1139"/>
      <c r="AE34" s="1140"/>
      <c r="AF34" s="1114">
        <v>1056</v>
      </c>
      <c r="AG34" s="1115"/>
      <c r="AH34" s="1115"/>
      <c r="AI34" s="1115"/>
      <c r="AJ34" s="1116"/>
      <c r="AK34" s="1075">
        <v>56</v>
      </c>
      <c r="AL34" s="1066"/>
      <c r="AM34" s="1066"/>
      <c r="AN34" s="1066"/>
      <c r="AO34" s="1066"/>
      <c r="AP34" s="1066">
        <v>965</v>
      </c>
      <c r="AQ34" s="1066"/>
      <c r="AR34" s="1066"/>
      <c r="AS34" s="1066"/>
      <c r="AT34" s="1066"/>
      <c r="AU34" s="1066">
        <v>299</v>
      </c>
      <c r="AV34" s="1066"/>
      <c r="AW34" s="1066"/>
      <c r="AX34" s="1066"/>
      <c r="AY34" s="1066"/>
      <c r="AZ34" s="1137" t="s">
        <v>511</v>
      </c>
      <c r="BA34" s="1137"/>
      <c r="BB34" s="1137"/>
      <c r="BC34" s="1137"/>
      <c r="BD34" s="1137"/>
      <c r="BE34" s="1127" t="s">
        <v>410</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413</v>
      </c>
      <c r="C35" s="1133"/>
      <c r="D35" s="1133"/>
      <c r="E35" s="1133"/>
      <c r="F35" s="1133"/>
      <c r="G35" s="1133"/>
      <c r="H35" s="1133"/>
      <c r="I35" s="1133"/>
      <c r="J35" s="1133"/>
      <c r="K35" s="1133"/>
      <c r="L35" s="1133"/>
      <c r="M35" s="1133"/>
      <c r="N35" s="1133"/>
      <c r="O35" s="1133"/>
      <c r="P35" s="1134"/>
      <c r="Q35" s="1138">
        <v>59582</v>
      </c>
      <c r="R35" s="1139"/>
      <c r="S35" s="1139"/>
      <c r="T35" s="1139"/>
      <c r="U35" s="1139"/>
      <c r="V35" s="1139">
        <v>59286</v>
      </c>
      <c r="W35" s="1139"/>
      <c r="X35" s="1139"/>
      <c r="Y35" s="1139"/>
      <c r="Z35" s="1139"/>
      <c r="AA35" s="1139">
        <v>296</v>
      </c>
      <c r="AB35" s="1139"/>
      <c r="AC35" s="1139"/>
      <c r="AD35" s="1139"/>
      <c r="AE35" s="1140"/>
      <c r="AF35" s="1114">
        <v>6475</v>
      </c>
      <c r="AG35" s="1115"/>
      <c r="AH35" s="1115"/>
      <c r="AI35" s="1115"/>
      <c r="AJ35" s="1116"/>
      <c r="AK35" s="1075">
        <v>7</v>
      </c>
      <c r="AL35" s="1066"/>
      <c r="AM35" s="1066"/>
      <c r="AN35" s="1066"/>
      <c r="AO35" s="1066"/>
      <c r="AP35" s="1066" t="s">
        <v>581</v>
      </c>
      <c r="AQ35" s="1066"/>
      <c r="AR35" s="1066"/>
      <c r="AS35" s="1066"/>
      <c r="AT35" s="1066"/>
      <c r="AU35" s="1066" t="s">
        <v>511</v>
      </c>
      <c r="AV35" s="1066"/>
      <c r="AW35" s="1066"/>
      <c r="AX35" s="1066"/>
      <c r="AY35" s="1066"/>
      <c r="AZ35" s="1137" t="s">
        <v>511</v>
      </c>
      <c r="BA35" s="1137"/>
      <c r="BB35" s="1137"/>
      <c r="BC35" s="1137"/>
      <c r="BD35" s="1137"/>
      <c r="BE35" s="1127" t="s">
        <v>414</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15102</v>
      </c>
      <c r="AG63" s="1054"/>
      <c r="AH63" s="1054"/>
      <c r="AI63" s="1054"/>
      <c r="AJ63" s="1125"/>
      <c r="AK63" s="1126"/>
      <c r="AL63" s="1058"/>
      <c r="AM63" s="1058"/>
      <c r="AN63" s="1058"/>
      <c r="AO63" s="1058"/>
      <c r="AP63" s="1054">
        <f>AP32+AP33+AP34</f>
        <v>7827</v>
      </c>
      <c r="AQ63" s="1054"/>
      <c r="AR63" s="1054"/>
      <c r="AS63" s="1054"/>
      <c r="AT63" s="1054"/>
      <c r="AU63" s="1054">
        <f>AU32+AU33+AU34</f>
        <v>1862</v>
      </c>
      <c r="AV63" s="1054"/>
      <c r="AW63" s="1054"/>
      <c r="AX63" s="1054"/>
      <c r="AY63" s="1054"/>
      <c r="AZ63" s="1120"/>
      <c r="BA63" s="1120"/>
      <c r="BB63" s="1120"/>
      <c r="BC63" s="1120"/>
      <c r="BD63" s="1120"/>
      <c r="BE63" s="1055"/>
      <c r="BF63" s="1055"/>
      <c r="BG63" s="1055"/>
      <c r="BH63" s="1055"/>
      <c r="BI63" s="1056"/>
      <c r="BJ63" s="1121" t="s">
        <v>417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419</v>
      </c>
      <c r="B66" s="1091"/>
      <c r="C66" s="1091"/>
      <c r="D66" s="1091"/>
      <c r="E66" s="1091"/>
      <c r="F66" s="1091"/>
      <c r="G66" s="1091"/>
      <c r="H66" s="1091"/>
      <c r="I66" s="1091"/>
      <c r="J66" s="1091"/>
      <c r="K66" s="1091"/>
      <c r="L66" s="1091"/>
      <c r="M66" s="1091"/>
      <c r="N66" s="1091"/>
      <c r="O66" s="1091"/>
      <c r="P66" s="1092"/>
      <c r="Q66" s="1096" t="s">
        <v>397</v>
      </c>
      <c r="R66" s="1097"/>
      <c r="S66" s="1097"/>
      <c r="T66" s="1097"/>
      <c r="U66" s="1098"/>
      <c r="V66" s="1096" t="s">
        <v>398</v>
      </c>
      <c r="W66" s="1097"/>
      <c r="X66" s="1097"/>
      <c r="Y66" s="1097"/>
      <c r="Z66" s="1098"/>
      <c r="AA66" s="1096" t="s">
        <v>399</v>
      </c>
      <c r="AB66" s="1097"/>
      <c r="AC66" s="1097"/>
      <c r="AD66" s="1097"/>
      <c r="AE66" s="1098"/>
      <c r="AF66" s="1102" t="s">
        <v>420</v>
      </c>
      <c r="AG66" s="1103"/>
      <c r="AH66" s="1103"/>
      <c r="AI66" s="1103"/>
      <c r="AJ66" s="1104"/>
      <c r="AK66" s="1096" t="s">
        <v>421</v>
      </c>
      <c r="AL66" s="1091"/>
      <c r="AM66" s="1091"/>
      <c r="AN66" s="1091"/>
      <c r="AO66" s="1092"/>
      <c r="AP66" s="1096" t="s">
        <v>402</v>
      </c>
      <c r="AQ66" s="1097"/>
      <c r="AR66" s="1097"/>
      <c r="AS66" s="1097"/>
      <c r="AT66" s="1098"/>
      <c r="AU66" s="1096" t="s">
        <v>422</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585</v>
      </c>
      <c r="C68" s="1081"/>
      <c r="D68" s="1081"/>
      <c r="E68" s="1081"/>
      <c r="F68" s="1081"/>
      <c r="G68" s="1081"/>
      <c r="H68" s="1081"/>
      <c r="I68" s="1081"/>
      <c r="J68" s="1081"/>
      <c r="K68" s="1081"/>
      <c r="L68" s="1081"/>
      <c r="M68" s="1081"/>
      <c r="N68" s="1081"/>
      <c r="O68" s="1081"/>
      <c r="P68" s="1082"/>
      <c r="Q68" s="1083">
        <v>198</v>
      </c>
      <c r="R68" s="1077"/>
      <c r="S68" s="1077"/>
      <c r="T68" s="1077"/>
      <c r="U68" s="1077"/>
      <c r="V68" s="1077">
        <v>183</v>
      </c>
      <c r="W68" s="1077"/>
      <c r="X68" s="1077"/>
      <c r="Y68" s="1077"/>
      <c r="Z68" s="1077"/>
      <c r="AA68" s="1077">
        <v>15</v>
      </c>
      <c r="AB68" s="1077"/>
      <c r="AC68" s="1077"/>
      <c r="AD68" s="1077"/>
      <c r="AE68" s="1077"/>
      <c r="AF68" s="1077">
        <v>15</v>
      </c>
      <c r="AG68" s="1077"/>
      <c r="AH68" s="1077"/>
      <c r="AI68" s="1077"/>
      <c r="AJ68" s="1077"/>
      <c r="AK68" s="1077" t="s">
        <v>511</v>
      </c>
      <c r="AL68" s="1077"/>
      <c r="AM68" s="1077"/>
      <c r="AN68" s="1077"/>
      <c r="AO68" s="1077"/>
      <c r="AP68" s="1077" t="s">
        <v>511</v>
      </c>
      <c r="AQ68" s="1077"/>
      <c r="AR68" s="1077"/>
      <c r="AS68" s="1077"/>
      <c r="AT68" s="1077"/>
      <c r="AU68" s="1077" t="s">
        <v>511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586</v>
      </c>
      <c r="C69" s="1070"/>
      <c r="D69" s="1070"/>
      <c r="E69" s="1070"/>
      <c r="F69" s="1070"/>
      <c r="G69" s="1070"/>
      <c r="H69" s="1070"/>
      <c r="I69" s="1070"/>
      <c r="J69" s="1070"/>
      <c r="K69" s="1070"/>
      <c r="L69" s="1070"/>
      <c r="M69" s="1070"/>
      <c r="N69" s="1070"/>
      <c r="O69" s="1070"/>
      <c r="P69" s="1071"/>
      <c r="Q69" s="1072">
        <v>1227276</v>
      </c>
      <c r="R69" s="1066"/>
      <c r="S69" s="1066"/>
      <c r="T69" s="1066"/>
      <c r="U69" s="1066"/>
      <c r="V69" s="1066">
        <v>1165356</v>
      </c>
      <c r="W69" s="1066"/>
      <c r="X69" s="1066"/>
      <c r="Y69" s="1066"/>
      <c r="Z69" s="1066"/>
      <c r="AA69" s="1066">
        <v>61920</v>
      </c>
      <c r="AB69" s="1066"/>
      <c r="AC69" s="1066"/>
      <c r="AD69" s="1066"/>
      <c r="AE69" s="1066"/>
      <c r="AF69" s="1066">
        <v>61920</v>
      </c>
      <c r="AG69" s="1066"/>
      <c r="AH69" s="1066"/>
      <c r="AI69" s="1066"/>
      <c r="AJ69" s="1066"/>
      <c r="AK69" s="1066">
        <v>8500</v>
      </c>
      <c r="AL69" s="1066"/>
      <c r="AM69" s="1066"/>
      <c r="AN69" s="1066"/>
      <c r="AO69" s="1066"/>
      <c r="AP69" s="1066" t="s">
        <v>511</v>
      </c>
      <c r="AQ69" s="1066"/>
      <c r="AR69" s="1066"/>
      <c r="AS69" s="1066"/>
      <c r="AT69" s="1066"/>
      <c r="AU69" s="1066" t="s">
        <v>511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587</v>
      </c>
      <c r="C70" s="1070"/>
      <c r="D70" s="1070"/>
      <c r="E70" s="1070"/>
      <c r="F70" s="1070"/>
      <c r="G70" s="1070"/>
      <c r="H70" s="1070"/>
      <c r="I70" s="1070"/>
      <c r="J70" s="1070"/>
      <c r="K70" s="1070"/>
      <c r="L70" s="1070"/>
      <c r="M70" s="1070"/>
      <c r="N70" s="1070"/>
      <c r="O70" s="1070"/>
      <c r="P70" s="1071"/>
      <c r="Q70" s="1072">
        <v>39537</v>
      </c>
      <c r="R70" s="1066"/>
      <c r="S70" s="1066"/>
      <c r="T70" s="1066"/>
      <c r="U70" s="1066"/>
      <c r="V70" s="1066">
        <v>35602</v>
      </c>
      <c r="W70" s="1066"/>
      <c r="X70" s="1066"/>
      <c r="Y70" s="1066"/>
      <c r="Z70" s="1066"/>
      <c r="AA70" s="1066">
        <v>3935</v>
      </c>
      <c r="AB70" s="1066"/>
      <c r="AC70" s="1066"/>
      <c r="AD70" s="1066"/>
      <c r="AE70" s="1066"/>
      <c r="AF70" s="1066">
        <v>20048</v>
      </c>
      <c r="AG70" s="1066"/>
      <c r="AH70" s="1066"/>
      <c r="AI70" s="1066"/>
      <c r="AJ70" s="1066"/>
      <c r="AK70" s="1066" t="s">
        <v>511</v>
      </c>
      <c r="AL70" s="1066"/>
      <c r="AM70" s="1066"/>
      <c r="AN70" s="1066"/>
      <c r="AO70" s="1066"/>
      <c r="AP70" s="1066">
        <v>111649</v>
      </c>
      <c r="AQ70" s="1066"/>
      <c r="AR70" s="1066"/>
      <c r="AS70" s="1066"/>
      <c r="AT70" s="1066"/>
      <c r="AU70" s="1066" t="s">
        <v>511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588</v>
      </c>
      <c r="C71" s="1070"/>
      <c r="D71" s="1070"/>
      <c r="E71" s="1070"/>
      <c r="F71" s="1070"/>
      <c r="G71" s="1070"/>
      <c r="H71" s="1070"/>
      <c r="I71" s="1070"/>
      <c r="J71" s="1070"/>
      <c r="K71" s="1070"/>
      <c r="L71" s="1070"/>
      <c r="M71" s="1070"/>
      <c r="N71" s="1070"/>
      <c r="O71" s="1070"/>
      <c r="P71" s="1071"/>
      <c r="Q71" s="1072">
        <v>7557</v>
      </c>
      <c r="R71" s="1066"/>
      <c r="S71" s="1066"/>
      <c r="T71" s="1066"/>
      <c r="U71" s="1066"/>
      <c r="V71" s="1066">
        <v>5709</v>
      </c>
      <c r="W71" s="1066"/>
      <c r="X71" s="1066"/>
      <c r="Y71" s="1066"/>
      <c r="Z71" s="1066"/>
      <c r="AA71" s="1066">
        <v>1849</v>
      </c>
      <c r="AB71" s="1066"/>
      <c r="AC71" s="1066"/>
      <c r="AD71" s="1066"/>
      <c r="AE71" s="1066"/>
      <c r="AF71" s="1066">
        <v>17220</v>
      </c>
      <c r="AG71" s="1066"/>
      <c r="AH71" s="1066"/>
      <c r="AI71" s="1066"/>
      <c r="AJ71" s="1066"/>
      <c r="AK71" s="1066" t="s">
        <v>511</v>
      </c>
      <c r="AL71" s="1066"/>
      <c r="AM71" s="1066"/>
      <c r="AN71" s="1066"/>
      <c r="AO71" s="1066"/>
      <c r="AP71" s="1066">
        <v>16930</v>
      </c>
      <c r="AQ71" s="1066"/>
      <c r="AR71" s="1066"/>
      <c r="AS71" s="1066"/>
      <c r="AT71" s="1066"/>
      <c r="AU71" s="1066" t="s">
        <v>511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AF68+AF69+AF70+AF71</f>
        <v>99203</v>
      </c>
      <c r="AG88" s="1054"/>
      <c r="AH88" s="1054"/>
      <c r="AI88" s="1054"/>
      <c r="AJ88" s="1054"/>
      <c r="AK88" s="1058"/>
      <c r="AL88" s="1058"/>
      <c r="AM88" s="1058"/>
      <c r="AN88" s="1058"/>
      <c r="AO88" s="1058"/>
      <c r="AP88" s="1054">
        <f>AP70+AP71</f>
        <v>128579</v>
      </c>
      <c r="AQ88" s="1054"/>
      <c r="AR88" s="1054"/>
      <c r="AS88" s="1054"/>
      <c r="AT88" s="1054"/>
      <c r="AU88" s="1054" t="s">
        <v>602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SUM(CR7:CV13)</f>
        <v>3398</v>
      </c>
      <c r="CS102" s="1046"/>
      <c r="CT102" s="1046"/>
      <c r="CU102" s="1046"/>
      <c r="CV102" s="1047"/>
      <c r="CW102" s="1045">
        <f t="shared" ref="CW102" si="0">SUM(CW7:DA13)</f>
        <v>439</v>
      </c>
      <c r="CX102" s="1046"/>
      <c r="CY102" s="1046"/>
      <c r="CZ102" s="1046"/>
      <c r="DA102" s="1047"/>
      <c r="DB102" s="1045">
        <f t="shared" ref="DB102" si="1">SUM(DB7:DF13)</f>
        <v>3333</v>
      </c>
      <c r="DC102" s="1046"/>
      <c r="DD102" s="1046"/>
      <c r="DE102" s="1046"/>
      <c r="DF102" s="1047"/>
      <c r="DG102" s="1045" t="s">
        <v>602</v>
      </c>
      <c r="DH102" s="1046"/>
      <c r="DI102" s="1046"/>
      <c r="DJ102" s="1046"/>
      <c r="DK102" s="1047"/>
      <c r="DL102" s="1045" t="s">
        <v>603</v>
      </c>
      <c r="DM102" s="1046"/>
      <c r="DN102" s="1046"/>
      <c r="DO102" s="1046"/>
      <c r="DP102" s="1047"/>
      <c r="DQ102" s="1045" t="s">
        <v>602</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308</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308</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308</v>
      </c>
      <c r="DR109" s="989"/>
      <c r="DS109" s="989"/>
      <c r="DT109" s="989"/>
      <c r="DU109" s="990"/>
      <c r="DV109" s="991" t="s">
        <v>434</v>
      </c>
      <c r="DW109" s="989"/>
      <c r="DX109" s="989"/>
      <c r="DY109" s="989"/>
      <c r="DZ109" s="1020"/>
    </row>
    <row r="110" spans="1:131" s="248"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2601432</v>
      </c>
      <c r="AB110" s="982"/>
      <c r="AC110" s="982"/>
      <c r="AD110" s="982"/>
      <c r="AE110" s="983"/>
      <c r="AF110" s="984">
        <v>2633136</v>
      </c>
      <c r="AG110" s="982"/>
      <c r="AH110" s="982"/>
      <c r="AI110" s="982"/>
      <c r="AJ110" s="983"/>
      <c r="AK110" s="984">
        <v>2788735</v>
      </c>
      <c r="AL110" s="982"/>
      <c r="AM110" s="982"/>
      <c r="AN110" s="982"/>
      <c r="AO110" s="983"/>
      <c r="AP110" s="985">
        <v>11</v>
      </c>
      <c r="AQ110" s="986"/>
      <c r="AR110" s="986"/>
      <c r="AS110" s="986"/>
      <c r="AT110" s="987"/>
      <c r="AU110" s="1021" t="s">
        <v>73</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44869497</v>
      </c>
      <c r="BR110" s="929"/>
      <c r="BS110" s="929"/>
      <c r="BT110" s="929"/>
      <c r="BU110" s="929"/>
      <c r="BV110" s="929">
        <v>48751655</v>
      </c>
      <c r="BW110" s="929"/>
      <c r="BX110" s="929"/>
      <c r="BY110" s="929"/>
      <c r="BZ110" s="929"/>
      <c r="CA110" s="929">
        <v>57011030</v>
      </c>
      <c r="CB110" s="929"/>
      <c r="CC110" s="929"/>
      <c r="CD110" s="929"/>
      <c r="CE110" s="929"/>
      <c r="CF110" s="953">
        <v>224.4</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356175</v>
      </c>
      <c r="DH110" s="929"/>
      <c r="DI110" s="929"/>
      <c r="DJ110" s="929"/>
      <c r="DK110" s="929"/>
      <c r="DL110" s="929">
        <v>305465</v>
      </c>
      <c r="DM110" s="929"/>
      <c r="DN110" s="929"/>
      <c r="DO110" s="929"/>
      <c r="DP110" s="929"/>
      <c r="DQ110" s="929">
        <v>254700</v>
      </c>
      <c r="DR110" s="929"/>
      <c r="DS110" s="929"/>
      <c r="DT110" s="929"/>
      <c r="DU110" s="929"/>
      <c r="DV110" s="930">
        <v>1</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186</v>
      </c>
      <c r="AB111" s="1010"/>
      <c r="AC111" s="1010"/>
      <c r="AD111" s="1010"/>
      <c r="AE111" s="1011"/>
      <c r="AF111" s="1012" t="s">
        <v>186</v>
      </c>
      <c r="AG111" s="1010"/>
      <c r="AH111" s="1010"/>
      <c r="AI111" s="1010"/>
      <c r="AJ111" s="1011"/>
      <c r="AK111" s="1012" t="s">
        <v>441</v>
      </c>
      <c r="AL111" s="1010"/>
      <c r="AM111" s="1010"/>
      <c r="AN111" s="1010"/>
      <c r="AO111" s="1011"/>
      <c r="AP111" s="1013" t="s">
        <v>186</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8472927</v>
      </c>
      <c r="BR111" s="901"/>
      <c r="BS111" s="901"/>
      <c r="BT111" s="901"/>
      <c r="BU111" s="901"/>
      <c r="BV111" s="901">
        <v>7550734</v>
      </c>
      <c r="BW111" s="901"/>
      <c r="BX111" s="901"/>
      <c r="BY111" s="901"/>
      <c r="BZ111" s="901"/>
      <c r="CA111" s="901">
        <v>4698966</v>
      </c>
      <c r="CB111" s="901"/>
      <c r="CC111" s="901"/>
      <c r="CD111" s="901"/>
      <c r="CE111" s="901"/>
      <c r="CF111" s="962">
        <v>18.5</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v>4031615</v>
      </c>
      <c r="DH111" s="901"/>
      <c r="DI111" s="901"/>
      <c r="DJ111" s="901"/>
      <c r="DK111" s="901"/>
      <c r="DL111" s="901">
        <v>3385761</v>
      </c>
      <c r="DM111" s="901"/>
      <c r="DN111" s="901"/>
      <c r="DO111" s="901"/>
      <c r="DP111" s="901"/>
      <c r="DQ111" s="901">
        <v>3283130</v>
      </c>
      <c r="DR111" s="901"/>
      <c r="DS111" s="901"/>
      <c r="DT111" s="901"/>
      <c r="DU111" s="901"/>
      <c r="DV111" s="878">
        <v>12.9</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441</v>
      </c>
      <c r="AB112" s="864"/>
      <c r="AC112" s="864"/>
      <c r="AD112" s="864"/>
      <c r="AE112" s="865"/>
      <c r="AF112" s="866" t="s">
        <v>186</v>
      </c>
      <c r="AG112" s="864"/>
      <c r="AH112" s="864"/>
      <c r="AI112" s="864"/>
      <c r="AJ112" s="865"/>
      <c r="AK112" s="866" t="s">
        <v>186</v>
      </c>
      <c r="AL112" s="864"/>
      <c r="AM112" s="864"/>
      <c r="AN112" s="864"/>
      <c r="AO112" s="865"/>
      <c r="AP112" s="911" t="s">
        <v>186</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1839755</v>
      </c>
      <c r="BR112" s="901"/>
      <c r="BS112" s="901"/>
      <c r="BT112" s="901"/>
      <c r="BU112" s="901"/>
      <c r="BV112" s="901">
        <v>1867064</v>
      </c>
      <c r="BW112" s="901"/>
      <c r="BX112" s="901"/>
      <c r="BY112" s="901"/>
      <c r="BZ112" s="901"/>
      <c r="CA112" s="901">
        <v>1862459</v>
      </c>
      <c r="CB112" s="901"/>
      <c r="CC112" s="901"/>
      <c r="CD112" s="901"/>
      <c r="CE112" s="901"/>
      <c r="CF112" s="962">
        <v>7.3</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417</v>
      </c>
      <c r="DH112" s="901"/>
      <c r="DI112" s="901"/>
      <c r="DJ112" s="901"/>
      <c r="DK112" s="901"/>
      <c r="DL112" s="901" t="s">
        <v>186</v>
      </c>
      <c r="DM112" s="901"/>
      <c r="DN112" s="901"/>
      <c r="DO112" s="901"/>
      <c r="DP112" s="901"/>
      <c r="DQ112" s="901" t="s">
        <v>417</v>
      </c>
      <c r="DR112" s="901"/>
      <c r="DS112" s="901"/>
      <c r="DT112" s="901"/>
      <c r="DU112" s="901"/>
      <c r="DV112" s="878" t="s">
        <v>186</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187210</v>
      </c>
      <c r="AB113" s="1010"/>
      <c r="AC113" s="1010"/>
      <c r="AD113" s="1010"/>
      <c r="AE113" s="1011"/>
      <c r="AF113" s="1012">
        <v>180128</v>
      </c>
      <c r="AG113" s="1010"/>
      <c r="AH113" s="1010"/>
      <c r="AI113" s="1010"/>
      <c r="AJ113" s="1011"/>
      <c r="AK113" s="1012">
        <v>178105</v>
      </c>
      <c r="AL113" s="1010"/>
      <c r="AM113" s="1010"/>
      <c r="AN113" s="1010"/>
      <c r="AO113" s="1011"/>
      <c r="AP113" s="1013">
        <v>0.7</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t="s">
        <v>186</v>
      </c>
      <c r="BR113" s="901"/>
      <c r="BS113" s="901"/>
      <c r="BT113" s="901"/>
      <c r="BU113" s="901"/>
      <c r="BV113" s="901" t="s">
        <v>417</v>
      </c>
      <c r="BW113" s="901"/>
      <c r="BX113" s="901"/>
      <c r="BY113" s="901"/>
      <c r="BZ113" s="901"/>
      <c r="CA113" s="901" t="s">
        <v>441</v>
      </c>
      <c r="CB113" s="901"/>
      <c r="CC113" s="901"/>
      <c r="CD113" s="901"/>
      <c r="CE113" s="901"/>
      <c r="CF113" s="962" t="s">
        <v>417</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417</v>
      </c>
      <c r="DH113" s="864"/>
      <c r="DI113" s="864"/>
      <c r="DJ113" s="864"/>
      <c r="DK113" s="865"/>
      <c r="DL113" s="866" t="s">
        <v>417</v>
      </c>
      <c r="DM113" s="864"/>
      <c r="DN113" s="864"/>
      <c r="DO113" s="864"/>
      <c r="DP113" s="865"/>
      <c r="DQ113" s="866" t="s">
        <v>186</v>
      </c>
      <c r="DR113" s="864"/>
      <c r="DS113" s="864"/>
      <c r="DT113" s="864"/>
      <c r="DU113" s="865"/>
      <c r="DV113" s="911" t="s">
        <v>186</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186</v>
      </c>
      <c r="AB114" s="864"/>
      <c r="AC114" s="864"/>
      <c r="AD114" s="864"/>
      <c r="AE114" s="865"/>
      <c r="AF114" s="866" t="s">
        <v>186</v>
      </c>
      <c r="AG114" s="864"/>
      <c r="AH114" s="864"/>
      <c r="AI114" s="864"/>
      <c r="AJ114" s="865"/>
      <c r="AK114" s="866" t="s">
        <v>186</v>
      </c>
      <c r="AL114" s="864"/>
      <c r="AM114" s="864"/>
      <c r="AN114" s="864"/>
      <c r="AO114" s="865"/>
      <c r="AP114" s="911" t="s">
        <v>441</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6990017</v>
      </c>
      <c r="BR114" s="901"/>
      <c r="BS114" s="901"/>
      <c r="BT114" s="901"/>
      <c r="BU114" s="901"/>
      <c r="BV114" s="901">
        <v>6769023</v>
      </c>
      <c r="BW114" s="901"/>
      <c r="BX114" s="901"/>
      <c r="BY114" s="901"/>
      <c r="BZ114" s="901"/>
      <c r="CA114" s="901">
        <v>6568854</v>
      </c>
      <c r="CB114" s="901"/>
      <c r="CC114" s="901"/>
      <c r="CD114" s="901"/>
      <c r="CE114" s="901"/>
      <c r="CF114" s="962">
        <v>25.9</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417</v>
      </c>
      <c r="DH114" s="864"/>
      <c r="DI114" s="864"/>
      <c r="DJ114" s="864"/>
      <c r="DK114" s="865"/>
      <c r="DL114" s="866" t="s">
        <v>186</v>
      </c>
      <c r="DM114" s="864"/>
      <c r="DN114" s="864"/>
      <c r="DO114" s="864"/>
      <c r="DP114" s="865"/>
      <c r="DQ114" s="866" t="s">
        <v>441</v>
      </c>
      <c r="DR114" s="864"/>
      <c r="DS114" s="864"/>
      <c r="DT114" s="864"/>
      <c r="DU114" s="865"/>
      <c r="DV114" s="911" t="s">
        <v>186</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99600</v>
      </c>
      <c r="AB115" s="1010"/>
      <c r="AC115" s="1010"/>
      <c r="AD115" s="1010"/>
      <c r="AE115" s="1011"/>
      <c r="AF115" s="1012">
        <v>225076</v>
      </c>
      <c r="AG115" s="1010"/>
      <c r="AH115" s="1010"/>
      <c r="AI115" s="1010"/>
      <c r="AJ115" s="1011"/>
      <c r="AK115" s="1012">
        <v>99651</v>
      </c>
      <c r="AL115" s="1010"/>
      <c r="AM115" s="1010"/>
      <c r="AN115" s="1010"/>
      <c r="AO115" s="1011"/>
      <c r="AP115" s="1013">
        <v>0.4</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t="s">
        <v>186</v>
      </c>
      <c r="BR115" s="901"/>
      <c r="BS115" s="901"/>
      <c r="BT115" s="901"/>
      <c r="BU115" s="901"/>
      <c r="BV115" s="901" t="s">
        <v>186</v>
      </c>
      <c r="BW115" s="901"/>
      <c r="BX115" s="901"/>
      <c r="BY115" s="901"/>
      <c r="BZ115" s="901"/>
      <c r="CA115" s="901" t="s">
        <v>441</v>
      </c>
      <c r="CB115" s="901"/>
      <c r="CC115" s="901"/>
      <c r="CD115" s="901"/>
      <c r="CE115" s="901"/>
      <c r="CF115" s="962" t="s">
        <v>186</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1355137</v>
      </c>
      <c r="DH115" s="864"/>
      <c r="DI115" s="864"/>
      <c r="DJ115" s="864"/>
      <c r="DK115" s="865"/>
      <c r="DL115" s="866">
        <v>1129508</v>
      </c>
      <c r="DM115" s="864"/>
      <c r="DN115" s="864"/>
      <c r="DO115" s="864"/>
      <c r="DP115" s="865"/>
      <c r="DQ115" s="866">
        <v>1161136</v>
      </c>
      <c r="DR115" s="864"/>
      <c r="DS115" s="864"/>
      <c r="DT115" s="864"/>
      <c r="DU115" s="865"/>
      <c r="DV115" s="911">
        <v>4.5999999999999996</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186</v>
      </c>
      <c r="AB116" s="864"/>
      <c r="AC116" s="864"/>
      <c r="AD116" s="864"/>
      <c r="AE116" s="865"/>
      <c r="AF116" s="866" t="s">
        <v>441</v>
      </c>
      <c r="AG116" s="864"/>
      <c r="AH116" s="864"/>
      <c r="AI116" s="864"/>
      <c r="AJ116" s="865"/>
      <c r="AK116" s="866" t="s">
        <v>186</v>
      </c>
      <c r="AL116" s="864"/>
      <c r="AM116" s="864"/>
      <c r="AN116" s="864"/>
      <c r="AO116" s="865"/>
      <c r="AP116" s="911" t="s">
        <v>186</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441</v>
      </c>
      <c r="BR116" s="901"/>
      <c r="BS116" s="901"/>
      <c r="BT116" s="901"/>
      <c r="BU116" s="901"/>
      <c r="BV116" s="901" t="s">
        <v>186</v>
      </c>
      <c r="BW116" s="901"/>
      <c r="BX116" s="901"/>
      <c r="BY116" s="901"/>
      <c r="BZ116" s="901"/>
      <c r="CA116" s="901" t="s">
        <v>186</v>
      </c>
      <c r="CB116" s="901"/>
      <c r="CC116" s="901"/>
      <c r="CD116" s="901"/>
      <c r="CE116" s="901"/>
      <c r="CF116" s="962" t="s">
        <v>441</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186</v>
      </c>
      <c r="DH116" s="864"/>
      <c r="DI116" s="864"/>
      <c r="DJ116" s="864"/>
      <c r="DK116" s="865"/>
      <c r="DL116" s="866" t="s">
        <v>186</v>
      </c>
      <c r="DM116" s="864"/>
      <c r="DN116" s="864"/>
      <c r="DO116" s="864"/>
      <c r="DP116" s="865"/>
      <c r="DQ116" s="866" t="s">
        <v>417</v>
      </c>
      <c r="DR116" s="864"/>
      <c r="DS116" s="864"/>
      <c r="DT116" s="864"/>
      <c r="DU116" s="865"/>
      <c r="DV116" s="911" t="s">
        <v>186</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2888242</v>
      </c>
      <c r="AB117" s="996"/>
      <c r="AC117" s="996"/>
      <c r="AD117" s="996"/>
      <c r="AE117" s="997"/>
      <c r="AF117" s="998">
        <v>3038340</v>
      </c>
      <c r="AG117" s="996"/>
      <c r="AH117" s="996"/>
      <c r="AI117" s="996"/>
      <c r="AJ117" s="997"/>
      <c r="AK117" s="998">
        <v>3066491</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186</v>
      </c>
      <c r="BR117" s="901"/>
      <c r="BS117" s="901"/>
      <c r="BT117" s="901"/>
      <c r="BU117" s="901"/>
      <c r="BV117" s="901" t="s">
        <v>186</v>
      </c>
      <c r="BW117" s="901"/>
      <c r="BX117" s="901"/>
      <c r="BY117" s="901"/>
      <c r="BZ117" s="901"/>
      <c r="CA117" s="901" t="s">
        <v>186</v>
      </c>
      <c r="CB117" s="901"/>
      <c r="CC117" s="901"/>
      <c r="CD117" s="901"/>
      <c r="CE117" s="901"/>
      <c r="CF117" s="962" t="s">
        <v>186</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186</v>
      </c>
      <c r="DH117" s="864"/>
      <c r="DI117" s="864"/>
      <c r="DJ117" s="864"/>
      <c r="DK117" s="865"/>
      <c r="DL117" s="866" t="s">
        <v>186</v>
      </c>
      <c r="DM117" s="864"/>
      <c r="DN117" s="864"/>
      <c r="DO117" s="864"/>
      <c r="DP117" s="865"/>
      <c r="DQ117" s="866" t="s">
        <v>186</v>
      </c>
      <c r="DR117" s="864"/>
      <c r="DS117" s="864"/>
      <c r="DT117" s="864"/>
      <c r="DU117" s="865"/>
      <c r="DV117" s="911" t="s">
        <v>186</v>
      </c>
      <c r="DW117" s="912"/>
      <c r="DX117" s="912"/>
      <c r="DY117" s="912"/>
      <c r="DZ117" s="913"/>
    </row>
    <row r="118" spans="1:130" s="248"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308</v>
      </c>
      <c r="AL118" s="989"/>
      <c r="AM118" s="989"/>
      <c r="AN118" s="989"/>
      <c r="AO118" s="990"/>
      <c r="AP118" s="992" t="s">
        <v>434</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186</v>
      </c>
      <c r="BR118" s="932"/>
      <c r="BS118" s="932"/>
      <c r="BT118" s="932"/>
      <c r="BU118" s="932"/>
      <c r="BV118" s="932" t="s">
        <v>186</v>
      </c>
      <c r="BW118" s="932"/>
      <c r="BX118" s="932"/>
      <c r="BY118" s="932"/>
      <c r="BZ118" s="932"/>
      <c r="CA118" s="932" t="s">
        <v>186</v>
      </c>
      <c r="CB118" s="932"/>
      <c r="CC118" s="932"/>
      <c r="CD118" s="932"/>
      <c r="CE118" s="932"/>
      <c r="CF118" s="962" t="s">
        <v>186</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186</v>
      </c>
      <c r="DH118" s="864"/>
      <c r="DI118" s="864"/>
      <c r="DJ118" s="864"/>
      <c r="DK118" s="865"/>
      <c r="DL118" s="866" t="s">
        <v>186</v>
      </c>
      <c r="DM118" s="864"/>
      <c r="DN118" s="864"/>
      <c r="DO118" s="864"/>
      <c r="DP118" s="865"/>
      <c r="DQ118" s="866" t="s">
        <v>186</v>
      </c>
      <c r="DR118" s="864"/>
      <c r="DS118" s="864"/>
      <c r="DT118" s="864"/>
      <c r="DU118" s="865"/>
      <c r="DV118" s="911" t="s">
        <v>186</v>
      </c>
      <c r="DW118" s="912"/>
      <c r="DX118" s="912"/>
      <c r="DY118" s="912"/>
      <c r="DZ118" s="913"/>
    </row>
    <row r="119" spans="1:130" s="248" customFormat="1" ht="26.25" customHeight="1" x14ac:dyDescent="0.15">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2505</v>
      </c>
      <c r="AB119" s="982"/>
      <c r="AC119" s="982"/>
      <c r="AD119" s="982"/>
      <c r="AE119" s="983"/>
      <c r="AF119" s="984">
        <v>2508</v>
      </c>
      <c r="AG119" s="982"/>
      <c r="AH119" s="982"/>
      <c r="AI119" s="982"/>
      <c r="AJ119" s="983"/>
      <c r="AK119" s="984">
        <v>2511</v>
      </c>
      <c r="AL119" s="982"/>
      <c r="AM119" s="982"/>
      <c r="AN119" s="982"/>
      <c r="AO119" s="983"/>
      <c r="AP119" s="985">
        <v>0</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465</v>
      </c>
      <c r="BP119" s="965"/>
      <c r="BQ119" s="969">
        <v>62172196</v>
      </c>
      <c r="BR119" s="932"/>
      <c r="BS119" s="932"/>
      <c r="BT119" s="932"/>
      <c r="BU119" s="932"/>
      <c r="BV119" s="932">
        <v>64938476</v>
      </c>
      <c r="BW119" s="932"/>
      <c r="BX119" s="932"/>
      <c r="BY119" s="932"/>
      <c r="BZ119" s="932"/>
      <c r="CA119" s="932">
        <v>70141309</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2730000</v>
      </c>
      <c r="DH119" s="847"/>
      <c r="DI119" s="847"/>
      <c r="DJ119" s="847"/>
      <c r="DK119" s="848"/>
      <c r="DL119" s="849">
        <v>2730000</v>
      </c>
      <c r="DM119" s="847"/>
      <c r="DN119" s="847"/>
      <c r="DO119" s="847"/>
      <c r="DP119" s="848"/>
      <c r="DQ119" s="849" t="s">
        <v>186</v>
      </c>
      <c r="DR119" s="847"/>
      <c r="DS119" s="847"/>
      <c r="DT119" s="847"/>
      <c r="DU119" s="848"/>
      <c r="DV119" s="935" t="s">
        <v>186</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v>18759</v>
      </c>
      <c r="AB120" s="864"/>
      <c r="AC120" s="864"/>
      <c r="AD120" s="864"/>
      <c r="AE120" s="865"/>
      <c r="AF120" s="866">
        <v>144210</v>
      </c>
      <c r="AG120" s="864"/>
      <c r="AH120" s="864"/>
      <c r="AI120" s="864"/>
      <c r="AJ120" s="865"/>
      <c r="AK120" s="866">
        <v>18761</v>
      </c>
      <c r="AL120" s="864"/>
      <c r="AM120" s="864"/>
      <c r="AN120" s="864"/>
      <c r="AO120" s="865"/>
      <c r="AP120" s="911">
        <v>0.1</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26948591</v>
      </c>
      <c r="BR120" s="929"/>
      <c r="BS120" s="929"/>
      <c r="BT120" s="929"/>
      <c r="BU120" s="929"/>
      <c r="BV120" s="929">
        <v>26960603</v>
      </c>
      <c r="BW120" s="929"/>
      <c r="BX120" s="929"/>
      <c r="BY120" s="929"/>
      <c r="BZ120" s="929"/>
      <c r="CA120" s="929">
        <v>24566166</v>
      </c>
      <c r="CB120" s="929"/>
      <c r="CC120" s="929"/>
      <c r="CD120" s="929"/>
      <c r="CE120" s="929"/>
      <c r="CF120" s="953">
        <v>96.7</v>
      </c>
      <c r="CG120" s="954"/>
      <c r="CH120" s="954"/>
      <c r="CI120" s="954"/>
      <c r="CJ120" s="954"/>
      <c r="CK120" s="955" t="s">
        <v>469</v>
      </c>
      <c r="CL120" s="939"/>
      <c r="CM120" s="939"/>
      <c r="CN120" s="939"/>
      <c r="CO120" s="940"/>
      <c r="CP120" s="959" t="s">
        <v>411</v>
      </c>
      <c r="CQ120" s="960"/>
      <c r="CR120" s="960"/>
      <c r="CS120" s="960"/>
      <c r="CT120" s="960"/>
      <c r="CU120" s="960"/>
      <c r="CV120" s="960"/>
      <c r="CW120" s="960"/>
      <c r="CX120" s="960"/>
      <c r="CY120" s="960"/>
      <c r="CZ120" s="960"/>
      <c r="DA120" s="960"/>
      <c r="DB120" s="960"/>
      <c r="DC120" s="960"/>
      <c r="DD120" s="960"/>
      <c r="DE120" s="960"/>
      <c r="DF120" s="961"/>
      <c r="DG120" s="948">
        <v>1520925</v>
      </c>
      <c r="DH120" s="929"/>
      <c r="DI120" s="929"/>
      <c r="DJ120" s="929"/>
      <c r="DK120" s="929"/>
      <c r="DL120" s="929">
        <v>1558241</v>
      </c>
      <c r="DM120" s="929"/>
      <c r="DN120" s="929"/>
      <c r="DO120" s="929"/>
      <c r="DP120" s="929"/>
      <c r="DQ120" s="929">
        <v>1536863</v>
      </c>
      <c r="DR120" s="929"/>
      <c r="DS120" s="929"/>
      <c r="DT120" s="929"/>
      <c r="DU120" s="929"/>
      <c r="DV120" s="930">
        <v>6</v>
      </c>
      <c r="DW120" s="930"/>
      <c r="DX120" s="930"/>
      <c r="DY120" s="930"/>
      <c r="DZ120" s="931"/>
    </row>
    <row r="121" spans="1:130" s="248" customFormat="1" ht="26.25" customHeight="1" x14ac:dyDescent="0.15">
      <c r="A121" s="904"/>
      <c r="B121" s="905"/>
      <c r="C121" s="950" t="s">
        <v>470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186</v>
      </c>
      <c r="AB121" s="864"/>
      <c r="AC121" s="864"/>
      <c r="AD121" s="864"/>
      <c r="AE121" s="865"/>
      <c r="AF121" s="866" t="s">
        <v>186</v>
      </c>
      <c r="AG121" s="864"/>
      <c r="AH121" s="864"/>
      <c r="AI121" s="864"/>
      <c r="AJ121" s="865"/>
      <c r="AK121" s="866" t="s">
        <v>186</v>
      </c>
      <c r="AL121" s="864"/>
      <c r="AM121" s="864"/>
      <c r="AN121" s="864"/>
      <c r="AO121" s="865"/>
      <c r="AP121" s="911" t="s">
        <v>186</v>
      </c>
      <c r="AQ121" s="912"/>
      <c r="AR121" s="912"/>
      <c r="AS121" s="912"/>
      <c r="AT121" s="913"/>
      <c r="AU121" s="973"/>
      <c r="AV121" s="974"/>
      <c r="AW121" s="974"/>
      <c r="AX121" s="974"/>
      <c r="AY121" s="975"/>
      <c r="AZ121" s="899" t="s">
        <v>471</v>
      </c>
      <c r="BA121" s="834"/>
      <c r="BB121" s="834"/>
      <c r="BC121" s="834"/>
      <c r="BD121" s="834"/>
      <c r="BE121" s="834"/>
      <c r="BF121" s="834"/>
      <c r="BG121" s="834"/>
      <c r="BH121" s="834"/>
      <c r="BI121" s="834"/>
      <c r="BJ121" s="834"/>
      <c r="BK121" s="834"/>
      <c r="BL121" s="834"/>
      <c r="BM121" s="834"/>
      <c r="BN121" s="834"/>
      <c r="BO121" s="834"/>
      <c r="BP121" s="835"/>
      <c r="BQ121" s="900">
        <v>14375818</v>
      </c>
      <c r="BR121" s="901"/>
      <c r="BS121" s="901"/>
      <c r="BT121" s="901"/>
      <c r="BU121" s="901"/>
      <c r="BV121" s="901">
        <v>13263296</v>
      </c>
      <c r="BW121" s="901"/>
      <c r="BX121" s="901"/>
      <c r="BY121" s="901"/>
      <c r="BZ121" s="901"/>
      <c r="CA121" s="901">
        <v>13813441</v>
      </c>
      <c r="CB121" s="901"/>
      <c r="CC121" s="901"/>
      <c r="CD121" s="901"/>
      <c r="CE121" s="901"/>
      <c r="CF121" s="962">
        <v>54.4</v>
      </c>
      <c r="CG121" s="963"/>
      <c r="CH121" s="963"/>
      <c r="CI121" s="963"/>
      <c r="CJ121" s="963"/>
      <c r="CK121" s="956"/>
      <c r="CL121" s="942"/>
      <c r="CM121" s="942"/>
      <c r="CN121" s="942"/>
      <c r="CO121" s="943"/>
      <c r="CP121" s="922" t="s">
        <v>412</v>
      </c>
      <c r="CQ121" s="923"/>
      <c r="CR121" s="923"/>
      <c r="CS121" s="923"/>
      <c r="CT121" s="923"/>
      <c r="CU121" s="923"/>
      <c r="CV121" s="923"/>
      <c r="CW121" s="923"/>
      <c r="CX121" s="923"/>
      <c r="CY121" s="923"/>
      <c r="CZ121" s="923"/>
      <c r="DA121" s="923"/>
      <c r="DB121" s="923"/>
      <c r="DC121" s="923"/>
      <c r="DD121" s="923"/>
      <c r="DE121" s="923"/>
      <c r="DF121" s="924"/>
      <c r="DG121" s="900">
        <v>291281</v>
      </c>
      <c r="DH121" s="901"/>
      <c r="DI121" s="901"/>
      <c r="DJ121" s="901"/>
      <c r="DK121" s="901"/>
      <c r="DL121" s="901">
        <v>280551</v>
      </c>
      <c r="DM121" s="901"/>
      <c r="DN121" s="901"/>
      <c r="DO121" s="901"/>
      <c r="DP121" s="901"/>
      <c r="DQ121" s="901">
        <v>299486</v>
      </c>
      <c r="DR121" s="901"/>
      <c r="DS121" s="901"/>
      <c r="DT121" s="901"/>
      <c r="DU121" s="901"/>
      <c r="DV121" s="878">
        <v>1.2</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186</v>
      </c>
      <c r="AB122" s="864"/>
      <c r="AC122" s="864"/>
      <c r="AD122" s="864"/>
      <c r="AE122" s="865"/>
      <c r="AF122" s="866" t="s">
        <v>186</v>
      </c>
      <c r="AG122" s="864"/>
      <c r="AH122" s="864"/>
      <c r="AI122" s="864"/>
      <c r="AJ122" s="865"/>
      <c r="AK122" s="866" t="s">
        <v>186</v>
      </c>
      <c r="AL122" s="864"/>
      <c r="AM122" s="864"/>
      <c r="AN122" s="864"/>
      <c r="AO122" s="865"/>
      <c r="AP122" s="911" t="s">
        <v>186</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28287151</v>
      </c>
      <c r="BR122" s="932"/>
      <c r="BS122" s="932"/>
      <c r="BT122" s="932"/>
      <c r="BU122" s="932"/>
      <c r="BV122" s="932">
        <v>29384728</v>
      </c>
      <c r="BW122" s="932"/>
      <c r="BX122" s="932"/>
      <c r="BY122" s="932"/>
      <c r="BZ122" s="932"/>
      <c r="CA122" s="932">
        <v>30533354</v>
      </c>
      <c r="CB122" s="932"/>
      <c r="CC122" s="932"/>
      <c r="CD122" s="932"/>
      <c r="CE122" s="932"/>
      <c r="CF122" s="933">
        <v>120.2</v>
      </c>
      <c r="CG122" s="934"/>
      <c r="CH122" s="934"/>
      <c r="CI122" s="934"/>
      <c r="CJ122" s="934"/>
      <c r="CK122" s="956"/>
      <c r="CL122" s="942"/>
      <c r="CM122" s="942"/>
      <c r="CN122" s="942"/>
      <c r="CO122" s="943"/>
      <c r="CP122" s="922" t="s">
        <v>409</v>
      </c>
      <c r="CQ122" s="923"/>
      <c r="CR122" s="923"/>
      <c r="CS122" s="923"/>
      <c r="CT122" s="923"/>
      <c r="CU122" s="923"/>
      <c r="CV122" s="923"/>
      <c r="CW122" s="923"/>
      <c r="CX122" s="923"/>
      <c r="CY122" s="923"/>
      <c r="CZ122" s="923"/>
      <c r="DA122" s="923"/>
      <c r="DB122" s="923"/>
      <c r="DC122" s="923"/>
      <c r="DD122" s="923"/>
      <c r="DE122" s="923"/>
      <c r="DF122" s="924"/>
      <c r="DG122" s="900">
        <v>27549</v>
      </c>
      <c r="DH122" s="901"/>
      <c r="DI122" s="901"/>
      <c r="DJ122" s="901"/>
      <c r="DK122" s="901"/>
      <c r="DL122" s="901">
        <v>28272</v>
      </c>
      <c r="DM122" s="901"/>
      <c r="DN122" s="901"/>
      <c r="DO122" s="901"/>
      <c r="DP122" s="901"/>
      <c r="DQ122" s="901">
        <v>26110</v>
      </c>
      <c r="DR122" s="901"/>
      <c r="DS122" s="901"/>
      <c r="DT122" s="901"/>
      <c r="DU122" s="901"/>
      <c r="DV122" s="878">
        <v>0.1</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186</v>
      </c>
      <c r="AB123" s="864"/>
      <c r="AC123" s="864"/>
      <c r="AD123" s="864"/>
      <c r="AE123" s="865"/>
      <c r="AF123" s="866" t="s">
        <v>186</v>
      </c>
      <c r="AG123" s="864"/>
      <c r="AH123" s="864"/>
      <c r="AI123" s="864"/>
      <c r="AJ123" s="865"/>
      <c r="AK123" s="866" t="s">
        <v>186</v>
      </c>
      <c r="AL123" s="864"/>
      <c r="AM123" s="864"/>
      <c r="AN123" s="864"/>
      <c r="AO123" s="865"/>
      <c r="AP123" s="911" t="s">
        <v>186</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473</v>
      </c>
      <c r="BP123" s="965"/>
      <c r="BQ123" s="919">
        <v>69611560</v>
      </c>
      <c r="BR123" s="920"/>
      <c r="BS123" s="920"/>
      <c r="BT123" s="920"/>
      <c r="BU123" s="920"/>
      <c r="BV123" s="920">
        <v>69608627</v>
      </c>
      <c r="BW123" s="920"/>
      <c r="BX123" s="920"/>
      <c r="BY123" s="920"/>
      <c r="BZ123" s="920"/>
      <c r="CA123" s="920">
        <v>68912961</v>
      </c>
      <c r="CB123" s="920"/>
      <c r="CC123" s="920"/>
      <c r="CD123" s="920"/>
      <c r="CE123" s="920"/>
      <c r="CF123" s="830"/>
      <c r="CG123" s="831"/>
      <c r="CH123" s="831"/>
      <c r="CI123" s="831"/>
      <c r="CJ123" s="921"/>
      <c r="CK123" s="956"/>
      <c r="CL123" s="942"/>
      <c r="CM123" s="942"/>
      <c r="CN123" s="942"/>
      <c r="CO123" s="943"/>
      <c r="CP123" s="922" t="s">
        <v>413</v>
      </c>
      <c r="CQ123" s="923"/>
      <c r="CR123" s="923"/>
      <c r="CS123" s="923"/>
      <c r="CT123" s="923"/>
      <c r="CU123" s="923"/>
      <c r="CV123" s="923"/>
      <c r="CW123" s="923"/>
      <c r="CX123" s="923"/>
      <c r="CY123" s="923"/>
      <c r="CZ123" s="923"/>
      <c r="DA123" s="923"/>
      <c r="DB123" s="923"/>
      <c r="DC123" s="923"/>
      <c r="DD123" s="923"/>
      <c r="DE123" s="923"/>
      <c r="DF123" s="924"/>
      <c r="DG123" s="863" t="s">
        <v>186</v>
      </c>
      <c r="DH123" s="864"/>
      <c r="DI123" s="864"/>
      <c r="DJ123" s="864"/>
      <c r="DK123" s="865"/>
      <c r="DL123" s="866" t="s">
        <v>186</v>
      </c>
      <c r="DM123" s="864"/>
      <c r="DN123" s="864"/>
      <c r="DO123" s="864"/>
      <c r="DP123" s="865"/>
      <c r="DQ123" s="866" t="s">
        <v>186</v>
      </c>
      <c r="DR123" s="864"/>
      <c r="DS123" s="864"/>
      <c r="DT123" s="864"/>
      <c r="DU123" s="865"/>
      <c r="DV123" s="911" t="s">
        <v>186</v>
      </c>
      <c r="DW123" s="912"/>
      <c r="DX123" s="912"/>
      <c r="DY123" s="912"/>
      <c r="DZ123" s="913"/>
    </row>
    <row r="124" spans="1:130" s="248"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186</v>
      </c>
      <c r="AB124" s="864"/>
      <c r="AC124" s="864"/>
      <c r="AD124" s="864"/>
      <c r="AE124" s="865"/>
      <c r="AF124" s="866" t="s">
        <v>186</v>
      </c>
      <c r="AG124" s="864"/>
      <c r="AH124" s="864"/>
      <c r="AI124" s="864"/>
      <c r="AJ124" s="865"/>
      <c r="AK124" s="866" t="s">
        <v>186</v>
      </c>
      <c r="AL124" s="864"/>
      <c r="AM124" s="864"/>
      <c r="AN124" s="864"/>
      <c r="AO124" s="865"/>
      <c r="AP124" s="911" t="s">
        <v>186</v>
      </c>
      <c r="AQ124" s="912"/>
      <c r="AR124" s="912"/>
      <c r="AS124" s="912"/>
      <c r="AT124" s="913"/>
      <c r="AU124" s="914" t="s">
        <v>474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186</v>
      </c>
      <c r="BR124" s="918"/>
      <c r="BS124" s="918"/>
      <c r="BT124" s="918"/>
      <c r="BU124" s="918"/>
      <c r="BV124" s="918" t="s">
        <v>186</v>
      </c>
      <c r="BW124" s="918"/>
      <c r="BX124" s="918"/>
      <c r="BY124" s="918"/>
      <c r="BZ124" s="918"/>
      <c r="CA124" s="918">
        <v>4.8</v>
      </c>
      <c r="CB124" s="918"/>
      <c r="CC124" s="918"/>
      <c r="CD124" s="918"/>
      <c r="CE124" s="918"/>
      <c r="CF124" s="808"/>
      <c r="CG124" s="809"/>
      <c r="CH124" s="809"/>
      <c r="CI124" s="809"/>
      <c r="CJ124" s="949"/>
      <c r="CK124" s="957"/>
      <c r="CL124" s="957"/>
      <c r="CM124" s="957"/>
      <c r="CN124" s="957"/>
      <c r="CO124" s="958"/>
      <c r="CP124" s="922" t="s">
        <v>475</v>
      </c>
      <c r="CQ124" s="923"/>
      <c r="CR124" s="923"/>
      <c r="CS124" s="923"/>
      <c r="CT124" s="923"/>
      <c r="CU124" s="923"/>
      <c r="CV124" s="923"/>
      <c r="CW124" s="923"/>
      <c r="CX124" s="923"/>
      <c r="CY124" s="923"/>
      <c r="CZ124" s="923"/>
      <c r="DA124" s="923"/>
      <c r="DB124" s="923"/>
      <c r="DC124" s="923"/>
      <c r="DD124" s="923"/>
      <c r="DE124" s="923"/>
      <c r="DF124" s="924"/>
      <c r="DG124" s="846" t="s">
        <v>186</v>
      </c>
      <c r="DH124" s="847"/>
      <c r="DI124" s="847"/>
      <c r="DJ124" s="847"/>
      <c r="DK124" s="848"/>
      <c r="DL124" s="849" t="s">
        <v>186</v>
      </c>
      <c r="DM124" s="847"/>
      <c r="DN124" s="847"/>
      <c r="DO124" s="847"/>
      <c r="DP124" s="848"/>
      <c r="DQ124" s="849" t="s">
        <v>186</v>
      </c>
      <c r="DR124" s="847"/>
      <c r="DS124" s="847"/>
      <c r="DT124" s="847"/>
      <c r="DU124" s="848"/>
      <c r="DV124" s="935" t="s">
        <v>186</v>
      </c>
      <c r="DW124" s="936"/>
      <c r="DX124" s="936"/>
      <c r="DY124" s="936"/>
      <c r="DZ124" s="937"/>
    </row>
    <row r="125" spans="1:130" s="248"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186</v>
      </c>
      <c r="AB125" s="864"/>
      <c r="AC125" s="864"/>
      <c r="AD125" s="864"/>
      <c r="AE125" s="865"/>
      <c r="AF125" s="866" t="s">
        <v>186</v>
      </c>
      <c r="AG125" s="864"/>
      <c r="AH125" s="864"/>
      <c r="AI125" s="864"/>
      <c r="AJ125" s="865"/>
      <c r="AK125" s="866" t="s">
        <v>186</v>
      </c>
      <c r="AL125" s="864"/>
      <c r="AM125" s="864"/>
      <c r="AN125" s="864"/>
      <c r="AO125" s="865"/>
      <c r="AP125" s="911" t="s">
        <v>186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476</v>
      </c>
      <c r="CL125" s="939"/>
      <c r="CM125" s="939"/>
      <c r="CN125" s="939"/>
      <c r="CO125" s="940"/>
      <c r="CP125" s="947" t="s">
        <v>477</v>
      </c>
      <c r="CQ125" s="892"/>
      <c r="CR125" s="892"/>
      <c r="CS125" s="892"/>
      <c r="CT125" s="892"/>
      <c r="CU125" s="892"/>
      <c r="CV125" s="892"/>
      <c r="CW125" s="892"/>
      <c r="CX125" s="892"/>
      <c r="CY125" s="892"/>
      <c r="CZ125" s="892"/>
      <c r="DA125" s="892"/>
      <c r="DB125" s="892"/>
      <c r="DC125" s="892"/>
      <c r="DD125" s="892"/>
      <c r="DE125" s="892"/>
      <c r="DF125" s="893"/>
      <c r="DG125" s="948" t="s">
        <v>186</v>
      </c>
      <c r="DH125" s="929"/>
      <c r="DI125" s="929"/>
      <c r="DJ125" s="929"/>
      <c r="DK125" s="929"/>
      <c r="DL125" s="929" t="s">
        <v>186</v>
      </c>
      <c r="DM125" s="929"/>
      <c r="DN125" s="929"/>
      <c r="DO125" s="929"/>
      <c r="DP125" s="929"/>
      <c r="DQ125" s="929" t="s">
        <v>186</v>
      </c>
      <c r="DR125" s="929"/>
      <c r="DS125" s="929"/>
      <c r="DT125" s="929"/>
      <c r="DU125" s="929"/>
      <c r="DV125" s="930" t="s">
        <v>186</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78336</v>
      </c>
      <c r="AB126" s="864"/>
      <c r="AC126" s="864"/>
      <c r="AD126" s="864"/>
      <c r="AE126" s="865"/>
      <c r="AF126" s="866">
        <v>78358</v>
      </c>
      <c r="AG126" s="864"/>
      <c r="AH126" s="864"/>
      <c r="AI126" s="864"/>
      <c r="AJ126" s="865"/>
      <c r="AK126" s="866">
        <v>78379</v>
      </c>
      <c r="AL126" s="864"/>
      <c r="AM126" s="864"/>
      <c r="AN126" s="864"/>
      <c r="AO126" s="865"/>
      <c r="AP126" s="911">
        <v>0.3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478</v>
      </c>
      <c r="CQ126" s="834"/>
      <c r="CR126" s="834"/>
      <c r="CS126" s="834"/>
      <c r="CT126" s="834"/>
      <c r="CU126" s="834"/>
      <c r="CV126" s="834"/>
      <c r="CW126" s="834"/>
      <c r="CX126" s="834"/>
      <c r="CY126" s="834"/>
      <c r="CZ126" s="834"/>
      <c r="DA126" s="834"/>
      <c r="DB126" s="834"/>
      <c r="DC126" s="834"/>
      <c r="DD126" s="834"/>
      <c r="DE126" s="834"/>
      <c r="DF126" s="835"/>
      <c r="DG126" s="900" t="s">
        <v>186</v>
      </c>
      <c r="DH126" s="901"/>
      <c r="DI126" s="901"/>
      <c r="DJ126" s="901"/>
      <c r="DK126" s="901"/>
      <c r="DL126" s="901" t="s">
        <v>186</v>
      </c>
      <c r="DM126" s="901"/>
      <c r="DN126" s="901"/>
      <c r="DO126" s="901"/>
      <c r="DP126" s="901"/>
      <c r="DQ126" s="901" t="s">
        <v>186</v>
      </c>
      <c r="DR126" s="901"/>
      <c r="DS126" s="901"/>
      <c r="DT126" s="901"/>
      <c r="DU126" s="901"/>
      <c r="DV126" s="878" t="s">
        <v>186</v>
      </c>
      <c r="DW126" s="878"/>
      <c r="DX126" s="878"/>
      <c r="DY126" s="878"/>
      <c r="DZ126" s="879"/>
    </row>
    <row r="127" spans="1:130" s="248" customFormat="1" ht="26.25" customHeight="1" x14ac:dyDescent="0.15">
      <c r="A127" s="906"/>
      <c r="B127" s="907"/>
      <c r="C127" s="925" t="s">
        <v>479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186</v>
      </c>
      <c r="AB127" s="864"/>
      <c r="AC127" s="864"/>
      <c r="AD127" s="864"/>
      <c r="AE127" s="865"/>
      <c r="AF127" s="866" t="s">
        <v>186</v>
      </c>
      <c r="AG127" s="864"/>
      <c r="AH127" s="864"/>
      <c r="AI127" s="864"/>
      <c r="AJ127" s="865"/>
      <c r="AK127" s="866" t="s">
        <v>186</v>
      </c>
      <c r="AL127" s="864"/>
      <c r="AM127" s="864"/>
      <c r="AN127" s="864"/>
      <c r="AO127" s="865"/>
      <c r="AP127" s="911" t="s">
        <v>186</v>
      </c>
      <c r="AQ127" s="912"/>
      <c r="AR127" s="912"/>
      <c r="AS127" s="912"/>
      <c r="AT127" s="913"/>
      <c r="AU127" s="284"/>
      <c r="AV127" s="284"/>
      <c r="AW127" s="284"/>
      <c r="AX127" s="928" t="s">
        <v>480</v>
      </c>
      <c r="AY127" s="896"/>
      <c r="AZ127" s="896"/>
      <c r="BA127" s="896"/>
      <c r="BB127" s="896"/>
      <c r="BC127" s="896"/>
      <c r="BD127" s="896"/>
      <c r="BE127" s="897"/>
      <c r="BF127" s="895" t="s">
        <v>481</v>
      </c>
      <c r="BG127" s="896"/>
      <c r="BH127" s="896"/>
      <c r="BI127" s="896"/>
      <c r="BJ127" s="896"/>
      <c r="BK127" s="896"/>
      <c r="BL127" s="897"/>
      <c r="BM127" s="895" t="s">
        <v>482</v>
      </c>
      <c r="BN127" s="896"/>
      <c r="BO127" s="896"/>
      <c r="BP127" s="896"/>
      <c r="BQ127" s="896"/>
      <c r="BR127" s="896"/>
      <c r="BS127" s="897"/>
      <c r="BT127" s="895" t="s">
        <v>483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484</v>
      </c>
      <c r="CQ127" s="834"/>
      <c r="CR127" s="834"/>
      <c r="CS127" s="834"/>
      <c r="CT127" s="834"/>
      <c r="CU127" s="834"/>
      <c r="CV127" s="834"/>
      <c r="CW127" s="834"/>
      <c r="CX127" s="834"/>
      <c r="CY127" s="834"/>
      <c r="CZ127" s="834"/>
      <c r="DA127" s="834"/>
      <c r="DB127" s="834"/>
      <c r="DC127" s="834"/>
      <c r="DD127" s="834"/>
      <c r="DE127" s="834"/>
      <c r="DF127" s="835"/>
      <c r="DG127" s="900" t="s">
        <v>186</v>
      </c>
      <c r="DH127" s="901"/>
      <c r="DI127" s="901"/>
      <c r="DJ127" s="901"/>
      <c r="DK127" s="901"/>
      <c r="DL127" s="901" t="s">
        <v>186</v>
      </c>
      <c r="DM127" s="901"/>
      <c r="DN127" s="901"/>
      <c r="DO127" s="901"/>
      <c r="DP127" s="901"/>
      <c r="DQ127" s="901" t="s">
        <v>186</v>
      </c>
      <c r="DR127" s="901"/>
      <c r="DS127" s="901"/>
      <c r="DT127" s="901"/>
      <c r="DU127" s="901"/>
      <c r="DV127" s="878" t="s">
        <v>186</v>
      </c>
      <c r="DW127" s="878"/>
      <c r="DX127" s="878"/>
      <c r="DY127" s="878"/>
      <c r="DZ127" s="879"/>
    </row>
    <row r="128" spans="1:130" s="248" customFormat="1" ht="26.25" customHeight="1" thickBot="1" x14ac:dyDescent="0.2">
      <c r="A128" s="880" t="s">
        <v>485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486</v>
      </c>
      <c r="X128" s="882"/>
      <c r="Y128" s="882"/>
      <c r="Z128" s="883"/>
      <c r="AA128" s="884">
        <v>471775</v>
      </c>
      <c r="AB128" s="885"/>
      <c r="AC128" s="885"/>
      <c r="AD128" s="885"/>
      <c r="AE128" s="886"/>
      <c r="AF128" s="887">
        <v>214539</v>
      </c>
      <c r="AG128" s="885"/>
      <c r="AH128" s="885"/>
      <c r="AI128" s="885"/>
      <c r="AJ128" s="886"/>
      <c r="AK128" s="887">
        <v>92675</v>
      </c>
      <c r="AL128" s="885"/>
      <c r="AM128" s="885"/>
      <c r="AN128" s="885"/>
      <c r="AO128" s="886"/>
      <c r="AP128" s="888"/>
      <c r="AQ128" s="889"/>
      <c r="AR128" s="889"/>
      <c r="AS128" s="889"/>
      <c r="AT128" s="890"/>
      <c r="AU128" s="284"/>
      <c r="AV128" s="284"/>
      <c r="AW128" s="284"/>
      <c r="AX128" s="891" t="s">
        <v>487</v>
      </c>
      <c r="AY128" s="892"/>
      <c r="AZ128" s="892"/>
      <c r="BA128" s="892"/>
      <c r="BB128" s="892"/>
      <c r="BC128" s="892"/>
      <c r="BD128" s="892"/>
      <c r="BE128" s="893"/>
      <c r="BF128" s="870" t="s">
        <v>186</v>
      </c>
      <c r="BG128" s="871"/>
      <c r="BH128" s="871"/>
      <c r="BI128" s="871"/>
      <c r="BJ128" s="871"/>
      <c r="BK128" s="871"/>
      <c r="BL128" s="894"/>
      <c r="BM128" s="870">
        <v>11.92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488</v>
      </c>
      <c r="CQ128" s="812"/>
      <c r="CR128" s="812"/>
      <c r="CS128" s="812"/>
      <c r="CT128" s="812"/>
      <c r="CU128" s="812"/>
      <c r="CV128" s="812"/>
      <c r="CW128" s="812"/>
      <c r="CX128" s="812"/>
      <c r="CY128" s="812"/>
      <c r="CZ128" s="812"/>
      <c r="DA128" s="812"/>
      <c r="DB128" s="812"/>
      <c r="DC128" s="812"/>
      <c r="DD128" s="812"/>
      <c r="DE128" s="812"/>
      <c r="DF128" s="813"/>
      <c r="DG128" s="874" t="s">
        <v>186</v>
      </c>
      <c r="DH128" s="875"/>
      <c r="DI128" s="875"/>
      <c r="DJ128" s="875"/>
      <c r="DK128" s="875"/>
      <c r="DL128" s="875" t="s">
        <v>186</v>
      </c>
      <c r="DM128" s="875"/>
      <c r="DN128" s="875"/>
      <c r="DO128" s="875"/>
      <c r="DP128" s="875"/>
      <c r="DQ128" s="875" t="s">
        <v>186</v>
      </c>
      <c r="DR128" s="875"/>
      <c r="DS128" s="875"/>
      <c r="DT128" s="875"/>
      <c r="DU128" s="875"/>
      <c r="DV128" s="876" t="s">
        <v>186</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489</v>
      </c>
      <c r="X129" s="861"/>
      <c r="Y129" s="861"/>
      <c r="Z129" s="862"/>
      <c r="AA129" s="863">
        <v>26396551</v>
      </c>
      <c r="AB129" s="864"/>
      <c r="AC129" s="864"/>
      <c r="AD129" s="864"/>
      <c r="AE129" s="865"/>
      <c r="AF129" s="866">
        <v>26534301</v>
      </c>
      <c r="AG129" s="864"/>
      <c r="AH129" s="864"/>
      <c r="AI129" s="864"/>
      <c r="AJ129" s="865"/>
      <c r="AK129" s="866">
        <v>27731894</v>
      </c>
      <c r="AL129" s="864"/>
      <c r="AM129" s="864"/>
      <c r="AN129" s="864"/>
      <c r="AO129" s="865"/>
      <c r="AP129" s="867"/>
      <c r="AQ129" s="868"/>
      <c r="AR129" s="868"/>
      <c r="AS129" s="868"/>
      <c r="AT129" s="869"/>
      <c r="AU129" s="286"/>
      <c r="AV129" s="286"/>
      <c r="AW129" s="286"/>
      <c r="AX129" s="833" t="s">
        <v>490</v>
      </c>
      <c r="AY129" s="834"/>
      <c r="AZ129" s="834"/>
      <c r="BA129" s="834"/>
      <c r="BB129" s="834"/>
      <c r="BC129" s="834"/>
      <c r="BD129" s="834"/>
      <c r="BE129" s="835"/>
      <c r="BF129" s="853" t="s">
        <v>186</v>
      </c>
      <c r="BG129" s="854"/>
      <c r="BH129" s="854"/>
      <c r="BI129" s="854"/>
      <c r="BJ129" s="854"/>
      <c r="BK129" s="854"/>
      <c r="BL129" s="855"/>
      <c r="BM129" s="853">
        <v>16.920000000000002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492</v>
      </c>
      <c r="X130" s="861"/>
      <c r="Y130" s="861"/>
      <c r="Z130" s="862"/>
      <c r="AA130" s="863">
        <v>2189829</v>
      </c>
      <c r="AB130" s="864"/>
      <c r="AC130" s="864"/>
      <c r="AD130" s="864"/>
      <c r="AE130" s="865"/>
      <c r="AF130" s="866">
        <v>2147928</v>
      </c>
      <c r="AG130" s="864"/>
      <c r="AH130" s="864"/>
      <c r="AI130" s="864"/>
      <c r="AJ130" s="865"/>
      <c r="AK130" s="866">
        <v>2321557</v>
      </c>
      <c r="AL130" s="864"/>
      <c r="AM130" s="864"/>
      <c r="AN130" s="864"/>
      <c r="AO130" s="865"/>
      <c r="AP130" s="867"/>
      <c r="AQ130" s="868"/>
      <c r="AR130" s="868"/>
      <c r="AS130" s="868"/>
      <c r="AT130" s="869"/>
      <c r="AU130" s="286"/>
      <c r="AV130" s="286"/>
      <c r="AW130" s="286"/>
      <c r="AX130" s="833" t="s">
        <v>493</v>
      </c>
      <c r="AY130" s="834"/>
      <c r="AZ130" s="834"/>
      <c r="BA130" s="834"/>
      <c r="BB130" s="834"/>
      <c r="BC130" s="834"/>
      <c r="BD130" s="834"/>
      <c r="BE130" s="835"/>
      <c r="BF130" s="836">
        <v>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494</v>
      </c>
      <c r="X131" s="844"/>
      <c r="Y131" s="844"/>
      <c r="Z131" s="845"/>
      <c r="AA131" s="846">
        <v>24206722</v>
      </c>
      <c r="AB131" s="847"/>
      <c r="AC131" s="847"/>
      <c r="AD131" s="847"/>
      <c r="AE131" s="848"/>
      <c r="AF131" s="849">
        <v>24386373</v>
      </c>
      <c r="AG131" s="847"/>
      <c r="AH131" s="847"/>
      <c r="AI131" s="847"/>
      <c r="AJ131" s="848"/>
      <c r="AK131" s="849">
        <v>25410337</v>
      </c>
      <c r="AL131" s="847"/>
      <c r="AM131" s="847"/>
      <c r="AN131" s="847"/>
      <c r="AO131" s="848"/>
      <c r="AP131" s="850"/>
      <c r="AQ131" s="851"/>
      <c r="AR131" s="851"/>
      <c r="AS131" s="851"/>
      <c r="AT131" s="852"/>
      <c r="AU131" s="286"/>
      <c r="AV131" s="286"/>
      <c r="AW131" s="286"/>
      <c r="AX131" s="811" t="s">
        <v>495</v>
      </c>
      <c r="AY131" s="812"/>
      <c r="AZ131" s="812"/>
      <c r="BA131" s="812"/>
      <c r="BB131" s="812"/>
      <c r="BC131" s="812"/>
      <c r="BD131" s="812"/>
      <c r="BE131" s="813"/>
      <c r="BF131" s="814">
        <v>4.8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497</v>
      </c>
      <c r="W132" s="824"/>
      <c r="X132" s="824"/>
      <c r="Y132" s="824"/>
      <c r="Z132" s="825"/>
      <c r="AA132" s="826">
        <v>0.93626059699999997</v>
      </c>
      <c r="AB132" s="827"/>
      <c r="AC132" s="827"/>
      <c r="AD132" s="827"/>
      <c r="AE132" s="828"/>
      <c r="AF132" s="829">
        <v>2.7715191589999999</v>
      </c>
      <c r="AG132" s="827"/>
      <c r="AH132" s="827"/>
      <c r="AI132" s="827"/>
      <c r="AJ132" s="828"/>
      <c r="AK132" s="829">
        <v>2.5669041699999999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498</v>
      </c>
      <c r="W133" s="803"/>
      <c r="X133" s="803"/>
      <c r="Y133" s="803"/>
      <c r="Z133" s="804"/>
      <c r="AA133" s="805">
        <v>0.5</v>
      </c>
      <c r="AB133" s="806"/>
      <c r="AC133" s="806"/>
      <c r="AD133" s="806"/>
      <c r="AE133" s="807"/>
      <c r="AF133" s="805">
        <v>1.5</v>
      </c>
      <c r="AG133" s="806"/>
      <c r="AH133" s="806"/>
      <c r="AI133" s="806"/>
      <c r="AJ133" s="807"/>
      <c r="AK133" s="805">
        <v>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TuMhk6CmBncFI9cRmFRZIGxFhjWuliOhHIy4mKBjXI/Iz2Cq6/aY7T3BuZMbO2L7RDQLuewxycu79yi6v7nxA==" saltValue="8NIEWvkQnLFyDYSkjOv+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kX/WUESFu0ZciKsrpsIgHgRNTS5Kx7wMJXJkGo5ojZlTY12q/fMv/UXuwd+p5IVzN8PcT3GHnD6PULdq03+Ww==" saltValue="y+GDWqfNZu/Y10h5VEj71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IVf5fG93vtGmDRrX9c8bTqv201j6ckJW9A0HIssOVyflbq5SuOUTWgsiPyjJsNnDwUCf206IyPd4VDYMVyrAg==" saltValue="+Qdk3hkRdYDgdf/qY1dvC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507</v>
      </c>
      <c r="AL9" s="1228"/>
      <c r="AM9" s="1228"/>
      <c r="AN9" s="1229"/>
      <c r="AO9" s="314">
        <v>10249463</v>
      </c>
      <c r="AP9" s="314">
        <v>73796</v>
      </c>
      <c r="AQ9" s="315">
        <v>61284</v>
      </c>
      <c r="AR9" s="316">
        <v>20.399999999999999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508</v>
      </c>
      <c r="AL10" s="1228"/>
      <c r="AM10" s="1228"/>
      <c r="AN10" s="1229"/>
      <c r="AO10" s="317">
        <v>138</v>
      </c>
      <c r="AP10" s="317">
        <v>1</v>
      </c>
      <c r="AQ10" s="318">
        <v>4056</v>
      </c>
      <c r="AR10" s="319">
        <v>-100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509</v>
      </c>
      <c r="AL11" s="1228"/>
      <c r="AM11" s="1228"/>
      <c r="AN11" s="1229"/>
      <c r="AO11" s="317">
        <v>24310</v>
      </c>
      <c r="AP11" s="317">
        <v>175</v>
      </c>
      <c r="AQ11" s="318">
        <v>604</v>
      </c>
      <c r="AR11" s="319">
        <v>-71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510</v>
      </c>
      <c r="AL12" s="1228"/>
      <c r="AM12" s="1228"/>
      <c r="AN12" s="1229"/>
      <c r="AO12" s="317" t="s">
        <v>511</v>
      </c>
      <c r="AP12" s="317" t="s">
        <v>511</v>
      </c>
      <c r="AQ12" s="318">
        <v>21</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512</v>
      </c>
      <c r="AL13" s="1228"/>
      <c r="AM13" s="1228"/>
      <c r="AN13" s="1229"/>
      <c r="AO13" s="317">
        <v>347615</v>
      </c>
      <c r="AP13" s="317">
        <v>2503</v>
      </c>
      <c r="AQ13" s="318">
        <v>2509</v>
      </c>
      <c r="AR13" s="319">
        <v>-0.2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513</v>
      </c>
      <c r="AL14" s="1228"/>
      <c r="AM14" s="1228"/>
      <c r="AN14" s="1229"/>
      <c r="AO14" s="317">
        <v>73581</v>
      </c>
      <c r="AP14" s="317">
        <v>530</v>
      </c>
      <c r="AQ14" s="318">
        <v>1157</v>
      </c>
      <c r="AR14" s="319">
        <v>-54.2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514</v>
      </c>
      <c r="AL15" s="1231"/>
      <c r="AM15" s="1231"/>
      <c r="AN15" s="1232"/>
      <c r="AO15" s="317">
        <v>-631748</v>
      </c>
      <c r="AP15" s="317">
        <v>-4549</v>
      </c>
      <c r="AQ15" s="318">
        <v>-4228</v>
      </c>
      <c r="AR15" s="319">
        <v>7.6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10063359</v>
      </c>
      <c r="AP16" s="317">
        <v>72456</v>
      </c>
      <c r="AQ16" s="318">
        <v>65402</v>
      </c>
      <c r="AR16" s="319">
        <v>10.8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519</v>
      </c>
      <c r="AL21" s="1234"/>
      <c r="AM21" s="1234"/>
      <c r="AN21" s="1235"/>
      <c r="AO21" s="330">
        <v>7.4</v>
      </c>
      <c r="AP21" s="331">
        <v>6.06</v>
      </c>
      <c r="AQ21" s="332">
        <v>1.34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520</v>
      </c>
      <c r="AL22" s="1234"/>
      <c r="AM22" s="1234"/>
      <c r="AN22" s="1235"/>
      <c r="AO22" s="335">
        <v>94.7</v>
      </c>
      <c r="AP22" s="336">
        <v>99.2</v>
      </c>
      <c r="AQ22" s="337">
        <v>-4.5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524</v>
      </c>
      <c r="AL32" s="1217"/>
      <c r="AM32" s="1217"/>
      <c r="AN32" s="1218"/>
      <c r="AO32" s="345">
        <v>2788735</v>
      </c>
      <c r="AP32" s="345">
        <v>20079</v>
      </c>
      <c r="AQ32" s="346">
        <v>32044</v>
      </c>
      <c r="AR32" s="347">
        <v>-37.299999999999997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525</v>
      </c>
      <c r="AL33" s="1217"/>
      <c r="AM33" s="1217"/>
      <c r="AN33" s="1218"/>
      <c r="AO33" s="345" t="s">
        <v>511</v>
      </c>
      <c r="AP33" s="345" t="s">
        <v>511</v>
      </c>
      <c r="AQ33" s="346">
        <v>6</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526</v>
      </c>
      <c r="AL34" s="1217"/>
      <c r="AM34" s="1217"/>
      <c r="AN34" s="1218"/>
      <c r="AO34" s="345" t="s">
        <v>511</v>
      </c>
      <c r="AP34" s="345" t="s">
        <v>511</v>
      </c>
      <c r="AQ34" s="346">
        <v>29</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527</v>
      </c>
      <c r="AL35" s="1217"/>
      <c r="AM35" s="1217"/>
      <c r="AN35" s="1218"/>
      <c r="AO35" s="345">
        <v>178105</v>
      </c>
      <c r="AP35" s="345">
        <v>1282</v>
      </c>
      <c r="AQ35" s="346">
        <v>6008</v>
      </c>
      <c r="AR35" s="347">
        <v>-78.7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528</v>
      </c>
      <c r="AL36" s="1217"/>
      <c r="AM36" s="1217"/>
      <c r="AN36" s="1218"/>
      <c r="AO36" s="345" t="s">
        <v>511</v>
      </c>
      <c r="AP36" s="345" t="s">
        <v>511</v>
      </c>
      <c r="AQ36" s="346">
        <v>1138</v>
      </c>
      <c r="AR36" s="347" t="s">
        <v>511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529</v>
      </c>
      <c r="AL37" s="1217"/>
      <c r="AM37" s="1217"/>
      <c r="AN37" s="1218"/>
      <c r="AO37" s="345">
        <v>99651</v>
      </c>
      <c r="AP37" s="345">
        <v>717</v>
      </c>
      <c r="AQ37" s="346">
        <v>852</v>
      </c>
      <c r="AR37" s="347">
        <v>-15.8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530</v>
      </c>
      <c r="AL38" s="1214"/>
      <c r="AM38" s="1214"/>
      <c r="AN38" s="1215"/>
      <c r="AO38" s="348" t="s">
        <v>511</v>
      </c>
      <c r="AP38" s="348" t="s">
        <v>511</v>
      </c>
      <c r="AQ38" s="349">
        <v>2</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531</v>
      </c>
      <c r="AL39" s="1214"/>
      <c r="AM39" s="1214"/>
      <c r="AN39" s="1215"/>
      <c r="AO39" s="345">
        <v>-92675</v>
      </c>
      <c r="AP39" s="345">
        <v>-667</v>
      </c>
      <c r="AQ39" s="346">
        <v>-6316</v>
      </c>
      <c r="AR39" s="347">
        <v>-89.4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532</v>
      </c>
      <c r="AL40" s="1217"/>
      <c r="AM40" s="1217"/>
      <c r="AN40" s="1218"/>
      <c r="AO40" s="345">
        <v>-2321557</v>
      </c>
      <c r="AP40" s="345">
        <v>-16715</v>
      </c>
      <c r="AQ40" s="346">
        <v>-26078</v>
      </c>
      <c r="AR40" s="347">
        <v>-35.9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652259</v>
      </c>
      <c r="AP41" s="345">
        <v>4696</v>
      </c>
      <c r="AQ41" s="346">
        <v>7686</v>
      </c>
      <c r="AR41" s="347">
        <v>-38.9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502</v>
      </c>
      <c r="AN49" s="1224" t="s">
        <v>536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7794039</v>
      </c>
      <c r="AN51" s="367">
        <v>56989</v>
      </c>
      <c r="AO51" s="368">
        <v>151.30000000000001</v>
      </c>
      <c r="AP51" s="369">
        <v>40879</v>
      </c>
      <c r="AQ51" s="370">
        <v>-7.7</v>
      </c>
      <c r="AR51" s="371">
        <v>159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3565935</v>
      </c>
      <c r="AN52" s="375">
        <v>26073</v>
      </c>
      <c r="AO52" s="376">
        <v>214.3</v>
      </c>
      <c r="AP52" s="377">
        <v>24087</v>
      </c>
      <c r="AQ52" s="378">
        <v>-7.9</v>
      </c>
      <c r="AR52" s="379">
        <v>222.2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17363441</v>
      </c>
      <c r="AN53" s="367">
        <v>125840</v>
      </c>
      <c r="AO53" s="368">
        <v>120.8</v>
      </c>
      <c r="AP53" s="369">
        <v>42651</v>
      </c>
      <c r="AQ53" s="370">
        <v>4.3</v>
      </c>
      <c r="AR53" s="371">
        <v>116.5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8596190</v>
      </c>
      <c r="AN54" s="375">
        <v>62300</v>
      </c>
      <c r="AO54" s="376">
        <v>138.9</v>
      </c>
      <c r="AP54" s="377">
        <v>22675</v>
      </c>
      <c r="AQ54" s="378">
        <v>-5.9</v>
      </c>
      <c r="AR54" s="379">
        <v>144.80000000000001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18080950</v>
      </c>
      <c r="AN55" s="367">
        <v>130673</v>
      </c>
      <c r="AO55" s="368">
        <v>3.8</v>
      </c>
      <c r="AP55" s="369">
        <v>43226</v>
      </c>
      <c r="AQ55" s="370">
        <v>1.3</v>
      </c>
      <c r="AR55" s="371">
        <v>2.5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6332502</v>
      </c>
      <c r="AN56" s="375">
        <v>45766</v>
      </c>
      <c r="AO56" s="376">
        <v>-26.5</v>
      </c>
      <c r="AP56" s="377">
        <v>22622</v>
      </c>
      <c r="AQ56" s="378">
        <v>-0.2</v>
      </c>
      <c r="AR56" s="379">
        <v>-26.3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20062055</v>
      </c>
      <c r="AN57" s="367">
        <v>144981</v>
      </c>
      <c r="AO57" s="368">
        <v>10.9</v>
      </c>
      <c r="AP57" s="369">
        <v>42836</v>
      </c>
      <c r="AQ57" s="370">
        <v>-0.9</v>
      </c>
      <c r="AR57" s="371">
        <v>11.8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3291337</v>
      </c>
      <c r="AN58" s="375">
        <v>23785</v>
      </c>
      <c r="AO58" s="376">
        <v>-48</v>
      </c>
      <c r="AP58" s="377">
        <v>22936</v>
      </c>
      <c r="AQ58" s="378">
        <v>1.4</v>
      </c>
      <c r="AR58" s="379">
        <v>-49.4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23928366</v>
      </c>
      <c r="AN59" s="367">
        <v>172283</v>
      </c>
      <c r="AO59" s="368">
        <v>18.8</v>
      </c>
      <c r="AP59" s="369">
        <v>44161</v>
      </c>
      <c r="AQ59" s="370">
        <v>3.1</v>
      </c>
      <c r="AR59" s="371">
        <v>15.7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8411631</v>
      </c>
      <c r="AN60" s="375">
        <v>60563</v>
      </c>
      <c r="AO60" s="376">
        <v>154.6</v>
      </c>
      <c r="AP60" s="377">
        <v>23644</v>
      </c>
      <c r="AQ60" s="378">
        <v>3.1</v>
      </c>
      <c r="AR60" s="379">
        <v>151.5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17445770</v>
      </c>
      <c r="AN61" s="382">
        <v>126153</v>
      </c>
      <c r="AO61" s="383">
        <v>61.1</v>
      </c>
      <c r="AP61" s="384">
        <v>42751</v>
      </c>
      <c r="AQ61" s="385">
        <v>0</v>
      </c>
      <c r="AR61" s="371">
        <v>61.1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6039519</v>
      </c>
      <c r="AN62" s="375">
        <v>43697</v>
      </c>
      <c r="AO62" s="376">
        <v>86.7</v>
      </c>
      <c r="AP62" s="377">
        <v>23193</v>
      </c>
      <c r="AQ62" s="378">
        <v>-1.9</v>
      </c>
      <c r="AR62" s="379">
        <v>88.6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CmmE+QFW7CCUcsQSnznhG/UB461wPI9qGWuym5q2jtPSthezdP2GyWNlxi9RUjSQUFLCfJYRgJCJkpviul3pg==" saltValue="ZzW4RA0jMB4FS+pp7uvMq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s3RPQSovTzrTu3zJzB9K+WKfhSQPLkQpArjvYoj7rdiWni0fgI7LZuw2e2j3NbKWQzM2E6ZuMv0KXRN2o5YrcA==" saltValue="gVnKZHQGYOQu2+rjUuWG8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KMO+8TV0rVWQUoze6tI/A8ux8WqQIGF0RKB5MmF/gorlflmfoGnT4/GgX7GWtllqxp+LwwTcR0u3nDDzJjxcgA==" saltValue="Q1OIp6CTltvW+nufjjYTp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22.39</v>
      </c>
      <c r="G47" s="12">
        <v>19.87</v>
      </c>
      <c r="H47" s="12">
        <v>20.45</v>
      </c>
      <c r="I47" s="12">
        <v>18.87</v>
      </c>
      <c r="J47" s="13">
        <v>15.09</v>
      </c>
    </row>
    <row r="48" spans="2:10" ht="57.75" customHeight="1" x14ac:dyDescent="0.15">
      <c r="B48" s="14"/>
      <c r="C48" s="1240" t="s">
        <v>4</v>
      </c>
      <c r="D48" s="1240"/>
      <c r="E48" s="1241"/>
      <c r="F48" s="15">
        <v>8.57</v>
      </c>
      <c r="G48" s="16">
        <v>7.32</v>
      </c>
      <c r="H48" s="16">
        <v>7.35</v>
      </c>
      <c r="I48" s="16">
        <v>8</v>
      </c>
      <c r="J48" s="17">
        <v>8.5399999999999991</v>
      </c>
    </row>
    <row r="49" spans="2:10" ht="57.75" customHeight="1" thickBot="1" x14ac:dyDescent="0.2">
      <c r="B49" s="18"/>
      <c r="C49" s="1242" t="s">
        <v>5</v>
      </c>
      <c r="D49" s="1242"/>
      <c r="E49" s="1243"/>
      <c r="F49" s="19" t="s">
        <v>557</v>
      </c>
      <c r="G49" s="20" t="s">
        <v>558</v>
      </c>
      <c r="H49" s="20" t="s">
        <v>559</v>
      </c>
      <c r="I49" s="20" t="s">
        <v>560</v>
      </c>
      <c r="J49" s="21" t="s">
        <v>561</v>
      </c>
    </row>
    <row r="50" spans="2:10" ht="13.5" customHeight="1" x14ac:dyDescent="0.15"/>
  </sheetData>
  <sheetProtection algorithmName="SHA-512" hashValue="/APG6xwCXmRFeP3oDk9odh0dwgZjeK+/Zu6/VQhfiN9B4wyf0NvAbcnFN7bckAV5gQNnWfdXGPtsZgefIlhGkg==" saltValue="noV/TXye2Qxdc//ee4fv3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濱出　将行</dc:creator>
  <cp:lastModifiedBy> </cp:lastModifiedBy>
  <dcterms:created xsi:type="dcterms:W3CDTF">2022-03-22T08:20:39Z</dcterms:created>
  <dcterms:modified xsi:type="dcterms:W3CDTF">2022-10-05T00:35:25Z</dcterms:modified>
</cp:coreProperties>
</file>