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H7" i="12" l="1"/>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AM35" i="10"/>
  <c r="C35" i="10"/>
  <c r="BW34" i="10"/>
  <c r="BW35" i="10" s="1"/>
  <c r="AM34" i="10"/>
  <c r="U34" i="10"/>
  <c r="U35" i="10" s="1"/>
  <c r="U36" i="10" s="1"/>
  <c r="U37" i="10" s="1"/>
  <c r="C34" i="10"/>
  <c r="BW36" i="10" l="1"/>
  <c r="BW37" i="10" s="1"/>
  <c r="BW38" i="10" s="1"/>
  <c r="CO34" i="10"/>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<sst xmlns="http://schemas.openxmlformats.org/spreadsheetml/2006/main" count="1166" uniqueCount="604">
  <si>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</si>
  <si>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</si>
  <si>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</si>
  <si>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</si>
  <si>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</si>
  <si>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</si>
  <si>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</si>
  <si>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</si>
  <si>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</si>
  <si>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</si>
  <si>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</si>
  <si>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</si>
  <si>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</si>
  <si>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</si>
  <si>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</si>
  <si>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</si>
  <si>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</si>
  <si>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</si>
  <si>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</si>
  <si>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</si>
  <si>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</si>
  <si>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</si>
  <si>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</si>
  <si>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</si>
  <si>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</si>
  <si>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</si>
  <si>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</si>
  <si>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</si>
  <si>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</si>
  <si>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</si>
  <si>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</si>
  <si>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</si>
  <si>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</si>
  <si>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</si>
  <si>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</si>
  <si>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</si>
  <si>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</si>
  <si>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</si>
  <si>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</si>
  <si>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</si>
  <si>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</si>
  <si>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</si>
  <si>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</si>
  <si>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</si>
  <si>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</si>
  <si>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</si>
  <si>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</si>
  <si>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</si>
  <si>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</si>
  <si>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</si>
  <si>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</si>
  <si>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</si>
  <si>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</si>
  <si>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</si>
  <si>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</si>
  <si>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</si>
  <si>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</si>
  <si>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</si>
  <si>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</si>
  <si>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</si>
  <si>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</si>
  <si>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</si>
  <si>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</si>
  <si>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</si>
  <si>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</si>
  <si>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</si>
  <si>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</si>
  <si>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</si>
  <si>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</si>
  <si>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</si>
  <si>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</si>
  <si>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</si>
  <si>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</si>
  <si>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</si>
  <si>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</si>
  <si>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</si>
  <si>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</si>
  <si>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</si>
  <si>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</si>
  <si>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</si>
  <si>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</si>
  <si>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</si>
  <si>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</si>
  <si>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</si>
  <si>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</si>
  <si>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</si>
  <si>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</si>
  <si>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</si>
  <si>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</si>
  <si>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</si>
  <si>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</si>
  <si>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</si>
  <si>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</si>
  <si>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</si>
  <si>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</si>
  <si>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</si>
  <si>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</si>
  <si>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</si>
  <si>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</si>
  <si>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</si>
  <si>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</si>
  <si>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</si>
  <si>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</si>
  <si>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</si>
  <si>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</si>
  <si>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</si>
  <si>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</si>
  <si>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</si>
  <si>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</si>
  <si>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</si>
  <si>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</si>
  <si>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</si>
  <si>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</si>
  <si>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</si>
  <si>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</si>
  <si>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</si>
  <si>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</si>
  <si>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</si>
  <si>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</si>
  <si>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</si>
  <si>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</si>
  <si>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</si>
  <si>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</si>
  <si>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</si>
  <si>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</si>
  <si>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</si>
  <si>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</si>
  <si>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</si>
  <si>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</si>
  <si>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</si>
  <si>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</si>
  <si>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</si>
  <si>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</si>
  <si>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</si>
  <si>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</si>
  <si>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</si>
  <si>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</si>
  <si>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</si>
  <si>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</si>
  <si>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</si>
  <si>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</si>
  <si>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</si>
  <si>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</si>
  <si>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</si>
  <si>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</si>
  <si>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</si>
  <si>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</si>
  <si>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</si>
  <si>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</si>
  <si>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</si>
  <si>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</si>
  <si>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</si>
  <si>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</si>
  <si>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</si>
  <si>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</si>
  <si>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</si>
  <si>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</si>
  <si>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</si>
  <si>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</si>
  <si>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</si>
  <si>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</si>
  <si>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</si>
  <si>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</si>
  <si>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</si>
  <si>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</si>
  <si>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</si>
  <si>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</si>
  <si>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</si>
  <si>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</si>
  <si>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</si>
  <si>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</si>
  <si>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</si>
  <si>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</si>
  <si>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</si>
  <si>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</si>
  <si>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</si>
  <si>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</si>
  <si>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</si>
  <si>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</si>
  <si>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</si>
  <si>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</si>
  <si>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</si>
  <si>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</si>
  <si>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</si>
  <si>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</si>
  <si>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</si>
  <si>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</si>
  <si>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</si>
  <si>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</si>
  <si>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</si>
  <si>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</si>
  <si>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</si>
  <si>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</si>
  <si>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</si>
  <si>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</si>
  <si>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</si>
  <si>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</si>
  <si>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</si>
  <si>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</si>
  <si>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</si>
  <si>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</si>
  <si>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</si>
  <si>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</si>
  <si>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</si>
  <si>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</si>
  <si>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</si>
  <si>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</si>
  <si>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</si>
  <si>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</si>
  <si>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</si>
  <si>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</si>
  <si>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</si>
  <si>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</si>
  <si>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</si>
  <si>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</si>
  <si>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</si>
  <si>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</si>
  <si>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大阪府千早赤阪村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</si>
  <si>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</si>
  <si>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</si>
  <si>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</si>
  <si>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</si>
  <si>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</si>
  <si>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</si>
  <si>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</si>
  <si>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</si>
  <si>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</si>
  <si>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</si>
  <si>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</si>
  <si>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</si>
  <si>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</si>
  <si>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</si>
  <si>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</si>
  <si>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</si>
  <si>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</si>
  <si>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</si>
  <si>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</si>
  <si>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</si>
  <si>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</si>
  <si>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</si>
  <si>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</si>
  <si>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</si>
  <si>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</si>
  <si>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</si>
  <si>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</si>
  <si>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</si>
  <si>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</si>
  <si>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</si>
  <si>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</si>
  <si>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</si>
  <si>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</si>
  <si>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</si>
  <si>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</si>
  <si>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</si>
  <si>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</si>
  <si>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</si>
  <si>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</si>
  <si>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</si>
  <si>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</si>
  <si>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</si>
  <si>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</si>
  <si>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</si>
  <si>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</si>
  <si>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</si>
  <si>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</si>
  <si>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</si>
  <si>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</si>
  <si>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</si>
  <si>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</si>
  <si>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</si>
  <si>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</si>
  <si>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</si>
  <si>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</si>
  <si>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</si>
  <si>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</si>
  <si>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</si>
  <si>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</si>
  <si>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</si>
  <si>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</si>
  <si>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</si>
  <si>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</si>
  <si>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</si>
  <si>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</si>
  <si>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</si>
  <si>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</si>
  <si>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</si>
  <si>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</si>
  <si>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</si>
  <si>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</si>
  <si>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</si>
  <si>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</si>
  <si>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</si>
  <si>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</si>
  <si>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</si>
  <si>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</si>
  <si>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</si>
  <si>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</si>
  <si>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</si>
  <si>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</si>
  <si>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</si>
  <si>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</si>
  <si>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</si>
  <si>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</si>
  <si>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</si>
  <si>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</si>
  <si>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</si>
  <si>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</si>
  <si>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</si>
  <si>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</si>
  <si>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</si>
  <si>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</si>
  <si>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</si>
  <si>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</si>
  <si>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</si>
  <si>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</si>
  <si>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</si>
  <si>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</si>
  <si>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</si>
  <si>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</si>
  <si>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</si>
  <si>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</si>
  <si>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</si>
  <si>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</si>
  <si>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</si>
  <si>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</si>
  <si>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</si>
  <si>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</si>
  <si>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</si>
  <si>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</si>
  <si>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</si>
  <si>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</si>
  <si>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</si>
  <si>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</si>
  <si>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</si>
  <si>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</si>
  <si>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</si>
  <si>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</si>
  <si>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</si>
  <si>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</si>
  <si>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</si>
  <si>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</si>
  <si>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</si>
  <si>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</si>
  <si>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</si>
  <si>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</si>
  <si>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</si>
  <si>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</si>
  <si>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</si>
  <si>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</si>
  <si>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</si>
  <si>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</si>
  <si>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</si>
  <si>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</si>
  <si>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</si>
  <si>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</si>
  <si>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</si>
  <si>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</si>
  <si>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</si>
  <si>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</si>
  <si>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</si>
  <si>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</si>
  <si>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</si>
  <si>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</si>
  <si>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</si>
  <si>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</si>
  <si>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</si>
  <si>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</si>
  <si>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</si>
  <si>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</si>
  <si>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</si>
  <si>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</si>
  <si>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大阪府千早赤阪村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</si>
  <si>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</si>
  <si>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</si>
  <si>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</si>
  <si>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</si>
  <si>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</si>
  <si>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</si>
  <si>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</si>
  <si>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</si>
  <si>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</si>
  <si>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</si>
  <si>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</si>
  <si>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</si>
  <si>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</si>
  <si>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</si>
  <si>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</si>
  <si>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</si>
  <si>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</si>
  <si>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</si>
  <si>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</si>
  <si>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</si>
  <si>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</si>
  <si>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</si>
  <si>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</si>
  <si>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</si>
  <si>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</si>
  <si>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</si>
  <si>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</si>
  <si>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</si>
  <si>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</si>
  <si>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</si>
  <si>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</si>
  <si>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</si>
  <si>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</si>
  <si>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</si>
  <si>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</si>
  <si>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</si>
  <si>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</si>
  <si>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</si>
  <si>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</si>
  <si>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</si>
  <si>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</si>
  <si>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</si>
  <si>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</si>
  <si>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</si>
  <si>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</si>
  <si>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</si>
  <si>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</si>
  <si>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</si>
  <si>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</si>
  <si>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</si>
  <si>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</si>
  <si>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</si>
  <si>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</si>
  <si>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</si>
  <si>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</si>
  <si>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</si>
  <si>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</si>
  <si>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</si>
  <si>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</si>
  <si>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</si>
  <si>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</si>
  <si>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</si>
  <si>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</si>
  <si>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</si>
  <si>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</si>
  <si>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</si>
  <si>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</si>
  <si>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</si>
  <si>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</si>
  <si>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</si>
  <si>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</si>
  <si>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</si>
  <si>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</si>
  <si>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</si>
  <si>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</si>
  <si>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</si>
  <si>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</si>
  <si>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</si>
  <si>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</si>
  <si>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</si>
  <si>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</si>
  <si>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</si>
  <si>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</si>
  <si>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</si>
  <si>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</si>
  <si>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</si>
  <si>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</si>
  <si>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</si>
  <si>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</si>
  <si>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</si>
  <si>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</si>
  <si>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</si>
  <si>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</si>
  <si>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</si>
  <si>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</si>
  <si>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</si>
  <si>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</si>
  <si>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</si>
  <si>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金剛山観光事業特別会計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</si>
  <si>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</si>
  <si>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国民健康保険特別会計（施設勘定）</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</si>
  <si>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</si>
  <si>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</si>
  <si>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</si>
  <si>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</si>
  <si>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</si>
  <si>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</si>
  <si>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</si>
  <si>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</si>
  <si>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</si>
  <si>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</si>
  <si>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</si>
  <si>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</si>
  <si>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</si>
  <si>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</si>
  <si>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</si>
  <si>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</si>
  <si>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</si>
  <si>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</si>
  <si>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</si>
  <si>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</si>
  <si>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</si>
  <si>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</si>
  <si>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</si>
  <si>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</si>
  <si>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</si>
  <si>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</si>
  <si>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</si>
  <si>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</si>
  <si>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</si>
  <si>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</si>
  <si>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</si>
  <si>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</si>
  <si>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</si>
  <si>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</si>
  <si>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</si>
  <si>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</si>
  <si>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</si>
  <si>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</si>
  <si>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</si>
  <si>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</si>
  <si>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</si>
  <si>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</si>
  <si>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</si>
  <si>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</si>
  <si>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</si>
  <si>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</si>
  <si>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</si>
  <si>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</si>
  <si>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</si>
  <si>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</si>
  <si>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</si>
  <si>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</si>
  <si>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</si>
  <si>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</si>
  <si>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</si>
  <si>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</si>
  <si>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</si>
  <si>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</si>
  <si>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</si>
  <si>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</si>
  <si>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</si>
  <si>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</si>
  <si>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</si>
  <si>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</si>
  <si>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</si>
  <si>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</si>
  <si>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</si>
  <si>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</si>
  <si>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</si>
  <si>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</si>
  <si>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</si>
  <si>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</si>
  <si>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</si>
  <si>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</si>
  <si>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</si>
  <si>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</si>
  <si>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</si>
  <si>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</si>
  <si>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</si>
  <si>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</si>
  <si>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</si>
  <si>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</si>
  <si>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</si>
  <si>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</si>
  <si>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</si>
  <si>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</si>
  <si>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25.74</t>
  </si>
  <si>
    <t>▲ 15.93</t>
  </si>
  <si>
    <t>▲ 10.26</t>
  </si>
  <si>
    <t>一般会計</t>
  </si>
  <si>
    <t>介護保険特別会計</t>
  </si>
  <si>
    <t>国民健康保険特別会計（事業勘定）</t>
  </si>
  <si>
    <t>金剛山観光事業特別会計</t>
  </si>
  <si>
    <t>後期高齢者医療特別会計</t>
  </si>
  <si>
    <t>国民健康保険特別会計（施設勘定）</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</si>
  <si>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</si>
  <si>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</si>
  <si>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</si>
  <si>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</si>
  <si>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</si>
  <si>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</si>
  <si>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</si>
  <si>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</si>
  <si>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</si>
  <si>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</si>
  <si>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</si>
  <si>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千早赤阪村楠公史跡保存会</t>
    <rPh sb="0" eb="5">
      <t>チハヤアカサカムラ</t>
    </rPh>
    <rPh sb="5" eb="7">
      <t>ナンコウ</t>
    </rPh>
    <rPh sb="7" eb="9">
      <t>シセキ</t>
    </rPh>
    <rPh sb="9" eb="11">
      <t>ホゾン</t>
    </rPh>
    <rPh sb="11" eb="12">
      <t>カイ</t>
    </rPh>
    <phoneticPr fontId="2"/>
  </si>
  <si>
    <t>-</t>
    <phoneticPr fontId="2"/>
  </si>
  <si>
    <t>大阪府後期高齢者医療広域連合（一般会計）</t>
    <phoneticPr fontId="2"/>
  </si>
  <si>
    <t>大阪府後期高齢者医療広域連合（後期高齢者医療特別会計）</t>
    <phoneticPr fontId="2"/>
  </si>
  <si>
    <t>大阪広域水道企業団水道事業会計（水道用水供給事業）</t>
    <phoneticPr fontId="2"/>
  </si>
  <si>
    <t>大阪広域水道企業団（工業用水道事業会計）</t>
    <phoneticPr fontId="2"/>
  </si>
  <si>
    <t>南河内環境事業組合</t>
    <rPh sb="0" eb="3">
      <t>ミナミカワチ</t>
    </rPh>
    <rPh sb="3" eb="5">
      <t>カンキョウ</t>
    </rPh>
    <rPh sb="5" eb="7">
      <t>ジギョウ</t>
    </rPh>
    <rPh sb="7" eb="9">
      <t>クミアイ</t>
    </rPh>
    <phoneticPr fontId="2"/>
  </si>
  <si>
    <t>-</t>
    <phoneticPr fontId="2"/>
  </si>
  <si>
    <t>公共施設等整備基金</t>
    <rPh sb="0" eb="7">
      <t>コウキョウシセツトウセイビ</t>
    </rPh>
    <rPh sb="7" eb="9">
      <t>キキン</t>
    </rPh>
    <phoneticPr fontId="5"/>
  </si>
  <si>
    <t>ふるさと応援基金</t>
    <rPh sb="4" eb="6">
      <t>オウエン</t>
    </rPh>
    <rPh sb="6" eb="8">
      <t>キキン</t>
    </rPh>
    <phoneticPr fontId="5"/>
  </si>
  <si>
    <t>教育施設整備基金</t>
    <rPh sb="0" eb="4">
      <t>キョウイクシセツ</t>
    </rPh>
    <rPh sb="4" eb="6">
      <t>セイビ</t>
    </rPh>
    <rPh sb="6" eb="8">
      <t>キキン</t>
    </rPh>
    <phoneticPr fontId="5"/>
  </si>
  <si>
    <t>森林環境譲与税基金</t>
    <rPh sb="0" eb="7">
      <t>シンリンカンキョウジョウヨゼイ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</si>
  <si>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</si>
  <si>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</si>
  <si>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</si>
  <si>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</si>
  <si>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平成28年度以降発生していないが、有形固定資産減価償却率は類似団体平均値よりも高い数値が続いている。村内の公共施設等の老朽化が進んでいることから、今後は多額の費用を要する改修のために地方債と基金の取り崩しに頼らざるをえない状況が続くと思われる。今後は公共施設等総合管理計画に基づき、施設の老朽化対策を進めていく。
　なお、令和元年度決算に係る固定資産台帳については、令和２年３月31日時点で未整備であるため、令和元年度の当該団体値等は表示されていない。</t>
    <rPh sb="2" eb="4">
      <t>ショウライ</t>
    </rPh>
    <rPh sb="4" eb="6">
      <t>フタン</t>
    </rPh>
    <rPh sb="6" eb="8">
      <t>ヒリツ</t>
    </rPh>
    <rPh sb="13" eb="15">
      <t>ヘイセイ</t>
    </rPh>
    <rPh sb="17" eb="19">
      <t>ネンド</t>
    </rPh>
    <rPh sb="19" eb="21">
      <t>イコウ</t>
    </rPh>
    <rPh sb="21" eb="23">
      <t>ハッセイ</t>
    </rPh>
    <rPh sb="30" eb="32">
      <t>ユウケイ</t>
    </rPh>
    <rPh sb="32" eb="34">
      <t>コテイ</t>
    </rPh>
    <rPh sb="34" eb="36">
      <t>シサン</t>
    </rPh>
    <rPh sb="36" eb="38">
      <t>ゲンカ</t>
    </rPh>
    <rPh sb="38" eb="40">
      <t>ショウキャク</t>
    </rPh>
    <rPh sb="40" eb="41">
      <t>リツ</t>
    </rPh>
    <rPh sb="42" eb="44">
      <t>ルイジ</t>
    </rPh>
    <rPh sb="44" eb="46">
      <t>ダンタイ</t>
    </rPh>
    <rPh sb="46" eb="49">
      <t>ヘイキンチ</t>
    </rPh>
    <rPh sb="52" eb="53">
      <t>タカ</t>
    </rPh>
    <rPh sb="54" eb="56">
      <t>スウチ</t>
    </rPh>
    <rPh sb="57" eb="58">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</si>
  <si>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</si>
  <si>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</si>
  <si>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</si>
  <si>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</si>
  <si>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</si>
  <si>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</si>
  <si>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については平成28年度以降発生しておらず、実質公債費比率は平成30年度以降、類似団体平均値を下回っているが、過疎対策事業債の据置期間が終了し、今後元金償還が増えることから、数値が上昇していくと考えられる。将来負担比率の上昇は実質公債費比率の上昇に繋がることから、今後起債発行額の抑制に努めていく。
</t>
    <rPh sb="28" eb="30">
      <t>ジッシツ</t>
    </rPh>
    <rPh sb="30" eb="33">
      <t>コウサイヒ</t>
    </rPh>
    <rPh sb="33" eb="35">
      <t>ヒリツ</t>
    </rPh>
    <rPh sb="36" eb="38">
      <t>ヘイセイ</t>
    </rPh>
    <rPh sb="40" eb="42">
      <t>ネンド</t>
    </rPh>
    <rPh sb="42" eb="44">
      <t>イコウ</t>
    </rPh>
    <rPh sb="45" eb="47">
      <t>ルイジ</t>
    </rPh>
    <rPh sb="47" eb="49">
      <t>ダンタイ</t>
    </rPh>
    <rPh sb="49" eb="52">
      <t>ヘイキンチ</t>
    </rPh>
    <rPh sb="53" eb="55">
      <t>シタマワ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</si>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</sst>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1" xfId="3" applyNumberFormat="1" applyFont="1" applyFill="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2A33-4623-889A-EDBCC31A13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54578</c:v>
                </c:pt>
                <c:pt idx="1">
                  <c:v>24598</c:v>
                </c:pt>
                <c:pt idx="2">
                  <c:v>28006</c:v>
                </c:pt>
                <c:pt idx="3">
                  <c:v>78619</c:v>
                </c:pt>
                <c:pt idx="4">
                  <c:v>95158</c:v>
                </c:pt>
              </c:numCache>
            </c:numRef>
          </c:val>
          <c:smooth val="0"/>
          <c:extLst>
            <c:ext xmlns:c16="http://schemas.microsoft.com/office/drawing/2014/chart" uri="{C3380CC4-5D6E-409C-BE32-E72D297353CC}">
              <c16:uniqueId val="{00000001-2A33-4623-889A-EDBCC31A13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4.8600000000000003</c:v>
                </c:pt>
                <c:pt idx="1">
                  <c:v>6.81</c:v>
                </c:pt>
                <c:pt idx="2">
                  <c:v>6.12</c:v>
                </c:pt>
                <c:pt idx="3">
                  <c:v>4.43</c:v>
                </c:pt>
                <c:pt idx="4">
                  <c:v>1.02</c:v>
                </c:pt>
              </c:numCache>
            </c:numRef>
          </c:val>
          <c:extLst>
            <c:ext xmlns:c16="http://schemas.microsoft.com/office/drawing/2014/chart" uri="{C3380CC4-5D6E-409C-BE32-E72D297353CC}">
              <c16:uniqueId val="{00000000-945E-492E-8C33-73AA8059A9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82.25</c:v>
                </c:pt>
                <c:pt idx="1">
                  <c:v>90.48</c:v>
                </c:pt>
                <c:pt idx="2">
                  <c:v>66.209999999999994</c:v>
                </c:pt>
                <c:pt idx="3">
                  <c:v>52.23</c:v>
                </c:pt>
                <c:pt idx="4">
                  <c:v>45.26</c:v>
                </c:pt>
              </c:numCache>
            </c:numRef>
          </c:val>
          <c:extLst>
            <c:ext xmlns:c16="http://schemas.microsoft.com/office/drawing/2014/chart" uri="{C3380CC4-5D6E-409C-BE32-E72D297353CC}">
              <c16:uniqueId val="{00000001-945E-492E-8C33-73AA8059A9A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13.59</c:v>
                </c:pt>
                <c:pt idx="1">
                  <c:v>9.39</c:v>
                </c:pt>
                <c:pt idx="2">
                  <c:v>-25.74</c:v>
                </c:pt>
                <c:pt idx="3">
                  <c:v>-15.93</c:v>
                </c:pt>
                <c:pt idx="4">
                  <c:v>-10.26</c:v>
                </c:pt>
              </c:numCache>
            </c:numRef>
          </c:val>
          <c:smooth val="0"/>
          <c:extLst>
            <c:ext xmlns:c16="http://schemas.microsoft.com/office/drawing/2014/chart" uri="{C3380CC4-5D6E-409C-BE32-E72D297353CC}">
              <c16:uniqueId val="{00000002-945E-492E-8C33-73AA8059A9A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1.88</c:v>
                </c:pt>
                <c:pt idx="2">
                  <c:v>#N/A</c:v>
                </c:pt>
                <c:pt idx="3">
                  <c:v>0.57999999999999996</c:v>
                </c:pt>
                <c:pt idx="4">
                  <c:v>0</c:v>
                </c:pt>
                <c:pt idx="5">
                  <c:v>0</c:v>
                </c:pt>
                <c:pt idx="6">
                  <c:v>0</c:v>
                </c:pt>
                <c:pt idx="7">
                  <c:v>0</c:v>
                </c:pt>
                <c:pt idx="8">
                  <c:v>0</c:v>
                </c:pt>
                <c:pt idx="9">
                  <c:v>0</c:v>
                </c:pt>
              </c:numCache>
            </c:numRef>
          </c:val>
          <c:extLst>
            <c:ext xmlns:c16="http://schemas.microsoft.com/office/drawing/2014/chart" uri="{C3380CC4-5D6E-409C-BE32-E72D297353CC}">
              <c16:uniqueId val="{00000000-074D-41B8-835D-F692888849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4D-41B8-835D-F692888849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4D-41B8-835D-F692888849AB}"/>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0.39</c:v>
                </c:pt>
                <c:pt idx="4">
                  <c:v>#N/A</c:v>
                </c:pt>
                <c:pt idx="5">
                  <c:v>0</c:v>
                </c:pt>
                <c:pt idx="6">
                  <c:v>#N/A</c:v>
                </c:pt>
                <c:pt idx="7">
                  <c:v>0</c:v>
                </c:pt>
                <c:pt idx="8">
                  <c:v>#N/A</c:v>
                </c:pt>
                <c:pt idx="9">
                  <c:v>0</c:v>
                </c:pt>
              </c:numCache>
            </c:numRef>
          </c:val>
          <c:extLst>
            <c:ext xmlns:c16="http://schemas.microsoft.com/office/drawing/2014/chart" uri="{C3380CC4-5D6E-409C-BE32-E72D297353CC}">
              <c16:uniqueId val="{00000003-074D-41B8-835D-F692888849AB}"/>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74D-41B8-835D-F692888849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5-074D-41B8-835D-F692888849AB}"/>
            </c:ext>
          </c:extLst>
        </c:ser>
        <c:ser>
          <c:idx val="6"/>
          <c:order val="6"/>
          <c:tx>
            <c:strRef>
              <c:f>データシート!$A$33</c:f>
              <c:strCache>
                <c:ptCount val="1"/>
                <c:pt idx="0">
                  <c:v>金剛山観光事業特別会計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0.95</c:v>
                </c:pt>
                <c:pt idx="2">
                  <c:v>#N/A</c:v>
                </c:pt>
                <c:pt idx="3">
                  <c:v>0.95</c:v>
                </c:pt>
                <c:pt idx="4">
                  <c:v>#N/A</c:v>
                </c:pt>
                <c:pt idx="5">
                  <c:v>0.3</c:v>
                </c:pt>
                <c:pt idx="6">
                  <c:v>#N/A</c:v>
                </c:pt>
                <c:pt idx="7">
                  <c:v>0</c:v>
                </c:pt>
                <c:pt idx="8">
                  <c:v>#N/A</c:v>
                </c:pt>
                <c:pt idx="9">
                  <c:v>0.43</c:v>
                </c:pt>
              </c:numCache>
            </c:numRef>
          </c:val>
          <c:extLst>
            <c:ext xmlns:c16="http://schemas.microsoft.com/office/drawing/2014/chart" uri="{C3380CC4-5D6E-409C-BE32-E72D297353CC}">
              <c16:uniqueId val="{00000006-074D-41B8-835D-F692888849AB}"/>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1.59</c:v>
                </c:pt>
                <c:pt idx="4">
                  <c:v>#N/A</c:v>
                </c:pt>
                <c:pt idx="5">
                  <c:v>2.0499999999999998</c:v>
                </c:pt>
                <c:pt idx="6">
                  <c:v>#N/A</c:v>
                </c:pt>
                <c:pt idx="7">
                  <c:v>1.44</c:v>
                </c:pt>
                <c:pt idx="8">
                  <c:v>#N/A</c:v>
                </c:pt>
                <c:pt idx="9">
                  <c:v>0.52</c:v>
                </c:pt>
              </c:numCache>
            </c:numRef>
          </c:val>
          <c:extLst>
            <c:ext xmlns:c16="http://schemas.microsoft.com/office/drawing/2014/chart" uri="{C3380CC4-5D6E-409C-BE32-E72D297353CC}">
              <c16:uniqueId val="{00000007-074D-41B8-835D-F692888849A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0.24</c:v>
                </c:pt>
                <c:pt idx="2">
                  <c:v>#N/A</c:v>
                </c:pt>
                <c:pt idx="3">
                  <c:v>1.3</c:v>
                </c:pt>
                <c:pt idx="4">
                  <c:v>#N/A</c:v>
                </c:pt>
                <c:pt idx="5">
                  <c:v>1.78</c:v>
                </c:pt>
                <c:pt idx="6">
                  <c:v>#N/A</c:v>
                </c:pt>
                <c:pt idx="7">
                  <c:v>0.56000000000000005</c:v>
                </c:pt>
                <c:pt idx="8">
                  <c:v>#N/A</c:v>
                </c:pt>
                <c:pt idx="9">
                  <c:v>0.7</c:v>
                </c:pt>
              </c:numCache>
            </c:numRef>
          </c:val>
          <c:extLst>
            <c:ext xmlns:c16="http://schemas.microsoft.com/office/drawing/2014/chart" uri="{C3380CC4-5D6E-409C-BE32-E72D297353CC}">
              <c16:uniqueId val="{00000008-074D-41B8-835D-F692888849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4.8499999999999996</c:v>
                </c:pt>
                <c:pt idx="2">
                  <c:v>#N/A</c:v>
                </c:pt>
                <c:pt idx="3">
                  <c:v>6.81</c:v>
                </c:pt>
                <c:pt idx="4">
                  <c:v>#N/A</c:v>
                </c:pt>
                <c:pt idx="5">
                  <c:v>6.11</c:v>
                </c:pt>
                <c:pt idx="6">
                  <c:v>#N/A</c:v>
                </c:pt>
                <c:pt idx="7">
                  <c:v>4.42</c:v>
                </c:pt>
                <c:pt idx="8">
                  <c:v>#N/A</c:v>
                </c:pt>
                <c:pt idx="9">
                  <c:v>1.02</c:v>
                </c:pt>
              </c:numCache>
            </c:numRef>
          </c:val>
          <c:extLst>
            <c:ext xmlns:c16="http://schemas.microsoft.com/office/drawing/2014/chart" uri="{C3380CC4-5D6E-409C-BE32-E72D297353CC}">
              <c16:uniqueId val="{00000009-074D-41B8-835D-F692888849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231</c:v>
                </c:pt>
                <c:pt idx="5">
                  <c:v>234</c:v>
                </c:pt>
                <c:pt idx="8">
                  <c:v>234</c:v>
                </c:pt>
                <c:pt idx="11">
                  <c:v>245</c:v>
                </c:pt>
                <c:pt idx="14">
                  <c:v>263</c:v>
                </c:pt>
              </c:numCache>
            </c:numRef>
          </c:val>
          <c:extLst>
            <c:ext xmlns:c16="http://schemas.microsoft.com/office/drawing/2014/chart" uri="{C3380CC4-5D6E-409C-BE32-E72D297353CC}">
              <c16:uniqueId val="{00000000-5693-45EE-8D07-5A553BC3AE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93-45EE-8D07-5A553BC3AE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93-45EE-8D07-5A553BC3AE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7</c:v>
                </c:pt>
                <c:pt idx="6">
                  <c:v>2</c:v>
                </c:pt>
                <c:pt idx="9">
                  <c:v>4</c:v>
                </c:pt>
                <c:pt idx="12">
                  <c:v>3</c:v>
                </c:pt>
              </c:numCache>
            </c:numRef>
          </c:val>
          <c:extLst>
            <c:ext xmlns:c16="http://schemas.microsoft.com/office/drawing/2014/chart" uri="{C3380CC4-5D6E-409C-BE32-E72D297353CC}">
              <c16:uniqueId val="{00000003-5693-45EE-8D07-5A553BC3AE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70</c:v>
                </c:pt>
                <c:pt idx="3">
                  <c:v>87</c:v>
                </c:pt>
                <c:pt idx="6">
                  <c:v>70</c:v>
                </c:pt>
                <c:pt idx="9">
                  <c:v>67</c:v>
                </c:pt>
                <c:pt idx="12">
                  <c:v>66</c:v>
                </c:pt>
              </c:numCache>
            </c:numRef>
          </c:val>
          <c:extLst>
            <c:ext xmlns:c16="http://schemas.microsoft.com/office/drawing/2014/chart" uri="{C3380CC4-5D6E-409C-BE32-E72D297353CC}">
              <c16:uniqueId val="{00000004-5693-45EE-8D07-5A553BC3AE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93-45EE-8D07-5A553BC3AE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93-45EE-8D07-5A553BC3AE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318</c:v>
                </c:pt>
                <c:pt idx="3">
                  <c:v>311</c:v>
                </c:pt>
                <c:pt idx="6">
                  <c:v>309</c:v>
                </c:pt>
                <c:pt idx="9">
                  <c:v>302</c:v>
                </c:pt>
                <c:pt idx="12">
                  <c:v>325</c:v>
                </c:pt>
              </c:numCache>
            </c:numRef>
          </c:val>
          <c:extLst>
            <c:ext xmlns:c16="http://schemas.microsoft.com/office/drawing/2014/chart" uri="{C3380CC4-5D6E-409C-BE32-E72D297353CC}">
              <c16:uniqueId val="{00000007-5693-45EE-8D07-5A553BC3AE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175</c:v>
                </c:pt>
                <c:pt idx="2">
                  <c:v>#N/A</c:v>
                </c:pt>
                <c:pt idx="3">
                  <c:v>#N/A</c:v>
                </c:pt>
                <c:pt idx="4">
                  <c:v>171</c:v>
                </c:pt>
                <c:pt idx="5">
                  <c:v>#N/A</c:v>
                </c:pt>
                <c:pt idx="6">
                  <c:v>#N/A</c:v>
                </c:pt>
                <c:pt idx="7">
                  <c:v>147</c:v>
                </c:pt>
                <c:pt idx="8">
                  <c:v>#N/A</c:v>
                </c:pt>
                <c:pt idx="9">
                  <c:v>#N/A</c:v>
                </c:pt>
                <c:pt idx="10">
                  <c:v>128</c:v>
                </c:pt>
                <c:pt idx="11">
                  <c:v>#N/A</c:v>
                </c:pt>
                <c:pt idx="12">
                  <c:v>#N/A</c:v>
                </c:pt>
                <c:pt idx="13">
                  <c:v>131</c:v>
                </c:pt>
                <c:pt idx="14">
                  <c:v>#N/A</c:v>
                </c:pt>
              </c:numCache>
            </c:numRef>
          </c:val>
          <c:smooth val="0"/>
          <c:extLst>
            <c:ext xmlns:c16="http://schemas.microsoft.com/office/drawing/2014/chart" uri="{C3380CC4-5D6E-409C-BE32-E72D297353CC}">
              <c16:uniqueId val="{00000008-5693-45EE-8D07-5A553BC3AE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3023</c:v>
                </c:pt>
                <c:pt idx="5">
                  <c:v>3032</c:v>
                </c:pt>
                <c:pt idx="8">
                  <c:v>2891</c:v>
                </c:pt>
                <c:pt idx="11">
                  <c:v>3011</c:v>
                </c:pt>
                <c:pt idx="14">
                  <c:v>3307</c:v>
                </c:pt>
              </c:numCache>
            </c:numRef>
          </c:val>
          <c:extLst>
            <c:ext xmlns:c16="http://schemas.microsoft.com/office/drawing/2014/chart" uri="{C3380CC4-5D6E-409C-BE32-E72D297353CC}">
              <c16:uniqueId val="{00000000-E199-426D-9971-7541A07615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199-426D-9971-7541A07615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1942</c:v>
                </c:pt>
                <c:pt idx="5">
                  <c:v>2242</c:v>
                </c:pt>
                <c:pt idx="8">
                  <c:v>2381</c:v>
                </c:pt>
                <c:pt idx="11">
                  <c:v>2482</c:v>
                </c:pt>
                <c:pt idx="14">
                  <c:v>2367</c:v>
                </c:pt>
              </c:numCache>
            </c:numRef>
          </c:val>
          <c:extLst>
            <c:ext xmlns:c16="http://schemas.microsoft.com/office/drawing/2014/chart" uri="{C3380CC4-5D6E-409C-BE32-E72D297353CC}">
              <c16:uniqueId val="{00000002-E199-426D-9971-7541A07615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99-426D-9971-7541A07615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99-426D-9971-7541A07615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99-426D-9971-7541A07615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619</c:v>
                </c:pt>
                <c:pt idx="3">
                  <c:v>586</c:v>
                </c:pt>
                <c:pt idx="6">
                  <c:v>596</c:v>
                </c:pt>
                <c:pt idx="9">
                  <c:v>610</c:v>
                </c:pt>
                <c:pt idx="12">
                  <c:v>560</c:v>
                </c:pt>
              </c:numCache>
            </c:numRef>
          </c:val>
          <c:extLst>
            <c:ext xmlns:c16="http://schemas.microsoft.com/office/drawing/2014/chart" uri="{C3380CC4-5D6E-409C-BE32-E72D297353CC}">
              <c16:uniqueId val="{00000006-E199-426D-9971-7541A07615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c:v>
                </c:pt>
                <c:pt idx="3">
                  <c:v>3</c:v>
                </c:pt>
                <c:pt idx="6">
                  <c:v>2</c:v>
                </c:pt>
                <c:pt idx="9">
                  <c:v>3</c:v>
                </c:pt>
                <c:pt idx="12">
                  <c:v>141</c:v>
                </c:pt>
              </c:numCache>
            </c:numRef>
          </c:val>
          <c:extLst>
            <c:ext xmlns:c16="http://schemas.microsoft.com/office/drawing/2014/chart" uri="{C3380CC4-5D6E-409C-BE32-E72D297353CC}">
              <c16:uniqueId val="{00000007-E199-426D-9971-7541A07615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1171</c:v>
                </c:pt>
                <c:pt idx="3">
                  <c:v>1214</c:v>
                </c:pt>
                <c:pt idx="6">
                  <c:v>988</c:v>
                </c:pt>
                <c:pt idx="9">
                  <c:v>905</c:v>
                </c:pt>
                <c:pt idx="12">
                  <c:v>908</c:v>
                </c:pt>
              </c:numCache>
            </c:numRef>
          </c:val>
          <c:extLst>
            <c:ext xmlns:c16="http://schemas.microsoft.com/office/drawing/2014/chart" uri="{C3380CC4-5D6E-409C-BE32-E72D297353CC}">
              <c16:uniqueId val="{00000008-E199-426D-9971-7541A07615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99-426D-9971-7541A07615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3241</c:v>
                </c:pt>
                <c:pt idx="3">
                  <c:v>3217</c:v>
                </c:pt>
                <c:pt idx="6">
                  <c:v>3240</c:v>
                </c:pt>
                <c:pt idx="9">
                  <c:v>3496</c:v>
                </c:pt>
                <c:pt idx="12">
                  <c:v>3598</c:v>
                </c:pt>
              </c:numCache>
            </c:numRef>
          </c:val>
          <c:extLst>
            <c:ext xmlns:c16="http://schemas.microsoft.com/office/drawing/2014/chart" uri="{C3380CC4-5D6E-409C-BE32-E72D297353CC}">
              <c16:uniqueId val="{0000000A-E199-426D-9971-7541A07615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99-426D-9971-7541A07615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1295</c:v>
                </c:pt>
                <c:pt idx="1">
                  <c:v>1018</c:v>
                </c:pt>
                <c:pt idx="2">
                  <c:v>884</c:v>
                </c:pt>
              </c:numCache>
            </c:numRef>
          </c:val>
          <c:extLst>
            <c:ext xmlns:c16="http://schemas.microsoft.com/office/drawing/2014/chart" uri="{C3380CC4-5D6E-409C-BE32-E72D297353CC}">
              <c16:uniqueId val="{00000000-2C86-4E1A-990A-ACCB5C134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205</c:v>
                </c:pt>
                <c:pt idx="1">
                  <c:v>245</c:v>
                </c:pt>
                <c:pt idx="2">
                  <c:v>275</c:v>
                </c:pt>
              </c:numCache>
            </c:numRef>
          </c:val>
          <c:extLst>
            <c:ext xmlns:c16="http://schemas.microsoft.com/office/drawing/2014/chart" uri="{C3380CC4-5D6E-409C-BE32-E72D297353CC}">
              <c16:uniqueId val="{00000001-2C86-4E1A-990A-ACCB5C134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712</c:v>
                </c:pt>
                <c:pt idx="1">
                  <c:v>941</c:v>
                </c:pt>
                <c:pt idx="2">
                  <c:v>912</c:v>
                </c:pt>
              </c:numCache>
            </c:numRef>
          </c:val>
          <c:extLst>
            <c:ext xmlns:c16="http://schemas.microsoft.com/office/drawing/2014/chart" uri="{C3380CC4-5D6E-409C-BE32-E72D297353CC}">
              <c16:uniqueId val="{00000002-2C86-4E1A-990A-ACCB5C134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{8B47ECEF-2B69-49A4-AF94-0BEFAD436EA0}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245-49DB-99B7-068287FDB0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{5DCF7E69-C6D0-47B6-9325-D13141040019}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45-49DB-99B7-068287FDB0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{EE892530-7D26-43ED-A8B7-C0A7F50309D5}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45-49DB-99B7-068287FDB0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{BD7F3760-14AC-4CBF-8B4F-0D07BC7D9661}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45-49DB-99B7-068287FDB0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{2BC67D61-E7E2-40DE-AB5D-CFC64066CBD0}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45-49DB-99B7-068287FDB0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{2A97BE90-4B91-4386-8DEF-8EA6394444A2}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245-49DB-99B7-068287FDB0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{57C72C30-9A14-4DC8-9F52-21D8ED6F742D}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245-49DB-99B7-068287FDB0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{956CF6D9-26EB-4E2E-BCAD-BA496F4DF4EF}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245-49DB-99B7-068287FDB0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{B5AEF0EF-E99B-4724-9F28-9797E8C661F4}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245-49DB-99B7-068287FDB0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61.8</c:v>
                </c:pt>
                <c:pt idx="16">
                  <c:v>74.099999999999994</c:v>
                </c:pt>
                <c:pt idx="24">
                  <c:v>70.8</c:v>
                </c:pt>
              </c:numCache>
            </c:numRef>
          </c:xVal>
          <c:yVal>
            <c:numRef>
              <c:f>公会計指標分析・財政指標組合せ分析表!$BP$51:$DC$51</c:f>
              <c:numCache>
                <c:formatCode>#,##0.0;"▲ "#,##0.0</c:formatCode>
                <c:ptCount val="40"/>
                <c:pt idx="0">
                  <c:v>4.4000000000000004</c:v>
                </c:pt>
              </c:numCache>
            </c:numRef>
          </c:yVal>
          <c:smooth val="0"/>
          <c:extLst>
            <c:ext xmlns:c16="http://schemas.microsoft.com/office/drawing/2014/chart" uri="{C3380CC4-5D6E-409C-BE32-E72D297353CC}">
              <c16:uniqueId val="{00000009-A245-49DB-99B7-068287FDB0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{A56AF905-68C8-4DD9-8418-48E0B80CE0B6}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245-49DB-99B7-068287FDB0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{D9C7ABF1-92C0-48A6-803A-9EE60AC9B07D}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45-49DB-99B7-068287FDB0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{7B941D6D-E55D-492D-A01F-117F4FEB53FE}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45-49DB-99B7-068287FDB0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{3EA9D2D1-78ED-4657-871B-B17F1DA1AD9D}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45-49DB-99B7-068287FDB0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{C92479ED-0641-4D75-BA3E-0167B0186A21}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45-49DB-99B7-068287FDB00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{9DD3491A-BD62-49A3-BA25-AE43FF5A6720}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245-49DB-99B7-068287FDB00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{D021EABF-DA79-4CD6-B618-6FE7B3953BB0}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245-49DB-99B7-068287FDB00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{44B6A3B0-1909-474B-A87D-8D97268B8F5C}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245-49DB-99B7-068287FDB00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{F467D7FF-89EB-4004-A829-696C45220936}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245-49DB-99B7-068287FDB0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numCache>
            </c:numRef>
          </c:xVal>
          <c:yVal>
            <c:numRef>
              <c:f>公会計指標分析・財政指標組合せ分析表!$BP$55:$DC$55</c:f>
              <c:numCache>
                <c:formatCode>#,##0.0;"▲ "#,##0.0</c:formatCode>
                <c:ptCount val="40"/>
                <c:pt idx="0">
                  <c:v>27</c:v>
                </c:pt>
                <c:pt idx="8">
                  <c:v>25.4</c:v>
                </c:pt>
                <c:pt idx="16">
                  <c:v>23.4</c:v>
                </c:pt>
                <c:pt idx="24">
                  <c:v>7.7</c:v>
                </c:pt>
              </c:numCache>
            </c:numRef>
          </c:yVal>
          <c:smooth val="0"/>
          <c:extLst>
            <c:ext xmlns:c16="http://schemas.microsoft.com/office/drawing/2014/chart" uri="{C3380CC4-5D6E-409C-BE32-E72D297353CC}">
              <c16:uniqueId val="{00000013-A245-49DB-99B7-068287FDB00E}"/>
            </c:ext>
          </c:extLst>
        </c:ser>
        <c:dLbls>
          <c:showLegendKey val="0"/>
          <c:showVal val="1"/>
          <c:showCatName val="0"/>
          <c:showSerName val="0"/>
          <c:showPercent val="0"/>
          <c:showBubbleSize val="0"/>
        </c:dLbls>
        <c:axId val="46179840"/>
        <c:axId val="46181760"/>
      </c:scatterChart>
      <c:valAx>
        <c:axId val="46179840"/>
        <c:scaling>
          <c:orientation val="minMax"/>
          <c:max val="64"/>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{DFC2CF14-BD72-4CCC-9A07-F936CDD1E6A1}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94-428D-B87A-E1F4EDAC1F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{4C3512CF-6309-4DC0-8873-1A7F649DD692}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94-428D-B87A-E1F4EDAC1F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{50510A9B-1151-43B2-B709-E8F2A18BA4D0}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94-428D-B87A-E1F4EDAC1F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{AF7DB46F-A148-4568-A84B-0419122224FD}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94-428D-B87A-E1F4EDAC1F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{E198FE8F-95D3-4DBA-88EF-1AF21703BAC9}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94-428D-B87A-E1F4EDAC1F8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{AD5BC9ED-D200-43D5-81CE-6A5C3FDF2325}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94-428D-B87A-E1F4EDAC1F8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{3F737F2F-1798-40AF-BCAB-07182DC8E009}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94-428D-B87A-E1F4EDAC1F8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{D56A7A57-3C13-4139-ACED-A37AB564BBCA}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94-428D-B87A-E1F4EDAC1F8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{2D981BE8-3FF6-409E-A809-2C0F86D5AF79}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94-428D-B87A-E1F4EDAC1F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10.199999999999999</c:v>
                </c:pt>
                <c:pt idx="16">
                  <c:v>9.4</c:v>
                </c:pt>
                <c:pt idx="24">
                  <c:v>8.5</c:v>
                </c:pt>
                <c:pt idx="32">
                  <c:v>7.8</c:v>
                </c:pt>
              </c:numCache>
            </c:numRef>
          </c:xVal>
          <c:yVal>
            <c:numRef>
              <c:f>公会計指標分析・財政指標組合せ分析表!$BP$73:$DC$73</c:f>
              <c:numCache>
                <c:formatCode>#,##0.0;"▲ "#,##0.0</c:formatCode>
                <c:ptCount val="40"/>
                <c:pt idx="0">
                  <c:v>4.4000000000000004</c:v>
                </c:pt>
              </c:numCache>
            </c:numRef>
          </c:yVal>
          <c:smooth val="0"/>
          <c:extLst>
            <c:ext xmlns:c16="http://schemas.microsoft.com/office/drawing/2014/chart" uri="{C3380CC4-5D6E-409C-BE32-E72D297353CC}">
              <c16:uniqueId val="{00000009-A294-428D-B87A-E1F4EDAC1F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{5ED7F182-9A78-4A10-80EE-1940E7E26195}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94-428D-B87A-E1F4EDAC1F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{05217526-AB6F-4A3B-8294-1E83ADEDAD72}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94-428D-B87A-E1F4EDAC1F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{1FFFB132-7BAC-445D-AE70-A21EC4983EA6}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94-428D-B87A-E1F4EDAC1F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{8A167328-FA01-4684-A46E-76FCBCA7EE58}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94-428D-B87A-E1F4EDAC1F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{0B801C83-142F-4A7A-A2C1-703B34D740D3}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94-428D-B87A-E1F4EDAC1F8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{C3F43A1F-AF41-4475-AA68-1DFF6E080AC7}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94-428D-B87A-E1F4EDAC1F8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{D441E775-D70F-4D41-A31C-A2E82439EC89}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94-428D-B87A-E1F4EDAC1F8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{6EA27B83-56E7-46ED-B00F-F0ECAED836F9}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94-428D-B87A-E1F4EDAC1F8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{847E2F1C-BFFD-4D63-BF47-E80E47C5D236}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94-428D-B87A-E1F4EDAC1F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A294-428D-B87A-E1F4EDAC1F86}"/>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000000"/>
              </a:solidFill>
              <a:latin typeface="ＭＳ ゴシック" pitchFamily="49" charset="-128"/>
              <a:ea typeface="ＭＳ ゴシック" pitchFamily="49" charset="-128"/>
            </a:rPr>
            <a:t> </a:t>
          </a:r>
          <a:r>
            <a:rPr kumimoji="1" lang="ja-JP" altLang="en-US" sz="1100" baseline="0">
              <a:solidFill>
                <a:srgbClr val="000000"/>
              </a:solidFill>
              <a:latin typeface="ＭＳ ゴシック" pitchFamily="49" charset="-128"/>
              <a:ea typeface="ＭＳ ゴシック" pitchFamily="49" charset="-128"/>
            </a:rPr>
            <a:t>令和元年度の実質公債費比率は、早期健全化基準</a:t>
          </a:r>
          <a:r>
            <a:rPr kumimoji="1" lang="en-US" altLang="ja-JP" sz="1100" baseline="0">
              <a:solidFill>
                <a:srgbClr val="000000"/>
              </a:solidFill>
              <a:latin typeface="ＭＳ ゴシック" pitchFamily="49" charset="-128"/>
              <a:ea typeface="ＭＳ ゴシック" pitchFamily="49" charset="-128"/>
            </a:rPr>
            <a:t>(25</a:t>
          </a:r>
          <a:r>
            <a:rPr kumimoji="1" lang="ja-JP" altLang="en-US" sz="1100" baseline="0">
              <a:solidFill>
                <a:srgbClr val="000000"/>
              </a:solidFill>
              <a:latin typeface="ＭＳ ゴシック" pitchFamily="49" charset="-128"/>
              <a:ea typeface="ＭＳ ゴシック" pitchFamily="49" charset="-128"/>
            </a:rPr>
            <a:t>％</a:t>
          </a:r>
          <a:r>
            <a:rPr kumimoji="1" lang="en-US" altLang="ja-JP" sz="1100" baseline="0">
              <a:solidFill>
                <a:srgbClr val="000000"/>
              </a:solidFill>
              <a:latin typeface="ＭＳ ゴシック" pitchFamily="49" charset="-128"/>
              <a:ea typeface="ＭＳ ゴシック" pitchFamily="49" charset="-128"/>
            </a:rPr>
            <a:t>)</a:t>
          </a:r>
          <a:r>
            <a:rPr kumimoji="1" lang="ja-JP" altLang="en-US" sz="1100" baseline="0">
              <a:solidFill>
                <a:srgbClr val="000000"/>
              </a:solidFill>
              <a:latin typeface="ＭＳ ゴシック" pitchFamily="49" charset="-128"/>
              <a:ea typeface="ＭＳ ゴシック" pitchFamily="49" charset="-128"/>
            </a:rPr>
            <a:t>を下回る</a:t>
          </a:r>
          <a:r>
            <a:rPr kumimoji="1" lang="en-US" altLang="ja-JP" sz="1100" baseline="0">
              <a:solidFill>
                <a:srgbClr val="000000"/>
              </a:solidFill>
              <a:latin typeface="ＭＳ ゴシック" pitchFamily="49" charset="-128"/>
              <a:ea typeface="ＭＳ ゴシック" pitchFamily="49" charset="-128"/>
            </a:rPr>
            <a:t>7.8</a:t>
          </a:r>
          <a:r>
            <a:rPr kumimoji="1" lang="ja-JP" altLang="en-US" sz="1100" baseline="0">
              <a:solidFill>
                <a:srgbClr val="000000"/>
              </a:solidFill>
              <a:latin typeface="ＭＳ ゴシック" pitchFamily="49" charset="-128"/>
              <a:ea typeface="ＭＳ ゴシック" pitchFamily="49" charset="-128"/>
            </a:rPr>
            <a:t>％であり、平成</a:t>
          </a:r>
          <a:r>
            <a:rPr kumimoji="1" lang="en-US" altLang="ja-JP" sz="1100" baseline="0">
              <a:solidFill>
                <a:srgbClr val="000000"/>
              </a:solidFill>
              <a:latin typeface="ＭＳ ゴシック" pitchFamily="49" charset="-128"/>
              <a:ea typeface="ＭＳ ゴシック" pitchFamily="49" charset="-128"/>
            </a:rPr>
            <a:t>30</a:t>
          </a:r>
          <a:r>
            <a:rPr kumimoji="1" lang="ja-JP" altLang="en-US" sz="1100" baseline="0">
              <a:solidFill>
                <a:srgbClr val="000000"/>
              </a:solidFill>
              <a:latin typeface="ＭＳ ゴシック" pitchFamily="49" charset="-128"/>
              <a:ea typeface="ＭＳ ゴシック" pitchFamily="49" charset="-128"/>
            </a:rPr>
            <a:t>年度と大きく変動はしていない。</a:t>
          </a:r>
          <a:endParaRPr kumimoji="1" lang="en-US" altLang="ja-JP" sz="1100" baseline="0">
            <a:solidFill>
              <a:srgbClr val="000000"/>
            </a:solidFill>
            <a:latin typeface="ＭＳ ゴシック" pitchFamily="49" charset="-128"/>
            <a:ea typeface="ＭＳ ゴシック" pitchFamily="49" charset="-128"/>
          </a:endParaRPr>
        </a:p>
        <a:p>
          <a:r>
            <a:rPr kumimoji="1" lang="ja-JP" altLang="en-US" sz="1100" baseline="0">
              <a:solidFill>
                <a:srgbClr val="000000"/>
              </a:solidFill>
              <a:latin typeface="ＭＳ ゴシック" pitchFamily="49" charset="-128"/>
              <a:ea typeface="ＭＳ ゴシック" pitchFamily="49" charset="-128"/>
            </a:rPr>
            <a:t>　</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年度に過疎地域の公示を受けたことで、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年度まで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は過疎対策</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事業債を発行しているが、新規借入と償還のバランス</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に注視しながら、起債に頼りすぎない健全な財政運営に努める。</a:t>
          </a:r>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rgbClr val="000000"/>
              </a:solidFill>
              <a:effectLst/>
              <a:latin typeface="+mn-lt"/>
              <a:ea typeface="+mn-ea"/>
              <a:cs typeface="+mn-cs"/>
            </a:rPr>
            <a:t>　</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令和元年度の将来負担比率は、引き続き、早期健全化基準</a:t>
          </a:r>
          <a:r>
            <a:rPr kumimoji="1" lang="en-US" altLang="ja-JP" sz="1100" baseline="0">
              <a:solidFill>
                <a:srgbClr val="000000"/>
              </a:solidFill>
              <a:effectLst/>
              <a:latin typeface="ＭＳ ゴシック" panose="020B0609070205080204" pitchFamily="49" charset="-128"/>
              <a:ea typeface="ＭＳ ゴシック" panose="020B0609070205080204" pitchFamily="49" charset="-128"/>
              <a:cs typeface="+mn-cs"/>
            </a:rPr>
            <a:t>(350</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100" baseline="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100" baseline="0">
              <a:solidFill>
                <a:srgbClr val="000000"/>
              </a:solidFill>
              <a:effectLst/>
              <a:latin typeface="ＭＳ ゴシック" panose="020B0609070205080204" pitchFamily="49" charset="-128"/>
              <a:ea typeface="ＭＳ ゴシック" panose="020B0609070205080204" pitchFamily="49" charset="-128"/>
              <a:cs typeface="+mn-cs"/>
            </a:rPr>
            <a:t>を下回っている。</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将来負担比率の分子は</a:t>
          </a:r>
          <a:r>
            <a:rPr kumimoji="1" lang="en-US" altLang="ja-JP" sz="1100" baseline="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百万円増加している。その要因は平成</a:t>
          </a:r>
          <a:r>
            <a:rPr kumimoji="1" lang="en-US" altLang="ja-JP" sz="1100" baseline="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年度より国からの財政措置のある過疎対策事業債を発行し始めたことにより、地方債残高は年々増加傾向にあることや過年度において計上が漏れていた大阪広域水道企業団への負担金を令和元年度より算入していることから、組合等負担等見込額が増加しているためである。今後は、新庁舎建設で基金の活用を予定しているため、充当可能基金が減少し、将来負担比率の増加が見込まれる。過疎対策事業債は財政措置があるものの、地方債の発行と償還のバランスを考え、将来の負担に備えた財政運営に努める</a:t>
          </a:r>
          <a:r>
            <a:rPr kumimoji="1" lang="ja-JP" altLang="en-US" sz="1100">
              <a:solidFill>
                <a:srgbClr val="000000"/>
              </a:solidFill>
              <a:latin typeface="ＭＳ ゴシック" pitchFamily="49" charset="-128"/>
              <a:ea typeface="ＭＳ ゴシック" pitchFamily="49" charset="-128"/>
            </a:rPr>
            <a:t>。</a:t>
          </a:r>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大阪府千早赤阪村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年度と比べて、財政調整基金は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％減少、減債基金は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％増加、その他目的基金は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％減少ている。財政調整基金の減少要因は、財源不足に伴う取崩しによるものである。</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新庁舎の建設や老朽化した公共施設の更新時に活用するための目的基金（公共施設等整備基金積立金）を創設し、財政調整基金からの積</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み</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替えをＨ</a:t>
          </a:r>
          <a:r>
            <a:rPr kumimoji="1" lang="en-US" altLang="ja-JP" sz="1300" b="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年は</a:t>
          </a:r>
          <a:r>
            <a:rPr kumimoji="1" lang="en-US" altLang="ja-JP" sz="1300" b="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億円、Ｈ</a:t>
          </a:r>
          <a:r>
            <a:rPr kumimoji="1" lang="en-US" altLang="ja-JP" sz="13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en-US" altLang="ja-JP" sz="1300" b="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円を実施している</a:t>
          </a:r>
          <a:r>
            <a:rPr kumimoji="1" lang="ja-JP" altLang="en-US" sz="1300" b="0">
              <a:solidFill>
                <a:srgbClr val="000000"/>
              </a:solidFill>
              <a:effectLst/>
              <a:latin typeface="ＭＳ Ｐゴシック" panose="020B0600070205080204" pitchFamily="50" charset="-128"/>
              <a:ea typeface="ＭＳ Ｐゴシック" panose="020B0600070205080204" pitchFamily="50" charset="-128"/>
              <a:cs typeface="+mn-cs"/>
            </a:rPr>
            <a:t>が、令和元年度は実施していない。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新庁舎建設や公共施設の老朽化に対する改修工事は公共施設等整備基金を活用していくことから、基金残高は減少する見込みである。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公共施設等整備基金：村の庁舎及び公の施設の整備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に充当。</a:t>
          </a:r>
          <a:endParaRPr kumimoji="0"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ふるさと応援基金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：ふるさと納税制度を活用して寄せられた寄附金を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村の活性化等応援事業</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充当。</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教育施設整備基金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：村の学校教育施設の整備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に充当。</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森林環境譲与税基金</a:t>
          </a:r>
          <a:r>
            <a:rPr kumimoji="1"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a:solidFill>
                <a:srgbClr val="000000"/>
              </a:solidFill>
              <a:effectLst/>
              <a:latin typeface="ＭＳ Ｐゴシック" panose="020B0600070205080204" pitchFamily="50" charset="-128"/>
              <a:ea typeface="ＭＳ Ｐゴシック" panose="020B0600070205080204" pitchFamily="50" charset="-128"/>
            </a:rPr>
            <a:t>木材利用の促進や普及啓発等の森林整備及びその促進に必要な事業に充当。</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公共施設等整備基金：新庁舎整備事業への充当による基金残高の減少。</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ふるさと応援基金　：寄附金の減や寄付金経費、応援事業への充当による基金残高の減少。</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教育施設等整備基金：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整備事業への充当による基金残高の減少。</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森林環境譲与税基金　：令和元年度より新規設置。</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：新庁舎建設事業に対し基金を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活用する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ことから、今後は残高が減少していく見込み</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ふるさと応援基金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：積</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立てた寄附金を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応援</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財源として活用していく</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教育施設整備基金</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：学校園の整備の財源として活用していく</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森林環境譲与税基金 ：森林整備事業等の財源として活用していく。</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万円及び利子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3,148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円積み立てた。一方で、財源不足のため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万円取り崩した結果、</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3,407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今後も自主財源の確保が厳しくなると見込まれ、また、ロープウェイ運営の課題も抱えていることから、事業の見直しを行い、公共施設の改修や地方債の発行に注視し、慎重に基金の活用を検討する。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増加している過疎対策事業債の償還に備え、前年度決算剰余金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万円および利子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8,424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円を積み立てたため。</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地方債の借入と償還のバランスや高利率残高の繰上償還を検討する。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0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0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全国平均や大阪府平均</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よりも</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本村は高い数値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が続いており、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各公共施設の老朽化が進んでいることが伺える。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今後は公共施設等総合管理計画に基づき、施設の老朽化対策を進めていく。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なお、令和元年度決算に係る固定資産台帳については、令和２年３月</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日時点で未整備であるため、令和元年度の当該団体値等は表示されていない。</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74114</xdr:rowOff>
    </xdr:from>
    <xdr:to>
      <xdr:col>19</xdr:col>
      <xdr:colOff>187325</xdr:colOff>
      <xdr:row>32</xdr:row>
      <xdr:rowOff>4264</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4445</xdr:rowOff>
    </xdr:from>
    <xdr:to>
      <xdr:col>15</xdr:col>
      <xdr:colOff>187325</xdr:colOff>
      <xdr:row>32</xdr:row>
      <xdr:rowOff>106045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124914</xdr:rowOff>
    </xdr:from>
    <xdr:to>
      <xdr:col>19</xdr:col>
      <xdr:colOff>136525</xdr:colOff>
      <xdr:row>32</xdr:row>
      <xdr:rowOff>55245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3289300" y="6211389"/>
          <a:ext cx="7620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139428</xdr:rowOff>
    </xdr:from>
    <xdr:to>
      <xdr:col>11</xdr:col>
      <xdr:colOff>187325</xdr:colOff>
      <xdr:row>30</xdr:row>
      <xdr:rowOff>69578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18778</xdr:rowOff>
    </xdr:from>
    <xdr:to>
      <xdr:col>15</xdr:col>
      <xdr:colOff>136525</xdr:colOff>
      <xdr:row>32</xdr:row>
      <xdr:rowOff>55245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933803"/>
          <a:ext cx="762000" cy="3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165917</xdr:rowOff>
    </xdr:from>
    <xdr:to>
      <xdr:col>7</xdr:col>
      <xdr:colOff>187325</xdr:colOff>
      <xdr:row>29</xdr:row>
      <xdr:rowOff>96067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45267</xdr:rowOff>
    </xdr:from>
    <xdr:to>
      <xdr:col>11</xdr:col>
      <xdr:colOff>136525</xdr:colOff>
      <xdr:row>30</xdr:row>
      <xdr:rowOff>18778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788842"/>
          <a:ext cx="7620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833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166841</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112594</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令和元年度は　全国平均及び大阪府平均よりも下回っている。しかし、村内の公共施設等の老朽化が進んでいることから、今後は多額の費用を要する改修のために地方債と基金の取り崩しに頼らざるをえない状況であり、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の上昇が予想される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今後は公共施設等総合管理計画に基づき、施設の老朽化対策を進めていく。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63143</xdr:rowOff>
    </xdr:from>
    <xdr:to>
      <xdr:col>76</xdr:col>
      <xdr:colOff>73025</xdr:colOff>
      <xdr:row>29</xdr:row>
      <xdr:rowOff>164743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8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41570</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7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93230</xdr:rowOff>
    </xdr:from>
    <xdr:to>
      <xdr:col>72</xdr:col>
      <xdr:colOff>123825</xdr:colOff>
      <xdr:row>29</xdr:row>
      <xdr:rowOff>23380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6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144030</xdr:rowOff>
    </xdr:from>
    <xdr:to>
      <xdr:col>76</xdr:col>
      <xdr:colOff>22225</xdr:colOff>
      <xdr:row>29</xdr:row>
      <xdr:rowOff>113943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4084300" y="5716155"/>
          <a:ext cx="711200" cy="1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25067</xdr:rowOff>
    </xdr:from>
    <xdr:to>
      <xdr:col>68</xdr:col>
      <xdr:colOff>123825</xdr:colOff>
      <xdr:row>28</xdr:row>
      <xdr:rowOff>126667</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59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75867</xdr:rowOff>
    </xdr:from>
    <xdr:to>
      <xdr:col>72</xdr:col>
      <xdr:colOff>73025</xdr:colOff>
      <xdr:row>28</xdr:row>
      <xdr:rowOff>144030</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5647992"/>
          <a:ext cx="762000" cy="6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63416</xdr:rowOff>
    </xdr:from>
    <xdr:to>
      <xdr:col>64</xdr:col>
      <xdr:colOff>123825</xdr:colOff>
      <xdr:row>28</xdr:row>
      <xdr:rowOff>165016</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6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75867</xdr:rowOff>
    </xdr:from>
    <xdr:to>
      <xdr:col>68</xdr:col>
      <xdr:colOff>73025</xdr:colOff>
      <xdr:row>28</xdr:row>
      <xdr:rowOff>114216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647992"/>
          <a:ext cx="762000" cy="3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106390</xdr:rowOff>
    </xdr:from>
    <xdr:to>
      <xdr:col>60</xdr:col>
      <xdr:colOff>123825</xdr:colOff>
      <xdr:row>29</xdr:row>
      <xdr:rowOff>36540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6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114216</xdr:rowOff>
    </xdr:from>
    <xdr:to>
      <xdr:col>64</xdr:col>
      <xdr:colOff>73025</xdr:colOff>
      <xdr:row>28</xdr:row>
      <xdr:rowOff>157190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5686341"/>
          <a:ext cx="76200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39907</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4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143194</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37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10093</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41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53067</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4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103777</xdr:rowOff>
    </xdr:from>
    <xdr:to>
      <xdr:col>20</xdr:col>
      <xdr:colOff>38100</xdr:colOff>
      <xdr:row>40</xdr:row>
      <xdr:rowOff>33927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71120</xdr:rowOff>
    </xdr:from>
    <xdr:to>
      <xdr:col>15</xdr:col>
      <xdr:colOff>101600</xdr:colOff>
      <xdr:row>40</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154577</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80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7709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39</xdr:row>
      <xdr:rowOff>84365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385560"/>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25054</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156397</xdr:rowOff>
    </xdr:from>
    <xdr:to>
      <xdr:col>50</xdr:col>
      <xdr:colOff>165100</xdr:colOff>
      <xdr:row>41</xdr:row>
      <xdr:rowOff>86547</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70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158217</xdr:rowOff>
    </xdr:from>
    <xdr:to>
      <xdr:col>46</xdr:col>
      <xdr:colOff>38100</xdr:colOff>
      <xdr:row>41</xdr:row>
      <xdr:rowOff>88367</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8699500" y="70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35747</xdr:rowOff>
    </xdr:from>
    <xdr:to>
      <xdr:col>50</xdr:col>
      <xdr:colOff>114300</xdr:colOff>
      <xdr:row>41</xdr:row>
      <xdr:rowOff>37567</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8750300" y="7065197"/>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159204</xdr:rowOff>
    </xdr:from>
    <xdr:to>
      <xdr:col>41</xdr:col>
      <xdr:colOff>101600</xdr:colOff>
      <xdr:row>41</xdr:row>
      <xdr:rowOff>89354</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7810500" y="701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37567</xdr:rowOff>
    </xdr:from>
    <xdr:to>
      <xdr:col>45</xdr:col>
      <xdr:colOff>177800</xdr:colOff>
      <xdr:row>41</xdr:row>
      <xdr:rowOff>38554</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7861300" y="7067017"/>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128691</xdr:rowOff>
    </xdr:from>
    <xdr:to>
      <xdr:col>36</xdr:col>
      <xdr:colOff>165100</xdr:colOff>
      <xdr:row>41</xdr:row>
      <xdr:rowOff>58841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6921500" y="69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8041</xdr:rowOff>
    </xdr:from>
    <xdr:to>
      <xdr:col>41</xdr:col>
      <xdr:colOff>50800</xdr:colOff>
      <xdr:row>41</xdr:row>
      <xdr:rowOff>38554</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6972300" y="7037491"/>
          <a:ext cx="889000" cy="3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77674</xdr:rowOff>
    </xdr:from>
    <xdr:ext cx="534377"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59411" y="71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79494</xdr:rowOff>
    </xdr:from>
    <xdr:ext cx="534377"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483111" y="71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80481</xdr:rowOff>
    </xdr:from>
    <xdr:ext cx="534377"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594111" y="710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49968</xdr:rowOff>
    </xdr:from>
    <xdr:ext cx="534377" cy="259045"/>
    <xdr:sp macro="" textlink="">
      <xdr:nvSpPr>
        <xdr:cNvPr id="140" name="n_4mainValue【道路】&#10;一人当たり延長">
          <a:extLst>
            <a:ext uri="{FF2B5EF4-FFF2-40B4-BE49-F238E27FC236}">
              <a16:creationId xmlns:a16="http://schemas.microsoft.com/office/drawing/2014/main" id="{00000000-0008-0000-0100-00008C000000}"/>
            </a:ext>
          </a:extLst>
        </xdr:cNvPr>
        <xdr:cNvSpPr txBox="1"/>
      </xdr:nvSpPr>
      <xdr:spPr>
        <a:xfrm>
          <a:off x="6705111" y="70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61867</xdr:rowOff>
    </xdr:from>
    <xdr:to>
      <xdr:col>20</xdr:col>
      <xdr:colOff>38100</xdr:colOff>
      <xdr:row>63</xdr:row>
      <xdr:rowOff>163467</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3746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54</xdr:row>
      <xdr:rowOff>161472</xdr:rowOff>
    </xdr:from>
    <xdr:to>
      <xdr:col>10</xdr:col>
      <xdr:colOff>165100</xdr:colOff>
      <xdr:row>55</xdr:row>
      <xdr:rowOff>91622</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1968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30843</xdr:rowOff>
    </xdr:from>
    <xdr:to>
      <xdr:col>6</xdr:col>
      <xdr:colOff>38100</xdr:colOff>
      <xdr:row>59</xdr:row>
      <xdr:rowOff>132443</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079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59</xdr:row>
      <xdr:rowOff>81643</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1130300" y="9470572"/>
          <a:ext cx="889000" cy="7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154594</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1095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108149</xdr:rowOff>
    </xdr:from>
    <xdr:ext cx="340478"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49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148970</xdr:rowOff>
    </xdr:from>
    <xdr:ext cx="405111" cy="259045"/>
    <xdr:sp macro="" textlink="">
      <xdr:nvSpPr>
        <xdr:cNvPr id="192" name="n_4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3,705,047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171167</xdr:rowOff>
    </xdr:from>
    <xdr:to>
      <xdr:col>50</xdr:col>
      <xdr:colOff>165100</xdr:colOff>
      <xdr:row>64</xdr:row>
      <xdr:rowOff>101317</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9588500" y="109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815</xdr:rowOff>
    </xdr:from>
    <xdr:to>
      <xdr:col>41</xdr:col>
      <xdr:colOff>101600</xdr:colOff>
      <xdr:row>64</xdr:row>
      <xdr:rowOff>102415</xdr:rowOff>
    </xdr:to>
    <xdr:sp macro="" textlink="">
      <xdr:nvSpPr>
        <xdr:cNvPr id="233" name="楕円 232">
          <a:extLst>
            <a:ext uri="{FF2B5EF4-FFF2-40B4-BE49-F238E27FC236}">
              <a16:creationId xmlns:a16="http://schemas.microsoft.com/office/drawing/2014/main" id="{00000000-0008-0000-0100-0000E9000000}"/>
            </a:ext>
          </a:extLst>
        </xdr:cNvPr>
        <xdr:cNvSpPr/>
      </xdr:nvSpPr>
      <xdr:spPr>
        <a:xfrm>
          <a:off x="7810500" y="109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20937</xdr:rowOff>
    </xdr:from>
    <xdr:to>
      <xdr:col>36</xdr:col>
      <xdr:colOff>165100</xdr:colOff>
      <xdr:row>64</xdr:row>
      <xdr:rowOff>122537</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6921500" y="1099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51615</xdr:rowOff>
    </xdr:from>
    <xdr:to>
      <xdr:col>41</xdr:col>
      <xdr:colOff>50800</xdr:colOff>
      <xdr:row>64</xdr:row>
      <xdr:rowOff>71737</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6972300" y="11024415"/>
          <a:ext cx="889000" cy="2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39" name="n_4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92444</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59411" y="1106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93542</xdr:rowOff>
    </xdr:from>
    <xdr:ext cx="534377"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94111" y="110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113664</xdr:rowOff>
    </xdr:from>
    <xdr:ext cx="534377" cy="259045"/>
    <xdr:sp macro="" textlink="">
      <xdr:nvSpPr>
        <xdr:cNvPr id="242" name="n_4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6705111" y="110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00000000-0008-0000-01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1" name="【認定こども園・幼稚園・保育所】&#10;有形固定資産減価償却率最小値テキスト">
          <a:extLst>
            <a:ext uri="{FF2B5EF4-FFF2-40B4-BE49-F238E27FC236}">
              <a16:creationId xmlns:a16="http://schemas.microsoft.com/office/drawing/2014/main" id="{00000000-0008-0000-0100-00002D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303" name="【認定こども園・幼稚園・保育所】&#10;有形固定資産減価償却率最大値テキスト">
          <a:extLst>
            <a:ext uri="{FF2B5EF4-FFF2-40B4-BE49-F238E27FC236}">
              <a16:creationId xmlns:a16="http://schemas.microsoft.com/office/drawing/2014/main" id="{00000000-0008-0000-0100-00002F010000}"/>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00000000-0008-0000-0100-000031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06" name="フローチャート: 判断 305">
          <a:extLst>
            <a:ext uri="{FF2B5EF4-FFF2-40B4-BE49-F238E27FC236}">
              <a16:creationId xmlns:a16="http://schemas.microsoft.com/office/drawing/2014/main" id="{00000000-0008-0000-0100-000032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307" name="フローチャート: 判断 306">
          <a:extLst>
            <a:ext uri="{FF2B5EF4-FFF2-40B4-BE49-F238E27FC236}">
              <a16:creationId xmlns:a16="http://schemas.microsoft.com/office/drawing/2014/main" id="{00000000-0008-0000-0100-000033010000}"/>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08" name="フローチャート: 判断 307">
          <a:extLst>
            <a:ext uri="{FF2B5EF4-FFF2-40B4-BE49-F238E27FC236}">
              <a16:creationId xmlns:a16="http://schemas.microsoft.com/office/drawing/2014/main" id="{00000000-0008-0000-0100-000034010000}"/>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09" name="フローチャート: 判断 308">
          <a:extLst>
            <a:ext uri="{FF2B5EF4-FFF2-40B4-BE49-F238E27FC236}">
              <a16:creationId xmlns:a16="http://schemas.microsoft.com/office/drawing/2014/main" id="{00000000-0008-0000-0100-000035010000}"/>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310" name="フローチャート: 判断 309">
          <a:extLst>
            <a:ext uri="{FF2B5EF4-FFF2-40B4-BE49-F238E27FC236}">
              <a16:creationId xmlns:a16="http://schemas.microsoft.com/office/drawing/2014/main" id="{00000000-0008-0000-0100-000036010000}"/>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317" name="楕円 316">
          <a:extLst>
            <a:ext uri="{FF2B5EF4-FFF2-40B4-BE49-F238E27FC236}">
              <a16:creationId xmlns:a16="http://schemas.microsoft.com/office/drawing/2014/main" id="{00000000-0008-0000-0100-00003D010000}"/>
            </a:ext>
          </a:extLst>
        </xdr:cNvPr>
        <xdr:cNvSpPr/>
      </xdr:nvSpPr>
      <xdr:spPr>
        <a:xfrm>
          <a:off x="14541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40277</xdr:rowOff>
    </xdr:from>
    <xdr:to>
      <xdr:col>81</xdr:col>
      <xdr:colOff>50800</xdr:colOff>
      <xdr:row>38</xdr:row>
      <xdr:rowOff>64770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4592300" y="655537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51526</xdr:rowOff>
    </xdr:from>
    <xdr:to>
      <xdr:col>72</xdr:col>
      <xdr:colOff>38100</xdr:colOff>
      <xdr:row>36</xdr:row>
      <xdr:rowOff>153126</xdr:rowOff>
    </xdr:to>
    <xdr:sp macro="" textlink="">
      <xdr:nvSpPr>
        <xdr:cNvPr id="319" name="楕円 318">
          <a:extLst>
            <a:ext uri="{FF2B5EF4-FFF2-40B4-BE49-F238E27FC236}">
              <a16:creationId xmlns:a16="http://schemas.microsoft.com/office/drawing/2014/main" id="{00000000-0008-0000-0100-00003F010000}"/>
            </a:ext>
          </a:extLst>
        </xdr:cNvPr>
        <xdr:cNvSpPr/>
      </xdr:nvSpPr>
      <xdr:spPr>
        <a:xfrm>
          <a:off x="13652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102326</xdr:rowOff>
    </xdr:from>
    <xdr:to>
      <xdr:col>76</xdr:col>
      <xdr:colOff>114300</xdr:colOff>
      <xdr:row>38</xdr:row>
      <xdr:rowOff>40277</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3703300" y="6274526"/>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17236</xdr:rowOff>
    </xdr:from>
    <xdr:to>
      <xdr:col>67</xdr:col>
      <xdr:colOff>101600</xdr:colOff>
      <xdr:row>37</xdr:row>
      <xdr:rowOff>118836</xdr:rowOff>
    </xdr:to>
    <xdr:sp macro="" textlink="">
      <xdr:nvSpPr>
        <xdr:cNvPr id="321" name="楕円 320">
          <a:extLst>
            <a:ext uri="{FF2B5EF4-FFF2-40B4-BE49-F238E27FC236}">
              <a16:creationId xmlns:a16="http://schemas.microsoft.com/office/drawing/2014/main" id="{00000000-0008-0000-0100-000041010000}"/>
            </a:ext>
          </a:extLst>
        </xdr:cNvPr>
        <xdr:cNvSpPr/>
      </xdr:nvSpPr>
      <xdr:spPr>
        <a:xfrm>
          <a:off x="12763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102326</xdr:rowOff>
    </xdr:from>
    <xdr:to>
      <xdr:col>71</xdr:col>
      <xdr:colOff>177800</xdr:colOff>
      <xdr:row>37</xdr:row>
      <xdr:rowOff>68036</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12814300" y="62745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00000000-0008-0000-0100-000043010000}"/>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00000000-0008-0000-0100-000044010000}"/>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00000000-0008-0000-0100-000045010000}"/>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326" name="n_4aveValue【認定こども園・幼稚園・保育所】&#10;有形固定資産減価償却率">
          <a:extLst>
            <a:ext uri="{FF2B5EF4-FFF2-40B4-BE49-F238E27FC236}">
              <a16:creationId xmlns:a16="http://schemas.microsoft.com/office/drawing/2014/main" id="{00000000-0008-0000-0100-000046010000}"/>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327" name="n_1mainValue【認定こども園・幼稚園・保育所】&#10;有形固定資産減価償却率">
          <a:extLst>
            <a:ext uri="{FF2B5EF4-FFF2-40B4-BE49-F238E27FC236}">
              <a16:creationId xmlns:a16="http://schemas.microsoft.com/office/drawing/2014/main" id="{00000000-0008-0000-0100-000047010000}"/>
            </a:ext>
          </a:extLst>
        </xdr:cNvPr>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82204</xdr:rowOff>
    </xdr:from>
    <xdr:ext cx="405111" cy="259045"/>
    <xdr:sp macro="" textlink="">
      <xdr:nvSpPr>
        <xdr:cNvPr id="328" name="n_2mainValue【認定こども園・幼稚園・保育所】&#10;有形固定資産減価償却率">
          <a:extLst>
            <a:ext uri="{FF2B5EF4-FFF2-40B4-BE49-F238E27FC236}">
              <a16:creationId xmlns:a16="http://schemas.microsoft.com/office/drawing/2014/main" id="{00000000-0008-0000-0100-000048010000}"/>
            </a:ext>
          </a:extLst>
        </xdr:cNvPr>
        <xdr:cNvSpPr txBox="1"/>
      </xdr:nvSpPr>
      <xdr:spPr>
        <a:xfrm>
          <a:off x="14389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169653</xdr:rowOff>
    </xdr:from>
    <xdr:ext cx="405111" cy="259045"/>
    <xdr:sp macro="" textlink="">
      <xdr:nvSpPr>
        <xdr:cNvPr id="329" name="n_3mainValue【認定こども園・幼稚園・保育所】&#10;有形固定資産減価償却率">
          <a:extLst>
            <a:ext uri="{FF2B5EF4-FFF2-40B4-BE49-F238E27FC236}">
              <a16:creationId xmlns:a16="http://schemas.microsoft.com/office/drawing/2014/main" id="{00000000-0008-0000-0100-000049010000}"/>
            </a:ext>
          </a:extLst>
        </xdr:cNvPr>
        <xdr:cNvSpPr txBox="1"/>
      </xdr:nvSpPr>
      <xdr:spPr>
        <a:xfrm>
          <a:off x="13500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135363</xdr:rowOff>
    </xdr:from>
    <xdr:ext cx="405111" cy="259045"/>
    <xdr:sp macro="" textlink="">
      <xdr:nvSpPr>
        <xdr:cNvPr id="330" name="n_4mainValue【認定こども園・幼稚園・保育所】&#10;有形固定資産減価償却率">
          <a:extLst>
            <a:ext uri="{FF2B5EF4-FFF2-40B4-BE49-F238E27FC236}">
              <a16:creationId xmlns:a16="http://schemas.microsoft.com/office/drawing/2014/main" id="{00000000-0008-0000-0100-00004A010000}"/>
            </a:ext>
          </a:extLst>
        </xdr:cNvPr>
        <xdr:cNvSpPr txBox="1"/>
      </xdr:nvSpPr>
      <xdr:spPr>
        <a:xfrm>
          <a:off x="12611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a:extLst>
            <a:ext uri="{FF2B5EF4-FFF2-40B4-BE49-F238E27FC236}">
              <a16:creationId xmlns:a16="http://schemas.microsoft.com/office/drawing/2014/main" id="{00000000-0008-0000-0100-00005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353" name="【認定こども園・幼稚園・保育所】&#10;一人当たり面積最小値テキスト">
          <a:extLst>
            <a:ext uri="{FF2B5EF4-FFF2-40B4-BE49-F238E27FC236}">
              <a16:creationId xmlns:a16="http://schemas.microsoft.com/office/drawing/2014/main" id="{00000000-0008-0000-0100-000061010000}"/>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355" name="【認定こども園・幼稚園・保育所】&#10;一人当たり面積最大値テキスト">
          <a:extLst>
            <a:ext uri="{FF2B5EF4-FFF2-40B4-BE49-F238E27FC236}">
              <a16:creationId xmlns:a16="http://schemas.microsoft.com/office/drawing/2014/main" id="{00000000-0008-0000-0100-000063010000}"/>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357" name="【認定こども園・幼稚園・保育所】&#10;一人当たり面積平均値テキスト">
          <a:extLst>
            <a:ext uri="{FF2B5EF4-FFF2-40B4-BE49-F238E27FC236}">
              <a16:creationId xmlns:a16="http://schemas.microsoft.com/office/drawing/2014/main" id="{00000000-0008-0000-0100-000065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360" name="フローチャート: 判断 359">
          <a:extLst>
            <a:ext uri="{FF2B5EF4-FFF2-40B4-BE49-F238E27FC236}">
              <a16:creationId xmlns:a16="http://schemas.microsoft.com/office/drawing/2014/main" id="{00000000-0008-0000-0100-000068010000}"/>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361" name="フローチャート: 判断 360">
          <a:extLst>
            <a:ext uri="{FF2B5EF4-FFF2-40B4-BE49-F238E27FC236}">
              <a16:creationId xmlns:a16="http://schemas.microsoft.com/office/drawing/2014/main" id="{00000000-0008-0000-0100-000069010000}"/>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362" name="フローチャート: 判断 361">
          <a:extLst>
            <a:ext uri="{FF2B5EF4-FFF2-40B4-BE49-F238E27FC236}">
              <a16:creationId xmlns:a16="http://schemas.microsoft.com/office/drawing/2014/main" id="{00000000-0008-0000-0100-00006A01000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123241</xdr:rowOff>
    </xdr:from>
    <xdr:to>
      <xdr:col>112</xdr:col>
      <xdr:colOff>38100</xdr:colOff>
      <xdr:row>41</xdr:row>
      <xdr:rowOff>53391</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21272500" y="698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125984</xdr:rowOff>
    </xdr:from>
    <xdr:to>
      <xdr:col>107</xdr:col>
      <xdr:colOff>101600</xdr:colOff>
      <xdr:row>41</xdr:row>
      <xdr:rowOff>56134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20383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2591</xdr:rowOff>
    </xdr:from>
    <xdr:to>
      <xdr:col>111</xdr:col>
      <xdr:colOff>177800</xdr:colOff>
      <xdr:row>41</xdr:row>
      <xdr:rowOff>5334</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20434300" y="703204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128727</xdr:rowOff>
    </xdr:from>
    <xdr:to>
      <xdr:col>102</xdr:col>
      <xdr:colOff>165100</xdr:colOff>
      <xdr:row>41</xdr:row>
      <xdr:rowOff>58877</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19494500" y="6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xdr:rowOff>
    </xdr:from>
    <xdr:to>
      <xdr:col>107</xdr:col>
      <xdr:colOff>50800</xdr:colOff>
      <xdr:row>41</xdr:row>
      <xdr:rowOff>8077</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19545300" y="703478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131470</xdr:rowOff>
    </xdr:from>
    <xdr:to>
      <xdr:col>98</xdr:col>
      <xdr:colOff>38100</xdr:colOff>
      <xdr:row>41</xdr:row>
      <xdr:rowOff>61620</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18605500" y="6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8077</xdr:rowOff>
    </xdr:from>
    <xdr:to>
      <xdr:col>102</xdr:col>
      <xdr:colOff>114300</xdr:colOff>
      <xdr:row>41</xdr:row>
      <xdr:rowOff>10820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18656300" y="70375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375" name="n_1aveValue【認定こども園・幼稚園・保育所】&#10;一人当たり面積">
          <a:extLst>
            <a:ext uri="{FF2B5EF4-FFF2-40B4-BE49-F238E27FC236}">
              <a16:creationId xmlns:a16="http://schemas.microsoft.com/office/drawing/2014/main" id="{00000000-0008-0000-0100-000077010000}"/>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376" name="n_2aveValue【認定こども園・幼稚園・保育所】&#10;一人当たり面積">
          <a:extLst>
            <a:ext uri="{FF2B5EF4-FFF2-40B4-BE49-F238E27FC236}">
              <a16:creationId xmlns:a16="http://schemas.microsoft.com/office/drawing/2014/main" id="{00000000-0008-0000-0100-000078010000}"/>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377" name="n_3aveValue【認定こども園・幼稚園・保育所】&#10;一人当たり面積">
          <a:extLst>
            <a:ext uri="{FF2B5EF4-FFF2-40B4-BE49-F238E27FC236}">
              <a16:creationId xmlns:a16="http://schemas.microsoft.com/office/drawing/2014/main" id="{00000000-0008-0000-0100-000079010000}"/>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378" name="n_4aveValue【認定こども園・幼稚園・保育所】&#10;一人当たり面積">
          <a:extLst>
            <a:ext uri="{FF2B5EF4-FFF2-40B4-BE49-F238E27FC236}">
              <a16:creationId xmlns:a16="http://schemas.microsoft.com/office/drawing/2014/main" id="{00000000-0008-0000-0100-00007A010000}"/>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44518</xdr:rowOff>
    </xdr:from>
    <xdr:ext cx="469744" cy="259045"/>
    <xdr:sp macro="" textlink="">
      <xdr:nvSpPr>
        <xdr:cNvPr id="379" name="n_1mainValue【認定こども園・幼稚園・保育所】&#10;一人当たり面積">
          <a:extLst>
            <a:ext uri="{FF2B5EF4-FFF2-40B4-BE49-F238E27FC236}">
              <a16:creationId xmlns:a16="http://schemas.microsoft.com/office/drawing/2014/main" id="{00000000-0008-0000-0100-00007B010000}"/>
            </a:ext>
          </a:extLst>
        </xdr:cNvPr>
        <xdr:cNvSpPr txBox="1"/>
      </xdr:nvSpPr>
      <xdr:spPr>
        <a:xfrm>
          <a:off x="21075727" y="707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47261</xdr:rowOff>
    </xdr:from>
    <xdr:ext cx="469744" cy="259045"/>
    <xdr:sp macro="" textlink="">
      <xdr:nvSpPr>
        <xdr:cNvPr id="380" name="n_2mainValue【認定こども園・幼稚園・保育所】&#10;一人当たり面積">
          <a:extLst>
            <a:ext uri="{FF2B5EF4-FFF2-40B4-BE49-F238E27FC236}">
              <a16:creationId xmlns:a16="http://schemas.microsoft.com/office/drawing/2014/main" id="{00000000-0008-0000-0100-00007C010000}"/>
            </a:ext>
          </a:extLst>
        </xdr:cNvPr>
        <xdr:cNvSpPr txBox="1"/>
      </xdr:nvSpPr>
      <xdr:spPr>
        <a:xfrm>
          <a:off x="20199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50004</xdr:rowOff>
    </xdr:from>
    <xdr:ext cx="469744" cy="259045"/>
    <xdr:sp macro="" textlink="">
      <xdr:nvSpPr>
        <xdr:cNvPr id="381" name="n_3mainValue【認定こども園・幼稚園・保育所】&#10;一人当たり面積">
          <a:extLst>
            <a:ext uri="{FF2B5EF4-FFF2-40B4-BE49-F238E27FC236}">
              <a16:creationId xmlns:a16="http://schemas.microsoft.com/office/drawing/2014/main" id="{00000000-0008-0000-0100-00007D010000}"/>
            </a:ext>
          </a:extLst>
        </xdr:cNvPr>
        <xdr:cNvSpPr txBox="1"/>
      </xdr:nvSpPr>
      <xdr:spPr>
        <a:xfrm>
          <a:off x="19310427" y="70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52747</xdr:rowOff>
    </xdr:from>
    <xdr:ext cx="469744" cy="259045"/>
    <xdr:sp macro="" textlink="">
      <xdr:nvSpPr>
        <xdr:cNvPr id="382" name="n_4mainValue【認定こども園・幼稚園・保育所】&#10;一人当たり面積">
          <a:extLst>
            <a:ext uri="{FF2B5EF4-FFF2-40B4-BE49-F238E27FC236}">
              <a16:creationId xmlns:a16="http://schemas.microsoft.com/office/drawing/2014/main" id="{00000000-0008-0000-0100-00007E010000}"/>
            </a:ext>
          </a:extLst>
        </xdr:cNvPr>
        <xdr:cNvSpPr txBox="1"/>
      </xdr:nvSpPr>
      <xdr:spPr>
        <a:xfrm>
          <a:off x="18421427" y="708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学校施設】&#10;有形固定資産減価償却率グラフ枠">
          <a:extLst>
            <a:ext uri="{FF2B5EF4-FFF2-40B4-BE49-F238E27FC236}">
              <a16:creationId xmlns:a16="http://schemas.microsoft.com/office/drawing/2014/main" id="{00000000-0008-0000-0100-00009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409" name="【学校施設】&#10;有形固定資産減価償却率最小値テキスト">
          <a:extLst>
            <a:ext uri="{FF2B5EF4-FFF2-40B4-BE49-F238E27FC236}">
              <a16:creationId xmlns:a16="http://schemas.microsoft.com/office/drawing/2014/main" id="{00000000-0008-0000-0100-000099010000}"/>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11" name="【学校施設】&#10;有形固定資産減価償却率最大値テキスト">
          <a:extLst>
            <a:ext uri="{FF2B5EF4-FFF2-40B4-BE49-F238E27FC236}">
              <a16:creationId xmlns:a16="http://schemas.microsoft.com/office/drawing/2014/main" id="{00000000-0008-0000-0100-00009B010000}"/>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413" name="【学校施設】&#10;有形固定資産減価償却率平均値テキスト">
          <a:extLst>
            <a:ext uri="{FF2B5EF4-FFF2-40B4-BE49-F238E27FC236}">
              <a16:creationId xmlns:a16="http://schemas.microsoft.com/office/drawing/2014/main" id="{00000000-0008-0000-0100-00009D010000}"/>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123916</xdr:rowOff>
    </xdr:from>
    <xdr:to>
      <xdr:col>81</xdr:col>
      <xdr:colOff>101600</xdr:colOff>
      <xdr:row>64</xdr:row>
      <xdr:rowOff>54066</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5430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110853</xdr:rowOff>
    </xdr:from>
    <xdr:to>
      <xdr:col>76</xdr:col>
      <xdr:colOff>165100</xdr:colOff>
      <xdr:row>64</xdr:row>
      <xdr:rowOff>41003</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4541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161653</xdr:rowOff>
    </xdr:from>
    <xdr:to>
      <xdr:col>81</xdr:col>
      <xdr:colOff>50800</xdr:colOff>
      <xdr:row>64</xdr:row>
      <xdr:rowOff>3266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4592300" y="109630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91259</xdr:rowOff>
    </xdr:from>
    <xdr:to>
      <xdr:col>72</xdr:col>
      <xdr:colOff>38100</xdr:colOff>
      <xdr:row>64</xdr:row>
      <xdr:rowOff>21409</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3652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142059</xdr:rowOff>
    </xdr:from>
    <xdr:to>
      <xdr:col>76</xdr:col>
      <xdr:colOff>114300</xdr:colOff>
      <xdr:row>63</xdr:row>
      <xdr:rowOff>161653</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3703300" y="109434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66766</xdr:rowOff>
    </xdr:from>
    <xdr:to>
      <xdr:col>67</xdr:col>
      <xdr:colOff>101600</xdr:colOff>
      <xdr:row>58</xdr:row>
      <xdr:rowOff>168366</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2763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117566</xdr:rowOff>
    </xdr:from>
    <xdr:to>
      <xdr:col>71</xdr:col>
      <xdr:colOff>177800</xdr:colOff>
      <xdr:row>63</xdr:row>
      <xdr:rowOff>142059</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814300" y="10061666"/>
          <a:ext cx="889000" cy="8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431" name="n_1aveValue【学校施設】&#10;有形固定資産減価償却率">
          <a:extLst>
            <a:ext uri="{FF2B5EF4-FFF2-40B4-BE49-F238E27FC236}">
              <a16:creationId xmlns:a16="http://schemas.microsoft.com/office/drawing/2014/main" id="{00000000-0008-0000-0100-0000AF010000}"/>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432" name="n_2aveValue【学校施設】&#10;有形固定資産減価償却率">
          <a:extLst>
            <a:ext uri="{FF2B5EF4-FFF2-40B4-BE49-F238E27FC236}">
              <a16:creationId xmlns:a16="http://schemas.microsoft.com/office/drawing/2014/main" id="{00000000-0008-0000-0100-0000B0010000}"/>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433" name="n_3aveValue【学校施設】&#10;有形固定資産減価償却率">
          <a:extLst>
            <a:ext uri="{FF2B5EF4-FFF2-40B4-BE49-F238E27FC236}">
              <a16:creationId xmlns:a16="http://schemas.microsoft.com/office/drawing/2014/main" id="{00000000-0008-0000-0100-0000B1010000}"/>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434" name="n_4aveValue【学校施設】&#10;有形固定資産減価償却率">
          <a:extLst>
            <a:ext uri="{FF2B5EF4-FFF2-40B4-BE49-F238E27FC236}">
              <a16:creationId xmlns:a16="http://schemas.microsoft.com/office/drawing/2014/main" id="{00000000-0008-0000-0100-0000B2010000}"/>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45193</xdr:rowOff>
    </xdr:from>
    <xdr:ext cx="405111" cy="259045"/>
    <xdr:sp macro="" textlink="">
      <xdr:nvSpPr>
        <xdr:cNvPr id="435" name="n_1mainValue【学校施設】&#10;有形固定資産減価償却率">
          <a:extLst>
            <a:ext uri="{FF2B5EF4-FFF2-40B4-BE49-F238E27FC236}">
              <a16:creationId xmlns:a16="http://schemas.microsoft.com/office/drawing/2014/main" id="{00000000-0008-0000-0100-0000B3010000}"/>
            </a:ext>
          </a:extLst>
        </xdr:cNvPr>
        <xdr:cNvSpPr txBox="1"/>
      </xdr:nvSpPr>
      <xdr:spPr>
        <a:xfrm>
          <a:off x="152660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32130</xdr:rowOff>
    </xdr:from>
    <xdr:ext cx="405111" cy="259045"/>
    <xdr:sp macro="" textlink="">
      <xdr:nvSpPr>
        <xdr:cNvPr id="436" name="n_2mainValue【学校施設】&#10;有形固定資産減価償却率">
          <a:extLst>
            <a:ext uri="{FF2B5EF4-FFF2-40B4-BE49-F238E27FC236}">
              <a16:creationId xmlns:a16="http://schemas.microsoft.com/office/drawing/2014/main" id="{00000000-0008-0000-0100-0000B4010000}"/>
            </a:ext>
          </a:extLst>
        </xdr:cNvPr>
        <xdr:cNvSpPr txBox="1"/>
      </xdr:nvSpPr>
      <xdr:spPr>
        <a:xfrm>
          <a:off x="14389744" y="1100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12536</xdr:rowOff>
    </xdr:from>
    <xdr:ext cx="405111" cy="259045"/>
    <xdr:sp macro="" textlink="">
      <xdr:nvSpPr>
        <xdr:cNvPr id="437" name="n_3mainValue【学校施設】&#10;有形固定資産減価償却率">
          <a:extLst>
            <a:ext uri="{FF2B5EF4-FFF2-40B4-BE49-F238E27FC236}">
              <a16:creationId xmlns:a16="http://schemas.microsoft.com/office/drawing/2014/main" id="{00000000-0008-0000-0100-0000B5010000}"/>
            </a:ext>
          </a:extLst>
        </xdr:cNvPr>
        <xdr:cNvSpPr txBox="1"/>
      </xdr:nvSpPr>
      <xdr:spPr>
        <a:xfrm>
          <a:off x="13500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13443</xdr:rowOff>
    </xdr:from>
    <xdr:ext cx="405111" cy="259045"/>
    <xdr:sp macro="" textlink="">
      <xdr:nvSpPr>
        <xdr:cNvPr id="438" name="n_4mainValue【学校施設】&#10;有形固定資産減価償却率">
          <a:extLst>
            <a:ext uri="{FF2B5EF4-FFF2-40B4-BE49-F238E27FC236}">
              <a16:creationId xmlns:a16="http://schemas.microsoft.com/office/drawing/2014/main" id="{00000000-0008-0000-0100-0000B6010000}"/>
            </a:ext>
          </a:extLst>
        </xdr:cNvPr>
        <xdr:cNvSpPr txBox="1"/>
      </xdr:nvSpPr>
      <xdr:spPr>
        <a:xfrm>
          <a:off x="12611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a:extLst>
            <a:ext uri="{FF2B5EF4-FFF2-40B4-BE49-F238E27FC236}">
              <a16:creationId xmlns:a16="http://schemas.microsoft.com/office/drawing/2014/main" id="{00000000-0008-0000-0100-0000C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463" name="【学校施設】&#10;一人当たり面積最小値テキスト">
          <a:extLst>
            <a:ext uri="{FF2B5EF4-FFF2-40B4-BE49-F238E27FC236}">
              <a16:creationId xmlns:a16="http://schemas.microsoft.com/office/drawing/2014/main" id="{00000000-0008-0000-0100-0000CF010000}"/>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465" name="【学校施設】&#10;一人当たり面積最大値テキスト">
          <a:extLst>
            <a:ext uri="{FF2B5EF4-FFF2-40B4-BE49-F238E27FC236}">
              <a16:creationId xmlns:a16="http://schemas.microsoft.com/office/drawing/2014/main" id="{00000000-0008-0000-0100-0000D1010000}"/>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467" name="【学校施設】&#10;一人当たり面積平均値テキスト">
          <a:extLst>
            <a:ext uri="{FF2B5EF4-FFF2-40B4-BE49-F238E27FC236}">
              <a16:creationId xmlns:a16="http://schemas.microsoft.com/office/drawing/2014/main" id="{00000000-0008-0000-0100-0000D3010000}"/>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133223</xdr:rowOff>
    </xdr:from>
    <xdr:to>
      <xdr:col>112</xdr:col>
      <xdr:colOff>38100</xdr:colOff>
      <xdr:row>62</xdr:row>
      <xdr:rowOff>63373</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212725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140843</xdr:rowOff>
    </xdr:from>
    <xdr:to>
      <xdr:col>107</xdr:col>
      <xdr:colOff>101600</xdr:colOff>
      <xdr:row>62</xdr:row>
      <xdr:rowOff>70993</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0383500" y="105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xdr:rowOff>
    </xdr:from>
    <xdr:to>
      <xdr:col>111</xdr:col>
      <xdr:colOff>177800</xdr:colOff>
      <xdr:row>62</xdr:row>
      <xdr:rowOff>20193</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0434300" y="1064247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133032</xdr:rowOff>
    </xdr:from>
    <xdr:to>
      <xdr:col>102</xdr:col>
      <xdr:colOff>165100</xdr:colOff>
      <xdr:row>62</xdr:row>
      <xdr:rowOff>63182</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9494500" y="10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12382</xdr:rowOff>
    </xdr:from>
    <xdr:to>
      <xdr:col>107</xdr:col>
      <xdr:colOff>50800</xdr:colOff>
      <xdr:row>62</xdr:row>
      <xdr:rowOff>20193</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545300" y="1064228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141795</xdr:rowOff>
    </xdr:from>
    <xdr:to>
      <xdr:col>98</xdr:col>
      <xdr:colOff>38100</xdr:colOff>
      <xdr:row>62</xdr:row>
      <xdr:rowOff>71945</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8605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12382</xdr:rowOff>
    </xdr:from>
    <xdr:to>
      <xdr:col>102</xdr:col>
      <xdr:colOff>114300</xdr:colOff>
      <xdr:row>62</xdr:row>
      <xdr:rowOff>21145</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18656300" y="1064228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485" name="n_1aveValue【学校施設】&#10;一人当たり面積">
          <a:extLst>
            <a:ext uri="{FF2B5EF4-FFF2-40B4-BE49-F238E27FC236}">
              <a16:creationId xmlns:a16="http://schemas.microsoft.com/office/drawing/2014/main" id="{00000000-0008-0000-0100-0000E5010000}"/>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486" name="n_2aveValue【学校施設】&#10;一人当たり面積">
          <a:extLst>
            <a:ext uri="{FF2B5EF4-FFF2-40B4-BE49-F238E27FC236}">
              <a16:creationId xmlns:a16="http://schemas.microsoft.com/office/drawing/2014/main" id="{00000000-0008-0000-0100-0000E6010000}"/>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487" name="n_3aveValue【学校施設】&#10;一人当たり面積">
          <a:extLst>
            <a:ext uri="{FF2B5EF4-FFF2-40B4-BE49-F238E27FC236}">
              <a16:creationId xmlns:a16="http://schemas.microsoft.com/office/drawing/2014/main" id="{00000000-0008-0000-0100-0000E7010000}"/>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488" name="n_4aveValue【学校施設】&#10;一人当たり面積">
          <a:extLst>
            <a:ext uri="{FF2B5EF4-FFF2-40B4-BE49-F238E27FC236}">
              <a16:creationId xmlns:a16="http://schemas.microsoft.com/office/drawing/2014/main" id="{00000000-0008-0000-0100-0000E8010000}"/>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54500</xdr:rowOff>
    </xdr:from>
    <xdr:ext cx="469744" cy="259045"/>
    <xdr:sp macro="" textlink="">
      <xdr:nvSpPr>
        <xdr:cNvPr id="489" name="n_1mainValue【学校施設】&#10;一人当たり面積">
          <a:extLst>
            <a:ext uri="{FF2B5EF4-FFF2-40B4-BE49-F238E27FC236}">
              <a16:creationId xmlns:a16="http://schemas.microsoft.com/office/drawing/2014/main" id="{00000000-0008-0000-0100-0000E9010000}"/>
            </a:ext>
          </a:extLst>
        </xdr:cNvPr>
        <xdr:cNvSpPr txBox="1"/>
      </xdr:nvSpPr>
      <xdr:spPr>
        <a:xfrm>
          <a:off x="21075727" y="106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62120</xdr:rowOff>
    </xdr:from>
    <xdr:ext cx="469744" cy="259045"/>
    <xdr:sp macro="" textlink="">
      <xdr:nvSpPr>
        <xdr:cNvPr id="490" name="n_2mainValue【学校施設】&#10;一人当たり面積">
          <a:extLst>
            <a:ext uri="{FF2B5EF4-FFF2-40B4-BE49-F238E27FC236}">
              <a16:creationId xmlns:a16="http://schemas.microsoft.com/office/drawing/2014/main" id="{00000000-0008-0000-0100-0000EA010000}"/>
            </a:ext>
          </a:extLst>
        </xdr:cNvPr>
        <xdr:cNvSpPr txBox="1"/>
      </xdr:nvSpPr>
      <xdr:spPr>
        <a:xfrm>
          <a:off x="20199427" y="106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54309</xdr:rowOff>
    </xdr:from>
    <xdr:ext cx="469744" cy="259045"/>
    <xdr:sp macro="" textlink="">
      <xdr:nvSpPr>
        <xdr:cNvPr id="491" name="n_3mainValue【学校施設】&#10;一人当たり面積">
          <a:extLst>
            <a:ext uri="{FF2B5EF4-FFF2-40B4-BE49-F238E27FC236}">
              <a16:creationId xmlns:a16="http://schemas.microsoft.com/office/drawing/2014/main" id="{00000000-0008-0000-0100-0000EB010000}"/>
            </a:ext>
          </a:extLst>
        </xdr:cNvPr>
        <xdr:cNvSpPr txBox="1"/>
      </xdr:nvSpPr>
      <xdr:spPr>
        <a:xfrm>
          <a:off x="19310427" y="1068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492" name="n_4mainValue【学校施設】&#10;一人当たり面積">
          <a:extLst>
            <a:ext uri="{FF2B5EF4-FFF2-40B4-BE49-F238E27FC236}">
              <a16:creationId xmlns:a16="http://schemas.microsoft.com/office/drawing/2014/main" id="{00000000-0008-0000-0100-0000EC010000}"/>
            </a:ext>
          </a:extLst>
        </xdr:cNvPr>
        <xdr:cNvSpPr txBox="1"/>
      </xdr:nvSpPr>
      <xdr:spPr>
        <a:xfrm>
          <a:off x="18421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本村が所有する各公共施設は、当初建設時から大規模な改修等を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抑制していたことから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、有形固定資産減価償却率はほとんどの類型において類似団体内平均値を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上回る状況が続いている。今後は公共施設等総合管理計画に基づき、施設の老朽化対策を進めていく。なお、</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令和元年度決算に係る固定資産台帳については、令和２年３月</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日時点で未整備であるため、令和元年度の当該団体値等は表示されてい</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ない</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61</xdr:row>
      <xdr:rowOff>15240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2908300" y="104203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1968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81915</xdr:rowOff>
    </xdr:from>
    <xdr:to>
      <xdr:col>15</xdr:col>
      <xdr:colOff>50800</xdr:colOff>
      <xdr:row>60</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2019300" y="10368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60</xdr:row>
      <xdr:rowOff>81915</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1130300" y="1021842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6" name="n_1ave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7" name="n_2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8" name="n_3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99" name="n_4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100" name="n_1main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101" name="n_2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102" name="n_3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03" name="n_4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00000000-0008-0000-0200-00007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00000000-0008-0000-0200-00007E000000}"/>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00000000-0008-0000-0200-00008000000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0" name="【体育館・プール】&#10;一人当たり面積平均値テキスト">
          <a:extLst>
            <a:ext uri="{FF2B5EF4-FFF2-40B4-BE49-F238E27FC236}">
              <a16:creationId xmlns:a16="http://schemas.microsoft.com/office/drawing/2014/main" id="{00000000-0008-0000-0200-000082000000}"/>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00000000-0008-0000-0200-000083000000}"/>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00000000-0008-0000-0200-000084000000}"/>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116078</xdr:rowOff>
    </xdr:from>
    <xdr:to>
      <xdr:col>50</xdr:col>
      <xdr:colOff>165100</xdr:colOff>
      <xdr:row>63</xdr:row>
      <xdr:rowOff>46228</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9588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119735</xdr:rowOff>
    </xdr:from>
    <xdr:to>
      <xdr:col>46</xdr:col>
      <xdr:colOff>38100</xdr:colOff>
      <xdr:row>63</xdr:row>
      <xdr:rowOff>49885</xdr:rowOff>
    </xdr:to>
    <xdr:sp macro="" textlink="">
      <xdr:nvSpPr>
        <xdr:cNvPr id="142" name="楕円 141">
          <a:extLst>
            <a:ext uri="{FF2B5EF4-FFF2-40B4-BE49-F238E27FC236}">
              <a16:creationId xmlns:a16="http://schemas.microsoft.com/office/drawing/2014/main" id="{00000000-0008-0000-0200-00008E000000}"/>
            </a:ext>
          </a:extLst>
        </xdr:cNvPr>
        <xdr:cNvSpPr/>
      </xdr:nvSpPr>
      <xdr:spPr>
        <a:xfrm>
          <a:off x="8699500" y="107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62</xdr:row>
      <xdr:rowOff>170535</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flipV="1">
          <a:off x="8750300" y="1079677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112420</xdr:rowOff>
    </xdr:from>
    <xdr:to>
      <xdr:col>41</xdr:col>
      <xdr:colOff>101600</xdr:colOff>
      <xdr:row>63</xdr:row>
      <xdr:rowOff>42570</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7810500" y="10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163220</xdr:rowOff>
    </xdr:from>
    <xdr:to>
      <xdr:col>45</xdr:col>
      <xdr:colOff>177800</xdr:colOff>
      <xdr:row>62</xdr:row>
      <xdr:rowOff>170535</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861300" y="1079312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116536</xdr:rowOff>
    </xdr:from>
    <xdr:to>
      <xdr:col>36</xdr:col>
      <xdr:colOff>165100</xdr:colOff>
      <xdr:row>63</xdr:row>
      <xdr:rowOff>46686</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69215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163220</xdr:rowOff>
    </xdr:from>
    <xdr:to>
      <xdr:col>41</xdr:col>
      <xdr:colOff>50800</xdr:colOff>
      <xdr:row>62</xdr:row>
      <xdr:rowOff>167336</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6972300" y="10793120"/>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148" name="n_1aveValue【体育館・プール】&#10;一人当たり面積">
          <a:extLst>
            <a:ext uri="{FF2B5EF4-FFF2-40B4-BE49-F238E27FC236}">
              <a16:creationId xmlns:a16="http://schemas.microsoft.com/office/drawing/2014/main" id="{00000000-0008-0000-0200-000094000000}"/>
            </a:ext>
          </a:extLst>
        </xdr:cNvPr>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49" name="n_2aveValue【体育館・プール】&#10;一人当たり面積">
          <a:extLst>
            <a:ext uri="{FF2B5EF4-FFF2-40B4-BE49-F238E27FC236}">
              <a16:creationId xmlns:a16="http://schemas.microsoft.com/office/drawing/2014/main" id="{00000000-0008-0000-0200-000095000000}"/>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0" name="n_3aveValue【体育館・プール】&#10;一人当たり面積">
          <a:extLst>
            <a:ext uri="{FF2B5EF4-FFF2-40B4-BE49-F238E27FC236}">
              <a16:creationId xmlns:a16="http://schemas.microsoft.com/office/drawing/2014/main" id="{00000000-0008-0000-0200-000096000000}"/>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1" name="n_4aveValue【体育館・プール】&#10;一人当たり面積">
          <a:extLst>
            <a:ext uri="{FF2B5EF4-FFF2-40B4-BE49-F238E27FC236}">
              <a16:creationId xmlns:a16="http://schemas.microsoft.com/office/drawing/2014/main" id="{00000000-0008-0000-0200-000097000000}"/>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37355</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200-000098000000}"/>
            </a:ext>
          </a:extLst>
        </xdr:cNvPr>
        <xdr:cNvSpPr txBox="1"/>
      </xdr:nvSpPr>
      <xdr:spPr>
        <a:xfrm>
          <a:off x="9391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41012</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200-000099000000}"/>
            </a:ext>
          </a:extLst>
        </xdr:cNvPr>
        <xdr:cNvSpPr txBox="1"/>
      </xdr:nvSpPr>
      <xdr:spPr>
        <a:xfrm>
          <a:off x="8515427" y="1084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33697</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200-00009A000000}"/>
            </a:ext>
          </a:extLst>
        </xdr:cNvPr>
        <xdr:cNvSpPr txBox="1"/>
      </xdr:nvSpPr>
      <xdr:spPr>
        <a:xfrm>
          <a:off x="7626427" y="108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37813</xdr:rowOff>
    </xdr:from>
    <xdr:ext cx="469744" cy="259045"/>
    <xdr:sp macro="" textlink="">
      <xdr:nvSpPr>
        <xdr:cNvPr id="155" name="n_4mainValue【体育館・プール】&#10;一人当たり面積">
          <a:extLst>
            <a:ext uri="{FF2B5EF4-FFF2-40B4-BE49-F238E27FC236}">
              <a16:creationId xmlns:a16="http://schemas.microsoft.com/office/drawing/2014/main" id="{00000000-0008-0000-0200-00009B000000}"/>
            </a:ext>
          </a:extLst>
        </xdr:cNvPr>
        <xdr:cNvSpPr txBox="1"/>
      </xdr:nvSpPr>
      <xdr:spPr>
        <a:xfrm>
          <a:off x="6737427" y="1083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00000000-0008-0000-0200-0000C3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197" name="【市民会館】&#10;有形固定資産減価償却率最小値テキスト">
          <a:extLst>
            <a:ext uri="{FF2B5EF4-FFF2-40B4-BE49-F238E27FC236}">
              <a16:creationId xmlns:a16="http://schemas.microsoft.com/office/drawing/2014/main" id="{00000000-0008-0000-0200-0000C500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199" name="【市民会館】&#10;有形固定資産減価償却率最大値テキスト">
          <a:extLst>
            <a:ext uri="{FF2B5EF4-FFF2-40B4-BE49-F238E27FC236}">
              <a16:creationId xmlns:a16="http://schemas.microsoft.com/office/drawing/2014/main" id="{00000000-0008-0000-0200-0000C7000000}"/>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00000000-0008-0000-0200-0000C9000000}"/>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3746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126364</xdr:rowOff>
    </xdr:from>
    <xdr:to>
      <xdr:col>15</xdr:col>
      <xdr:colOff>101600</xdr:colOff>
      <xdr:row>104</xdr:row>
      <xdr:rowOff>56514</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2857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5714</xdr:rowOff>
    </xdr:from>
    <xdr:to>
      <xdr:col>19</xdr:col>
      <xdr:colOff>177800</xdr:colOff>
      <xdr:row>104</xdr:row>
      <xdr:rowOff>47625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908300" y="17836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5714</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2019300" y="177927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76836</xdr:rowOff>
    </xdr:from>
    <xdr:to>
      <xdr:col>6</xdr:col>
      <xdr:colOff>38100</xdr:colOff>
      <xdr:row>103</xdr:row>
      <xdr:rowOff>6986</xdr:rowOff>
    </xdr:to>
    <xdr:sp macro="" textlink="">
      <xdr:nvSpPr>
        <xdr:cNvPr id="217" name="楕円 216">
          <a:extLst>
            <a:ext uri="{FF2B5EF4-FFF2-40B4-BE49-F238E27FC236}">
              <a16:creationId xmlns:a16="http://schemas.microsoft.com/office/drawing/2014/main" id="{00000000-0008-0000-0200-0000D9000000}"/>
            </a:ext>
          </a:extLst>
        </xdr:cNvPr>
        <xdr:cNvSpPr/>
      </xdr:nvSpPr>
      <xdr:spPr>
        <a:xfrm>
          <a:off x="10795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127636</xdr:rowOff>
    </xdr:from>
    <xdr:to>
      <xdr:col>10</xdr:col>
      <xdr:colOff>114300</xdr:colOff>
      <xdr:row>103</xdr:row>
      <xdr:rowOff>133350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130300" y="17615536"/>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219" name="n_1aveValue【市民会館】&#10;有形固定資産減価償却率">
          <a:extLst>
            <a:ext uri="{FF2B5EF4-FFF2-40B4-BE49-F238E27FC236}">
              <a16:creationId xmlns:a16="http://schemas.microsoft.com/office/drawing/2014/main" id="{00000000-0008-0000-0200-0000DB000000}"/>
            </a:ext>
          </a:extLst>
        </xdr:cNvPr>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220" name="n_2aveValue【市民会館】&#10;有形固定資産減価償却率">
          <a:extLst>
            <a:ext uri="{FF2B5EF4-FFF2-40B4-BE49-F238E27FC236}">
              <a16:creationId xmlns:a16="http://schemas.microsoft.com/office/drawing/2014/main" id="{00000000-0008-0000-0200-0000DC000000}"/>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221" name="n_3aveValue【市民会館】&#10;有形固定資産減価償却率">
          <a:extLst>
            <a:ext uri="{FF2B5EF4-FFF2-40B4-BE49-F238E27FC236}">
              <a16:creationId xmlns:a16="http://schemas.microsoft.com/office/drawing/2014/main" id="{00000000-0008-0000-0200-0000DD000000}"/>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222" name="n_4aveValue【市民会館】&#10;有形固定資産減価償却率">
          <a:extLst>
            <a:ext uri="{FF2B5EF4-FFF2-40B4-BE49-F238E27FC236}">
              <a16:creationId xmlns:a16="http://schemas.microsoft.com/office/drawing/2014/main" id="{00000000-0008-0000-0200-0000DE000000}"/>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89552</xdr:rowOff>
    </xdr:from>
    <xdr:ext cx="405111" cy="259045"/>
    <xdr:sp macro="" textlink="">
      <xdr:nvSpPr>
        <xdr:cNvPr id="223" name="n_1mainValue【市民会館】&#10;有形固定資産減価償却率">
          <a:extLst>
            <a:ext uri="{FF2B5EF4-FFF2-40B4-BE49-F238E27FC236}">
              <a16:creationId xmlns:a16="http://schemas.microsoft.com/office/drawing/2014/main" id="{00000000-0008-0000-0200-0000DF000000}"/>
            </a:ext>
          </a:extLst>
        </xdr:cNvPr>
        <xdr:cNvSpPr txBox="1"/>
      </xdr:nvSpPr>
      <xdr:spPr>
        <a:xfrm>
          <a:off x="3582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47641</xdr:rowOff>
    </xdr:from>
    <xdr:ext cx="405111" cy="259045"/>
    <xdr:sp macro="" textlink="">
      <xdr:nvSpPr>
        <xdr:cNvPr id="224" name="n_2mainValue【市民会館】&#10;有形固定資産減価償却率">
          <a:extLst>
            <a:ext uri="{FF2B5EF4-FFF2-40B4-BE49-F238E27FC236}">
              <a16:creationId xmlns:a16="http://schemas.microsoft.com/office/drawing/2014/main" id="{00000000-0008-0000-0200-0000E0000000}"/>
            </a:ext>
          </a:extLst>
        </xdr:cNvPr>
        <xdr:cNvSpPr txBox="1"/>
      </xdr:nvSpPr>
      <xdr:spPr>
        <a:xfrm>
          <a:off x="2705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225" name="n_3mainValue【市民会館】&#10;有形固定資産減価償却率">
          <a:extLst>
            <a:ext uri="{FF2B5EF4-FFF2-40B4-BE49-F238E27FC236}">
              <a16:creationId xmlns:a16="http://schemas.microsoft.com/office/drawing/2014/main" id="{00000000-0008-0000-0200-0000E1000000}"/>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169563</xdr:rowOff>
    </xdr:from>
    <xdr:ext cx="405111" cy="259045"/>
    <xdr:sp macro="" textlink="">
      <xdr:nvSpPr>
        <xdr:cNvPr id="226" name="n_4mainValue【市民会館】&#10;有形固定資産減価償却率">
          <a:extLst>
            <a:ext uri="{FF2B5EF4-FFF2-40B4-BE49-F238E27FC236}">
              <a16:creationId xmlns:a16="http://schemas.microsoft.com/office/drawing/2014/main" id="{00000000-0008-0000-0200-0000E2000000}"/>
            </a:ext>
          </a:extLst>
        </xdr:cNvPr>
        <xdr:cNvSpPr txBox="1"/>
      </xdr:nvSpPr>
      <xdr:spPr>
        <a:xfrm>
          <a:off x="927744" y="1765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9" name="【市民会館】&#10;一人当たり面積グラフ枠">
          <a:extLst>
            <a:ext uri="{FF2B5EF4-FFF2-40B4-BE49-F238E27FC236}">
              <a16:creationId xmlns:a16="http://schemas.microsoft.com/office/drawing/2014/main" id="{00000000-0008-0000-0200-0000F900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251" name="【市民会館】&#10;一人当たり面積最小値テキスト">
          <a:extLst>
            <a:ext uri="{FF2B5EF4-FFF2-40B4-BE49-F238E27FC236}">
              <a16:creationId xmlns:a16="http://schemas.microsoft.com/office/drawing/2014/main" id="{00000000-0008-0000-0200-0000FB000000}"/>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253" name="【市民会館】&#10;一人当たり面積最大値テキスト">
          <a:extLst>
            <a:ext uri="{FF2B5EF4-FFF2-40B4-BE49-F238E27FC236}">
              <a16:creationId xmlns:a16="http://schemas.microsoft.com/office/drawing/2014/main" id="{00000000-0008-0000-0200-0000FD000000}"/>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255" name="【市民会館】&#10;一人当たり面積平均値テキスト">
          <a:extLst>
            <a:ext uri="{FF2B5EF4-FFF2-40B4-BE49-F238E27FC236}">
              <a16:creationId xmlns:a16="http://schemas.microsoft.com/office/drawing/2014/main" id="{00000000-0008-0000-0200-0000FF000000}"/>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148082</xdr:rowOff>
    </xdr:from>
    <xdr:to>
      <xdr:col>50</xdr:col>
      <xdr:colOff>165100</xdr:colOff>
      <xdr:row>107</xdr:row>
      <xdr:rowOff>78232</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83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154178</xdr:rowOff>
    </xdr:from>
    <xdr:to>
      <xdr:col>46</xdr:col>
      <xdr:colOff>38100</xdr:colOff>
      <xdr:row>107</xdr:row>
      <xdr:rowOff>84328</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8699500" y="183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27432</xdr:rowOff>
    </xdr:from>
    <xdr:to>
      <xdr:col>50</xdr:col>
      <xdr:colOff>114300</xdr:colOff>
      <xdr:row>107</xdr:row>
      <xdr:rowOff>33528</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8750300" y="1837258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167894</xdr:rowOff>
    </xdr:from>
    <xdr:to>
      <xdr:col>41</xdr:col>
      <xdr:colOff>101600</xdr:colOff>
      <xdr:row>107</xdr:row>
      <xdr:rowOff>98044</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7810500" y="183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33528</xdr:rowOff>
    </xdr:from>
    <xdr:to>
      <xdr:col>45</xdr:col>
      <xdr:colOff>177800</xdr:colOff>
      <xdr:row>107</xdr:row>
      <xdr:rowOff>47244</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7861300" y="183786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271" name="楕円 270">
          <a:extLst>
            <a:ext uri="{FF2B5EF4-FFF2-40B4-BE49-F238E27FC236}">
              <a16:creationId xmlns:a16="http://schemas.microsoft.com/office/drawing/2014/main" id="{00000000-0008-0000-0200-00000F010000}"/>
            </a:ext>
          </a:extLst>
        </xdr:cNvPr>
        <xdr:cNvSpPr/>
      </xdr:nvSpPr>
      <xdr:spPr>
        <a:xfrm>
          <a:off x="692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47244</xdr:rowOff>
    </xdr:from>
    <xdr:to>
      <xdr:col>41</xdr:col>
      <xdr:colOff>50800</xdr:colOff>
      <xdr:row>107</xdr:row>
      <xdr:rowOff>53339</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6972300" y="1839239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273" name="n_1aveValue【市民会館】&#10;一人当たり面積">
          <a:extLst>
            <a:ext uri="{FF2B5EF4-FFF2-40B4-BE49-F238E27FC236}">
              <a16:creationId xmlns:a16="http://schemas.microsoft.com/office/drawing/2014/main" id="{00000000-0008-0000-0200-000011010000}"/>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274" name="n_2aveValue【市民会館】&#10;一人当たり面積">
          <a:extLst>
            <a:ext uri="{FF2B5EF4-FFF2-40B4-BE49-F238E27FC236}">
              <a16:creationId xmlns:a16="http://schemas.microsoft.com/office/drawing/2014/main" id="{00000000-0008-0000-0200-000012010000}"/>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275" name="n_3aveValue【市民会館】&#10;一人当たり面積">
          <a:extLst>
            <a:ext uri="{FF2B5EF4-FFF2-40B4-BE49-F238E27FC236}">
              <a16:creationId xmlns:a16="http://schemas.microsoft.com/office/drawing/2014/main" id="{00000000-0008-0000-0200-000013010000}"/>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276" name="n_4aveValue【市民会館】&#10;一人当たり面積">
          <a:extLst>
            <a:ext uri="{FF2B5EF4-FFF2-40B4-BE49-F238E27FC236}">
              <a16:creationId xmlns:a16="http://schemas.microsoft.com/office/drawing/2014/main" id="{00000000-0008-0000-0200-000014010000}"/>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94759</xdr:rowOff>
    </xdr:from>
    <xdr:ext cx="469744" cy="259045"/>
    <xdr:sp macro="" textlink="">
      <xdr:nvSpPr>
        <xdr:cNvPr id="277" name="n_1mainValue【市民会館】&#10;一人当たり面積">
          <a:extLst>
            <a:ext uri="{FF2B5EF4-FFF2-40B4-BE49-F238E27FC236}">
              <a16:creationId xmlns:a16="http://schemas.microsoft.com/office/drawing/2014/main" id="{00000000-0008-0000-0200-000015010000}"/>
            </a:ext>
          </a:extLst>
        </xdr:cNvPr>
        <xdr:cNvSpPr txBox="1"/>
      </xdr:nvSpPr>
      <xdr:spPr>
        <a:xfrm>
          <a:off x="93917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75455</xdr:rowOff>
    </xdr:from>
    <xdr:ext cx="469744" cy="259045"/>
    <xdr:sp macro="" textlink="">
      <xdr:nvSpPr>
        <xdr:cNvPr id="278" name="n_2mainValue【市民会館】&#10;一人当たり面積">
          <a:extLst>
            <a:ext uri="{FF2B5EF4-FFF2-40B4-BE49-F238E27FC236}">
              <a16:creationId xmlns:a16="http://schemas.microsoft.com/office/drawing/2014/main" id="{00000000-0008-0000-0200-000016010000}"/>
            </a:ext>
          </a:extLst>
        </xdr:cNvPr>
        <xdr:cNvSpPr txBox="1"/>
      </xdr:nvSpPr>
      <xdr:spPr>
        <a:xfrm>
          <a:off x="8515427"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89171</xdr:rowOff>
    </xdr:from>
    <xdr:ext cx="469744" cy="259045"/>
    <xdr:sp macro="" textlink="">
      <xdr:nvSpPr>
        <xdr:cNvPr id="279" name="n_3mainValue【市民会館】&#10;一人当たり面積">
          <a:extLst>
            <a:ext uri="{FF2B5EF4-FFF2-40B4-BE49-F238E27FC236}">
              <a16:creationId xmlns:a16="http://schemas.microsoft.com/office/drawing/2014/main" id="{00000000-0008-0000-0200-000017010000}"/>
            </a:ext>
          </a:extLst>
        </xdr:cNvPr>
        <xdr:cNvSpPr txBox="1"/>
      </xdr:nvSpPr>
      <xdr:spPr>
        <a:xfrm>
          <a:off x="7626427" y="1843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280" name="n_4mainValue【市民会館】&#10;一人当たり面積">
          <a:extLst>
            <a:ext uri="{FF2B5EF4-FFF2-40B4-BE49-F238E27FC236}">
              <a16:creationId xmlns:a16="http://schemas.microsoft.com/office/drawing/2014/main" id="{00000000-0008-0000-0200-000018010000}"/>
            </a:ext>
          </a:extLst>
        </xdr:cNvPr>
        <xdr:cNvSpPr txBox="1"/>
      </xdr:nvSpPr>
      <xdr:spPr>
        <a:xfrm>
          <a:off x="6737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保健センター・保健所】&#10;有形固定資産減価償却率グラフ枠">
          <a:extLst>
            <a:ext uri="{FF2B5EF4-FFF2-40B4-BE49-F238E27FC236}">
              <a16:creationId xmlns:a16="http://schemas.microsoft.com/office/drawing/2014/main" id="{00000000-0008-0000-0200-00004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128996</xdr:rowOff>
    </xdr:from>
    <xdr:to>
      <xdr:col>85</xdr:col>
      <xdr:colOff>126364</xdr:colOff>
      <xdr:row>63</xdr:row>
      <xdr:rowOff>101237</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6318864" y="9558746"/>
          <a:ext cx="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105064</xdr:rowOff>
    </xdr:from>
    <xdr:ext cx="405111" cy="259045"/>
    <xdr:sp macro="" textlink="">
      <xdr:nvSpPr>
        <xdr:cNvPr id="323" name="【保健センター・保健所】&#10;有形固定資産減価償却率最小値テキスト">
          <a:extLst>
            <a:ext uri="{FF2B5EF4-FFF2-40B4-BE49-F238E27FC236}">
              <a16:creationId xmlns:a16="http://schemas.microsoft.com/office/drawing/2014/main" id="{00000000-0008-0000-0200-000043010000}"/>
            </a:ext>
          </a:extLst>
        </xdr:cNvPr>
        <xdr:cNvSpPr txBox="1"/>
      </xdr:nvSpPr>
      <xdr:spPr>
        <a:xfrm>
          <a:off x="16357600" y="1090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101237</xdr:rowOff>
    </xdr:from>
    <xdr:to>
      <xdr:col>86</xdr:col>
      <xdr:colOff>25400</xdr:colOff>
      <xdr:row>63</xdr:row>
      <xdr:rowOff>101237</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6230600" y="1090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75673</xdr:rowOff>
    </xdr:from>
    <xdr:ext cx="340478" cy="259045"/>
    <xdr:sp macro="" textlink="">
      <xdr:nvSpPr>
        <xdr:cNvPr id="325" name="【保健センター・保健所】&#10;有形固定資産減価償却率最大値テキスト">
          <a:extLst>
            <a:ext uri="{FF2B5EF4-FFF2-40B4-BE49-F238E27FC236}">
              <a16:creationId xmlns:a16="http://schemas.microsoft.com/office/drawing/2014/main" id="{00000000-0008-0000-0200-000045010000}"/>
            </a:ext>
          </a:extLst>
        </xdr:cNvPr>
        <xdr:cNvSpPr txBox="1"/>
      </xdr:nvSpPr>
      <xdr:spPr>
        <a:xfrm>
          <a:off x="16357600" y="93339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128996</xdr:rowOff>
    </xdr:from>
    <xdr:to>
      <xdr:col>86</xdr:col>
      <xdr:colOff>25400</xdr:colOff>
      <xdr:row>55</xdr:row>
      <xdr:rowOff>128996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6230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43560</xdr:rowOff>
    </xdr:from>
    <xdr:ext cx="405111" cy="259045"/>
    <xdr:sp macro="" textlink="">
      <xdr:nvSpPr>
        <xdr:cNvPr id="327" name="【保健センター・保健所】&#10;有形固定資産減価償却率平均値テキスト">
          <a:extLst>
            <a:ext uri="{FF2B5EF4-FFF2-40B4-BE49-F238E27FC236}">
              <a16:creationId xmlns:a16="http://schemas.microsoft.com/office/drawing/2014/main" id="{00000000-0008-0000-0200-000047010000}"/>
            </a:ext>
          </a:extLst>
        </xdr:cNvPr>
        <xdr:cNvSpPr txBox="1"/>
      </xdr:nvSpPr>
      <xdr:spPr>
        <a:xfrm>
          <a:off x="163576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145143</xdr:rowOff>
    </xdr:from>
    <xdr:to>
      <xdr:col>76</xdr:col>
      <xdr:colOff>165100</xdr:colOff>
      <xdr:row>59</xdr:row>
      <xdr:rowOff>75293</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14541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42273</xdr:rowOff>
    </xdr:from>
    <xdr:to>
      <xdr:col>72</xdr:col>
      <xdr:colOff>38100</xdr:colOff>
      <xdr:row>59</xdr:row>
      <xdr:rowOff>143873</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3652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101056</xdr:rowOff>
    </xdr:from>
    <xdr:to>
      <xdr:col>81</xdr:col>
      <xdr:colOff>101600</xdr:colOff>
      <xdr:row>61</xdr:row>
      <xdr:rowOff>31206</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5430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128996</xdr:rowOff>
    </xdr:from>
    <xdr:to>
      <xdr:col>81</xdr:col>
      <xdr:colOff>50800</xdr:colOff>
      <xdr:row>60</xdr:row>
      <xdr:rowOff>151856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4592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53703</xdr:rowOff>
    </xdr:from>
    <xdr:to>
      <xdr:col>72</xdr:col>
      <xdr:colOff>38100</xdr:colOff>
      <xdr:row>60</xdr:row>
      <xdr:rowOff>155303</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13652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104503</xdr:rowOff>
    </xdr:from>
    <xdr:to>
      <xdr:col>76</xdr:col>
      <xdr:colOff>114300</xdr:colOff>
      <xdr:row>60</xdr:row>
      <xdr:rowOff>128996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3703300" y="1039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92891</xdr:rowOff>
    </xdr:from>
    <xdr:to>
      <xdr:col>67</xdr:col>
      <xdr:colOff>101600</xdr:colOff>
      <xdr:row>59</xdr:row>
      <xdr:rowOff>23041</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12763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60</xdr:row>
      <xdr:rowOff>104503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2814300" y="10087791"/>
          <a:ext cx="8890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345" name="n_1aveValue【保健センター・保健所】&#10;有形固定資産減価償却率">
          <a:extLst>
            <a:ext uri="{FF2B5EF4-FFF2-40B4-BE49-F238E27FC236}">
              <a16:creationId xmlns:a16="http://schemas.microsoft.com/office/drawing/2014/main" id="{00000000-0008-0000-0200-000059010000}"/>
            </a:ext>
          </a:extLst>
        </xdr:cNvPr>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346" name="n_2aveValue【保健センター・保健所】&#10;有形固定資産減価償却率">
          <a:extLst>
            <a:ext uri="{FF2B5EF4-FFF2-40B4-BE49-F238E27FC236}">
              <a16:creationId xmlns:a16="http://schemas.microsoft.com/office/drawing/2014/main" id="{00000000-0008-0000-0200-00005A010000}"/>
            </a:ext>
          </a:extLst>
        </xdr:cNvPr>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347" name="n_3aveValue【保健センター・保健所】&#10;有形固定資産減価償却率">
          <a:extLst>
            <a:ext uri="{FF2B5EF4-FFF2-40B4-BE49-F238E27FC236}">
              <a16:creationId xmlns:a16="http://schemas.microsoft.com/office/drawing/2014/main" id="{00000000-0008-0000-0200-00005B010000}"/>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348" name="n_4aveValue【保健センター・保健所】&#10;有形固定資産減価償却率">
          <a:extLst>
            <a:ext uri="{FF2B5EF4-FFF2-40B4-BE49-F238E27FC236}">
              <a16:creationId xmlns:a16="http://schemas.microsoft.com/office/drawing/2014/main" id="{00000000-0008-0000-0200-00005C010000}"/>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22333</xdr:rowOff>
    </xdr:from>
    <xdr:ext cx="405111" cy="259045"/>
    <xdr:sp macro="" textlink="">
      <xdr:nvSpPr>
        <xdr:cNvPr id="349" name="n_1mainValue【保健センター・保健所】&#10;有形固定資産減価償却率">
          <a:extLst>
            <a:ext uri="{FF2B5EF4-FFF2-40B4-BE49-F238E27FC236}">
              <a16:creationId xmlns:a16="http://schemas.microsoft.com/office/drawing/2014/main" id="{00000000-0008-0000-0200-00005D01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350" name="n_2mainValue【保健センター・保健所】&#10;有形固定資産減価償却率">
          <a:extLst>
            <a:ext uri="{FF2B5EF4-FFF2-40B4-BE49-F238E27FC236}">
              <a16:creationId xmlns:a16="http://schemas.microsoft.com/office/drawing/2014/main" id="{00000000-0008-0000-0200-00005E01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351" name="n_3mainValue【保健センター・保健所】&#10;有形固定資産減価償却率">
          <a:extLst>
            <a:ext uri="{FF2B5EF4-FFF2-40B4-BE49-F238E27FC236}">
              <a16:creationId xmlns:a16="http://schemas.microsoft.com/office/drawing/2014/main" id="{00000000-0008-0000-0200-00005F010000}"/>
            </a:ext>
          </a:extLst>
        </xdr:cNvPr>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39568</xdr:rowOff>
    </xdr:from>
    <xdr:ext cx="405111" cy="259045"/>
    <xdr:sp macro="" textlink="">
      <xdr:nvSpPr>
        <xdr:cNvPr id="352" name="n_4mainValue【保健センター・保健所】&#10;有形固定資産減価償却率">
          <a:extLst>
            <a:ext uri="{FF2B5EF4-FFF2-40B4-BE49-F238E27FC236}">
              <a16:creationId xmlns:a16="http://schemas.microsoft.com/office/drawing/2014/main" id="{00000000-0008-0000-0200-000060010000}"/>
            </a:ext>
          </a:extLst>
        </xdr:cNvPr>
        <xdr:cNvSpPr txBox="1"/>
      </xdr:nvSpPr>
      <xdr:spPr>
        <a:xfrm>
          <a:off x="12611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3" name="【保健センター・保健所】&#10;一人当たり面積グラフ枠">
          <a:extLst>
            <a:ext uri="{FF2B5EF4-FFF2-40B4-BE49-F238E27FC236}">
              <a16:creationId xmlns:a16="http://schemas.microsoft.com/office/drawing/2014/main" id="{00000000-0008-0000-0200-000075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154077</xdr:rowOff>
    </xdr:from>
    <xdr:to>
      <xdr:col>116</xdr:col>
      <xdr:colOff>62864</xdr:colOff>
      <xdr:row>63</xdr:row>
      <xdr:rowOff>152247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22160864" y="9583827"/>
          <a:ext cx="0" cy="136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375" name="【保健センター・保健所】&#10;一人当たり面積最小値テキスト">
          <a:extLst>
            <a:ext uri="{FF2B5EF4-FFF2-40B4-BE49-F238E27FC236}">
              <a16:creationId xmlns:a16="http://schemas.microsoft.com/office/drawing/2014/main" id="{00000000-0008-0000-0200-000077010000}"/>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100754</xdr:rowOff>
    </xdr:from>
    <xdr:ext cx="469744" cy="259045"/>
    <xdr:sp macro="" textlink="">
      <xdr:nvSpPr>
        <xdr:cNvPr id="377" name="【保健センター・保健所】&#10;一人当たり面積最大値テキスト">
          <a:extLst>
            <a:ext uri="{FF2B5EF4-FFF2-40B4-BE49-F238E27FC236}">
              <a16:creationId xmlns:a16="http://schemas.microsoft.com/office/drawing/2014/main" id="{00000000-0008-0000-0200-000079010000}"/>
            </a:ext>
          </a:extLst>
        </xdr:cNvPr>
        <xdr:cNvSpPr txBox="1"/>
      </xdr:nvSpPr>
      <xdr:spPr>
        <a:xfrm>
          <a:off x="22199600" y="9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154077</xdr:rowOff>
    </xdr:from>
    <xdr:to>
      <xdr:col>116</xdr:col>
      <xdr:colOff>152400</xdr:colOff>
      <xdr:row>55</xdr:row>
      <xdr:rowOff>154077</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22072600" y="958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379" name="【保健センター・保健所】&#10;一人当たり面積平均値テキスト">
          <a:extLst>
            <a:ext uri="{FF2B5EF4-FFF2-40B4-BE49-F238E27FC236}">
              <a16:creationId xmlns:a16="http://schemas.microsoft.com/office/drawing/2014/main" id="{00000000-0008-0000-0200-00007B010000}"/>
            </a:ext>
          </a:extLst>
        </xdr:cNvPr>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28296</xdr:rowOff>
    </xdr:from>
    <xdr:to>
      <xdr:col>112</xdr:col>
      <xdr:colOff>38100</xdr:colOff>
      <xdr:row>63</xdr:row>
      <xdr:rowOff>129896</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21272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18237</xdr:rowOff>
    </xdr:from>
    <xdr:to>
      <xdr:col>107</xdr:col>
      <xdr:colOff>101600</xdr:colOff>
      <xdr:row>63</xdr:row>
      <xdr:rowOff>119837</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20383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383" name="フローチャート: 判断 382">
          <a:extLst>
            <a:ext uri="{FF2B5EF4-FFF2-40B4-BE49-F238E27FC236}">
              <a16:creationId xmlns:a16="http://schemas.microsoft.com/office/drawing/2014/main" id="{00000000-0008-0000-0200-00007F010000}"/>
            </a:ext>
          </a:extLst>
        </xdr:cNvPr>
        <xdr:cNvSpPr/>
      </xdr:nvSpPr>
      <xdr:spPr>
        <a:xfrm>
          <a:off x="19494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37440</xdr:rowOff>
    </xdr:from>
    <xdr:to>
      <xdr:col>98</xdr:col>
      <xdr:colOff>38100</xdr:colOff>
      <xdr:row>63</xdr:row>
      <xdr:rowOff>139040</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18605500" y="108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117449</xdr:rowOff>
    </xdr:from>
    <xdr:to>
      <xdr:col>112</xdr:col>
      <xdr:colOff>38100</xdr:colOff>
      <xdr:row>63</xdr:row>
      <xdr:rowOff>47599</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21272500" y="107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391" name="楕円 390">
          <a:extLst>
            <a:ext uri="{FF2B5EF4-FFF2-40B4-BE49-F238E27FC236}">
              <a16:creationId xmlns:a16="http://schemas.microsoft.com/office/drawing/2014/main" id="{00000000-0008-0000-0200-000087010000}"/>
            </a:ext>
          </a:extLst>
        </xdr:cNvPr>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168249</xdr:rowOff>
    </xdr:from>
    <xdr:to>
      <xdr:col>111</xdr:col>
      <xdr:colOff>177800</xdr:colOff>
      <xdr:row>63</xdr:row>
      <xdr:rowOff>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0434300" y="1079814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136195</xdr:rowOff>
    </xdr:from>
    <xdr:to>
      <xdr:col>102</xdr:col>
      <xdr:colOff>165100</xdr:colOff>
      <xdr:row>63</xdr:row>
      <xdr:rowOff>66345</xdr:rowOff>
    </xdr:to>
    <xdr:sp macro="" textlink="">
      <xdr:nvSpPr>
        <xdr:cNvPr id="393" name="楕円 392">
          <a:extLst>
            <a:ext uri="{FF2B5EF4-FFF2-40B4-BE49-F238E27FC236}">
              <a16:creationId xmlns:a16="http://schemas.microsoft.com/office/drawing/2014/main" id="{00000000-0008-0000-0200-000089010000}"/>
            </a:ext>
          </a:extLst>
        </xdr:cNvPr>
        <xdr:cNvSpPr/>
      </xdr:nvSpPr>
      <xdr:spPr>
        <a:xfrm>
          <a:off x="19494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0</xdr:rowOff>
    </xdr:from>
    <xdr:to>
      <xdr:col>107</xdr:col>
      <xdr:colOff>50800</xdr:colOff>
      <xdr:row>63</xdr:row>
      <xdr:rowOff>15545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9545300" y="1080135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139853</xdr:rowOff>
    </xdr:from>
    <xdr:to>
      <xdr:col>98</xdr:col>
      <xdr:colOff>38100</xdr:colOff>
      <xdr:row>63</xdr:row>
      <xdr:rowOff>70003</xdr:rowOff>
    </xdr:to>
    <xdr:sp macro="" textlink="">
      <xdr:nvSpPr>
        <xdr:cNvPr id="395" name="楕円 394">
          <a:extLst>
            <a:ext uri="{FF2B5EF4-FFF2-40B4-BE49-F238E27FC236}">
              <a16:creationId xmlns:a16="http://schemas.microsoft.com/office/drawing/2014/main" id="{00000000-0008-0000-0200-00008B010000}"/>
            </a:ext>
          </a:extLst>
        </xdr:cNvPr>
        <xdr:cNvSpPr/>
      </xdr:nvSpPr>
      <xdr:spPr>
        <a:xfrm>
          <a:off x="18605500" y="107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15545</xdr:rowOff>
    </xdr:from>
    <xdr:to>
      <xdr:col>102</xdr:col>
      <xdr:colOff>114300</xdr:colOff>
      <xdr:row>63</xdr:row>
      <xdr:rowOff>19203</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flipV="1">
          <a:off x="18656300" y="1081689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121023</xdr:rowOff>
    </xdr:from>
    <xdr:ext cx="469744" cy="259045"/>
    <xdr:sp macro="" textlink="">
      <xdr:nvSpPr>
        <xdr:cNvPr id="397" name="n_1aveValue【保健センター・保健所】&#10;一人当たり面積">
          <a:extLst>
            <a:ext uri="{FF2B5EF4-FFF2-40B4-BE49-F238E27FC236}">
              <a16:creationId xmlns:a16="http://schemas.microsoft.com/office/drawing/2014/main" id="{00000000-0008-0000-0200-00008D010000}"/>
            </a:ext>
          </a:extLst>
        </xdr:cNvPr>
        <xdr:cNvSpPr txBox="1"/>
      </xdr:nvSpPr>
      <xdr:spPr>
        <a:xfrm>
          <a:off x="21075727" y="1092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110964</xdr:rowOff>
    </xdr:from>
    <xdr:ext cx="469744" cy="259045"/>
    <xdr:sp macro="" textlink="">
      <xdr:nvSpPr>
        <xdr:cNvPr id="398" name="n_2aveValue【保健センター・保健所】&#10;一人当たり面積">
          <a:extLst>
            <a:ext uri="{FF2B5EF4-FFF2-40B4-BE49-F238E27FC236}">
              <a16:creationId xmlns:a16="http://schemas.microsoft.com/office/drawing/2014/main" id="{00000000-0008-0000-0200-00008E010000}"/>
            </a:ext>
          </a:extLst>
        </xdr:cNvPr>
        <xdr:cNvSpPr txBox="1"/>
      </xdr:nvSpPr>
      <xdr:spPr>
        <a:xfrm>
          <a:off x="20199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399" name="n_3aveValue【保健センター・保健所】&#10;一人当たり面積">
          <a:extLst>
            <a:ext uri="{FF2B5EF4-FFF2-40B4-BE49-F238E27FC236}">
              <a16:creationId xmlns:a16="http://schemas.microsoft.com/office/drawing/2014/main" id="{00000000-0008-0000-0200-00008F010000}"/>
            </a:ext>
          </a:extLst>
        </xdr:cNvPr>
        <xdr:cNvSpPr txBox="1"/>
      </xdr:nvSpPr>
      <xdr:spPr>
        <a:xfrm>
          <a:off x="19310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130167</xdr:rowOff>
    </xdr:from>
    <xdr:ext cx="469744" cy="259045"/>
    <xdr:sp macro="" textlink="">
      <xdr:nvSpPr>
        <xdr:cNvPr id="400" name="n_4aveValue【保健センター・保健所】&#10;一人当たり面積">
          <a:extLst>
            <a:ext uri="{FF2B5EF4-FFF2-40B4-BE49-F238E27FC236}">
              <a16:creationId xmlns:a16="http://schemas.microsoft.com/office/drawing/2014/main" id="{00000000-0008-0000-0200-000090010000}"/>
            </a:ext>
          </a:extLst>
        </xdr:cNvPr>
        <xdr:cNvSpPr txBox="1"/>
      </xdr:nvSpPr>
      <xdr:spPr>
        <a:xfrm>
          <a:off x="184214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64126</xdr:rowOff>
    </xdr:from>
    <xdr:ext cx="469744" cy="259045"/>
    <xdr:sp macro="" textlink="">
      <xdr:nvSpPr>
        <xdr:cNvPr id="401" name="n_1mainValue【保健センター・保健所】&#10;一人当たり面積">
          <a:extLst>
            <a:ext uri="{FF2B5EF4-FFF2-40B4-BE49-F238E27FC236}">
              <a16:creationId xmlns:a16="http://schemas.microsoft.com/office/drawing/2014/main" id="{00000000-0008-0000-0200-000091010000}"/>
            </a:ext>
          </a:extLst>
        </xdr:cNvPr>
        <xdr:cNvSpPr txBox="1"/>
      </xdr:nvSpPr>
      <xdr:spPr>
        <a:xfrm>
          <a:off x="21075727" y="1052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402" name="n_2mainValue【保健センター・保健所】&#10;一人当たり面積">
          <a:extLst>
            <a:ext uri="{FF2B5EF4-FFF2-40B4-BE49-F238E27FC236}">
              <a16:creationId xmlns:a16="http://schemas.microsoft.com/office/drawing/2014/main" id="{00000000-0008-0000-0200-000092010000}"/>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82872</xdr:rowOff>
    </xdr:from>
    <xdr:ext cx="469744" cy="259045"/>
    <xdr:sp macro="" textlink="">
      <xdr:nvSpPr>
        <xdr:cNvPr id="403" name="n_3mainValue【保健センター・保健所】&#10;一人当たり面積">
          <a:extLst>
            <a:ext uri="{FF2B5EF4-FFF2-40B4-BE49-F238E27FC236}">
              <a16:creationId xmlns:a16="http://schemas.microsoft.com/office/drawing/2014/main" id="{00000000-0008-0000-0200-000093010000}"/>
            </a:ext>
          </a:extLst>
        </xdr:cNvPr>
        <xdr:cNvSpPr txBox="1"/>
      </xdr:nvSpPr>
      <xdr:spPr>
        <a:xfrm>
          <a:off x="19310427" y="1054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86530</xdr:rowOff>
    </xdr:from>
    <xdr:ext cx="469744" cy="259045"/>
    <xdr:sp macro="" textlink="">
      <xdr:nvSpPr>
        <xdr:cNvPr id="404" name="n_4mainValue【保健センター・保健所】&#10;一人当たり面積">
          <a:extLst>
            <a:ext uri="{FF2B5EF4-FFF2-40B4-BE49-F238E27FC236}">
              <a16:creationId xmlns:a16="http://schemas.microsoft.com/office/drawing/2014/main" id="{00000000-0008-0000-0200-000094010000}"/>
            </a:ext>
          </a:extLst>
        </xdr:cNvPr>
        <xdr:cNvSpPr txBox="1"/>
      </xdr:nvSpPr>
      <xdr:spPr>
        <a:xfrm>
          <a:off x="18421427" y="105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消防施設】&#10;有形固定資産減価償却率グラフ枠">
          <a:extLst>
            <a:ext uri="{FF2B5EF4-FFF2-40B4-BE49-F238E27FC236}">
              <a16:creationId xmlns:a16="http://schemas.microsoft.com/office/drawing/2014/main" id="{00000000-0008-0000-0200-0000A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31" name="【消防施設】&#10;有形固定資産減価償却率最小値テキスト">
          <a:extLst>
            <a:ext uri="{FF2B5EF4-FFF2-40B4-BE49-F238E27FC236}">
              <a16:creationId xmlns:a16="http://schemas.microsoft.com/office/drawing/2014/main" id="{00000000-0008-0000-0200-0000AF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33" name="【消防施設】&#10;有形固定資産減価償却率最大値テキスト">
          <a:extLst>
            <a:ext uri="{FF2B5EF4-FFF2-40B4-BE49-F238E27FC236}">
              <a16:creationId xmlns:a16="http://schemas.microsoft.com/office/drawing/2014/main" id="{00000000-0008-0000-0200-0000B101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435" name="【消防施設】&#10;有形固定資産減価償却率平均値テキスト">
          <a:extLst>
            <a:ext uri="{FF2B5EF4-FFF2-40B4-BE49-F238E27FC236}">
              <a16:creationId xmlns:a16="http://schemas.microsoft.com/office/drawing/2014/main" id="{00000000-0008-0000-0200-0000B3010000}"/>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80</xdr:row>
      <xdr:rowOff>39551</xdr:rowOff>
    </xdr:from>
    <xdr:to>
      <xdr:col>67</xdr:col>
      <xdr:colOff>101600</xdr:colOff>
      <xdr:row>80</xdr:row>
      <xdr:rowOff>141151</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2763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82566</xdr:rowOff>
    </xdr:from>
    <xdr:ext cx="405111" cy="259045"/>
    <xdr:sp macro="" textlink="">
      <xdr:nvSpPr>
        <xdr:cNvPr id="447" name="n_1aveValue【消防施設】&#10;有形固定資産減価償却率">
          <a:extLst>
            <a:ext uri="{FF2B5EF4-FFF2-40B4-BE49-F238E27FC236}">
              <a16:creationId xmlns:a16="http://schemas.microsoft.com/office/drawing/2014/main" id="{00000000-0008-0000-0200-0000BF010000}"/>
            </a:ext>
          </a:extLst>
        </xdr:cNvPr>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448" name="n_2aveValue【消防施設】&#10;有形固定資産減価償却率">
          <a:extLst>
            <a:ext uri="{FF2B5EF4-FFF2-40B4-BE49-F238E27FC236}">
              <a16:creationId xmlns:a16="http://schemas.microsoft.com/office/drawing/2014/main" id="{00000000-0008-0000-0200-0000C0010000}"/>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449" name="n_3aveValue【消防施設】&#10;有形固定資産減価償却率">
          <a:extLst>
            <a:ext uri="{FF2B5EF4-FFF2-40B4-BE49-F238E27FC236}">
              <a16:creationId xmlns:a16="http://schemas.microsoft.com/office/drawing/2014/main" id="{00000000-0008-0000-0200-0000C1010000}"/>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63698</xdr:rowOff>
    </xdr:from>
    <xdr:ext cx="405111" cy="259045"/>
    <xdr:sp macro="" textlink="">
      <xdr:nvSpPr>
        <xdr:cNvPr id="450" name="n_4aveValue【消防施設】&#10;有形固定資産減価償却率">
          <a:extLst>
            <a:ext uri="{FF2B5EF4-FFF2-40B4-BE49-F238E27FC236}">
              <a16:creationId xmlns:a16="http://schemas.microsoft.com/office/drawing/2014/main" id="{00000000-0008-0000-0200-0000C2010000}"/>
            </a:ext>
          </a:extLst>
        </xdr:cNvPr>
        <xdr:cNvSpPr txBox="1"/>
      </xdr:nvSpPr>
      <xdr:spPr>
        <a:xfrm>
          <a:off x="12611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157678</xdr:rowOff>
    </xdr:from>
    <xdr:ext cx="405111" cy="259045"/>
    <xdr:sp macro="" textlink="">
      <xdr:nvSpPr>
        <xdr:cNvPr id="451" name="n_4mainValue【消防施設】&#10;有形固定資産減価償却率">
          <a:extLst>
            <a:ext uri="{FF2B5EF4-FFF2-40B4-BE49-F238E27FC236}">
              <a16:creationId xmlns:a16="http://schemas.microsoft.com/office/drawing/2014/main" id="{00000000-0008-0000-0200-0000C3010000}"/>
            </a:ext>
          </a:extLst>
        </xdr:cNvPr>
        <xdr:cNvSpPr txBox="1"/>
      </xdr:nvSpPr>
      <xdr:spPr>
        <a:xfrm>
          <a:off x="12611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6" name="【消防施設】&#10;一人当たり面積グラフ枠">
          <a:extLst>
            <a:ext uri="{FF2B5EF4-FFF2-40B4-BE49-F238E27FC236}">
              <a16:creationId xmlns:a16="http://schemas.microsoft.com/office/drawing/2014/main" id="{00000000-0008-0000-0200-0000D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478" name="【消防施設】&#10;一人当たり面積最小値テキスト">
          <a:extLst>
            <a:ext uri="{FF2B5EF4-FFF2-40B4-BE49-F238E27FC236}">
              <a16:creationId xmlns:a16="http://schemas.microsoft.com/office/drawing/2014/main" id="{00000000-0008-0000-0200-0000DE010000}"/>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480" name="【消防施設】&#10;一人当たり面積最大値テキスト">
          <a:extLst>
            <a:ext uri="{FF2B5EF4-FFF2-40B4-BE49-F238E27FC236}">
              <a16:creationId xmlns:a16="http://schemas.microsoft.com/office/drawing/2014/main" id="{00000000-0008-0000-0200-0000E0010000}"/>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482" name="【消防施設】&#10;一人当たり面積平均値テキスト">
          <a:extLst>
            <a:ext uri="{FF2B5EF4-FFF2-40B4-BE49-F238E27FC236}">
              <a16:creationId xmlns:a16="http://schemas.microsoft.com/office/drawing/2014/main" id="{00000000-0008-0000-0200-0000E201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57513</xdr:rowOff>
    </xdr:from>
    <xdr:to>
      <xdr:col>98</xdr:col>
      <xdr:colOff>38100</xdr:colOff>
      <xdr:row>85</xdr:row>
      <xdr:rowOff>159113</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8605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108693</xdr:rowOff>
    </xdr:from>
    <xdr:ext cx="469744" cy="259045"/>
    <xdr:sp macro="" textlink="">
      <xdr:nvSpPr>
        <xdr:cNvPr id="494" name="n_1aveValue【消防施設】&#10;一人当たり面積">
          <a:extLst>
            <a:ext uri="{FF2B5EF4-FFF2-40B4-BE49-F238E27FC236}">
              <a16:creationId xmlns:a16="http://schemas.microsoft.com/office/drawing/2014/main" id="{00000000-0008-0000-0200-0000EE010000}"/>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495" name="n_2aveValue【消防施設】&#10;一人当たり面積">
          <a:extLst>
            <a:ext uri="{FF2B5EF4-FFF2-40B4-BE49-F238E27FC236}">
              <a16:creationId xmlns:a16="http://schemas.microsoft.com/office/drawing/2014/main" id="{00000000-0008-0000-0200-0000EF01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496" name="n_3aveValue【消防施設】&#10;一人当たり面積">
          <a:extLst>
            <a:ext uri="{FF2B5EF4-FFF2-40B4-BE49-F238E27FC236}">
              <a16:creationId xmlns:a16="http://schemas.microsoft.com/office/drawing/2014/main" id="{00000000-0008-0000-0200-0000F0010000}"/>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497" name="n_4aveValue【消防施設】&#10;一人当たり面積">
          <a:extLst>
            <a:ext uri="{FF2B5EF4-FFF2-40B4-BE49-F238E27FC236}">
              <a16:creationId xmlns:a16="http://schemas.microsoft.com/office/drawing/2014/main" id="{00000000-0008-0000-0200-0000F1010000}"/>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150240</xdr:rowOff>
    </xdr:from>
    <xdr:ext cx="469744" cy="259045"/>
    <xdr:sp macro="" textlink="">
      <xdr:nvSpPr>
        <xdr:cNvPr id="498" name="n_4mainValue【消防施設】&#10;一人当たり面積">
          <a:extLst>
            <a:ext uri="{FF2B5EF4-FFF2-40B4-BE49-F238E27FC236}">
              <a16:creationId xmlns:a16="http://schemas.microsoft.com/office/drawing/2014/main" id="{00000000-0008-0000-0200-0000F2010000}"/>
            </a:ext>
          </a:extLst>
        </xdr:cNvPr>
        <xdr:cNvSpPr txBox="1"/>
      </xdr:nvSpPr>
      <xdr:spPr>
        <a:xfrm>
          <a:off x="18421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00000000-0008-0000-0200-00000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24" name="【庁舎】&#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26" name="【庁舎】&#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28" name="【庁舎】&#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2763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108</xdr:row>
      <xdr:rowOff>152400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814300" y="17806036"/>
          <a:ext cx="8890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546" name="n_1aveValue【庁舎】&#10;有形固定資産減価償却率">
          <a:extLst>
            <a:ext uri="{FF2B5EF4-FFF2-40B4-BE49-F238E27FC236}">
              <a16:creationId xmlns:a16="http://schemas.microsoft.com/office/drawing/2014/main" id="{00000000-0008-0000-0200-000022020000}"/>
            </a:ext>
          </a:extLst>
        </xdr:cNvPr>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547" name="n_2aveValue【庁舎】&#10;有形固定資産減価償却率">
          <a:extLst>
            <a:ext uri="{FF2B5EF4-FFF2-40B4-BE49-F238E27FC236}">
              <a16:creationId xmlns:a16="http://schemas.microsoft.com/office/drawing/2014/main" id="{00000000-0008-0000-0200-000023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548" name="n_3aveValue【庁舎】&#10;有形固定資産減価償却率">
          <a:extLst>
            <a:ext uri="{FF2B5EF4-FFF2-40B4-BE49-F238E27FC236}">
              <a16:creationId xmlns:a16="http://schemas.microsoft.com/office/drawing/2014/main" id="{00000000-0008-0000-0200-000024020000}"/>
            </a:ext>
          </a:extLst>
        </xdr:cNvPr>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549" name="n_4aveValue【庁舎】&#10;有形固定資産減価償却率">
          <a:extLst>
            <a:ext uri="{FF2B5EF4-FFF2-40B4-BE49-F238E27FC236}">
              <a16:creationId xmlns:a16="http://schemas.microsoft.com/office/drawing/2014/main" id="{00000000-0008-0000-0200-000025020000}"/>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550" name="n_1mainValue【庁舎】&#10;有形固定資産減価償却率">
          <a:extLst>
            <a:ext uri="{FF2B5EF4-FFF2-40B4-BE49-F238E27FC236}">
              <a16:creationId xmlns:a16="http://schemas.microsoft.com/office/drawing/2014/main" id="{00000000-0008-0000-0200-000026020000}"/>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551" name="n_2mainValue【庁舎】&#10;有形固定資産減価償却率">
          <a:extLst>
            <a:ext uri="{FF2B5EF4-FFF2-40B4-BE49-F238E27FC236}">
              <a16:creationId xmlns:a16="http://schemas.microsoft.com/office/drawing/2014/main" id="{00000000-0008-0000-0200-000027020000}"/>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552" name="n_3mainValue【庁舎】&#10;有形固定資産減価償却率">
          <a:extLst>
            <a:ext uri="{FF2B5EF4-FFF2-40B4-BE49-F238E27FC236}">
              <a16:creationId xmlns:a16="http://schemas.microsoft.com/office/drawing/2014/main" id="{00000000-0008-0000-0200-000028020000}"/>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42563</xdr:rowOff>
    </xdr:from>
    <xdr:ext cx="405111" cy="259045"/>
    <xdr:sp macro="" textlink="">
      <xdr:nvSpPr>
        <xdr:cNvPr id="553" name="n_4mainValue【庁舎】&#10;有形固定資産減価償却率">
          <a:extLst>
            <a:ext uri="{FF2B5EF4-FFF2-40B4-BE49-F238E27FC236}">
              <a16:creationId xmlns:a16="http://schemas.microsoft.com/office/drawing/2014/main" id="{00000000-0008-0000-0200-000029020000}"/>
            </a:ext>
          </a:extLst>
        </xdr:cNvPr>
        <xdr:cNvSpPr txBox="1"/>
      </xdr:nvSpPr>
      <xdr:spPr>
        <a:xfrm>
          <a:off x="12611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a:extLst>
            <a:ext uri="{FF2B5EF4-FFF2-40B4-BE49-F238E27FC236}">
              <a16:creationId xmlns:a16="http://schemas.microsoft.com/office/drawing/2014/main" id="{00000000-0008-0000-0200-00004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578" name="【庁舎】&#10;一人当たり面積最小値テキスト">
          <a:extLst>
            <a:ext uri="{FF2B5EF4-FFF2-40B4-BE49-F238E27FC236}">
              <a16:creationId xmlns:a16="http://schemas.microsoft.com/office/drawing/2014/main" id="{00000000-0008-0000-0200-000042020000}"/>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580" name="【庁舎】&#10;一人当たり面積最大値テキスト">
          <a:extLst>
            <a:ext uri="{FF2B5EF4-FFF2-40B4-BE49-F238E27FC236}">
              <a16:creationId xmlns:a16="http://schemas.microsoft.com/office/drawing/2014/main" id="{00000000-0008-0000-0200-000044020000}"/>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582" name="【庁舎】&#10;一人当たり面積平均値テキスト">
          <a:extLst>
            <a:ext uri="{FF2B5EF4-FFF2-40B4-BE49-F238E27FC236}">
              <a16:creationId xmlns:a16="http://schemas.microsoft.com/office/drawing/2014/main" id="{00000000-0008-0000-0200-000046020000}"/>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49530</xdr:rowOff>
    </xdr:from>
    <xdr:to>
      <xdr:col>112</xdr:col>
      <xdr:colOff>38100</xdr:colOff>
      <xdr:row>106</xdr:row>
      <xdr:rowOff>151130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57150</xdr:rowOff>
    </xdr:from>
    <xdr:to>
      <xdr:col>107</xdr:col>
      <xdr:colOff>101600</xdr:colOff>
      <xdr:row>106</xdr:row>
      <xdr:rowOff>158750</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1823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100330</xdr:rowOff>
    </xdr:from>
    <xdr:to>
      <xdr:col>111</xdr:col>
      <xdr:colOff>177800</xdr:colOff>
      <xdr:row>106</xdr:row>
      <xdr:rowOff>107950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20434300" y="18274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8889</xdr:rowOff>
    </xdr:from>
    <xdr:to>
      <xdr:col>102</xdr:col>
      <xdr:colOff>165100</xdr:colOff>
      <xdr:row>107</xdr:row>
      <xdr:rowOff>110489</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183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107950</xdr:rowOff>
    </xdr:from>
    <xdr:to>
      <xdr:col>107</xdr:col>
      <xdr:colOff>50800</xdr:colOff>
      <xdr:row>107</xdr:row>
      <xdr:rowOff>59689</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18281650"/>
          <a:ext cx="889000" cy="12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140970</xdr:rowOff>
    </xdr:from>
    <xdr:to>
      <xdr:col>98</xdr:col>
      <xdr:colOff>38100</xdr:colOff>
      <xdr:row>106</xdr:row>
      <xdr:rowOff>71120</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1860550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20320</xdr:rowOff>
    </xdr:from>
    <xdr:to>
      <xdr:col>102</xdr:col>
      <xdr:colOff>114300</xdr:colOff>
      <xdr:row>107</xdr:row>
      <xdr:rowOff>59689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656300" y="18194020"/>
          <a:ext cx="889000" cy="2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600" name="n_1aveValue【庁舎】&#10;一人当たり面積">
          <a:extLst>
            <a:ext uri="{FF2B5EF4-FFF2-40B4-BE49-F238E27FC236}">
              <a16:creationId xmlns:a16="http://schemas.microsoft.com/office/drawing/2014/main" id="{00000000-0008-0000-0200-00005802000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601" name="n_2aveValue【庁舎】&#10;一人当たり面積">
          <a:extLst>
            <a:ext uri="{FF2B5EF4-FFF2-40B4-BE49-F238E27FC236}">
              <a16:creationId xmlns:a16="http://schemas.microsoft.com/office/drawing/2014/main" id="{00000000-0008-0000-0200-000059020000}"/>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602" name="n_3aveValue【庁舎】&#10;一人当たり面積">
          <a:extLst>
            <a:ext uri="{FF2B5EF4-FFF2-40B4-BE49-F238E27FC236}">
              <a16:creationId xmlns:a16="http://schemas.microsoft.com/office/drawing/2014/main" id="{00000000-0008-0000-0200-00005A020000}"/>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603" name="n_4aveValue【庁舎】&#10;一人当たり面積">
          <a:extLst>
            <a:ext uri="{FF2B5EF4-FFF2-40B4-BE49-F238E27FC236}">
              <a16:creationId xmlns:a16="http://schemas.microsoft.com/office/drawing/2014/main" id="{00000000-0008-0000-0200-00005B020000}"/>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142257</xdr:rowOff>
    </xdr:from>
    <xdr:ext cx="469744" cy="259045"/>
    <xdr:sp macro="" textlink="">
      <xdr:nvSpPr>
        <xdr:cNvPr id="604" name="n_1mainValue【庁舎】&#10;一人当たり面積">
          <a:extLst>
            <a:ext uri="{FF2B5EF4-FFF2-40B4-BE49-F238E27FC236}">
              <a16:creationId xmlns:a16="http://schemas.microsoft.com/office/drawing/2014/main" id="{00000000-0008-0000-0200-00005C020000}"/>
            </a:ext>
          </a:extLst>
        </xdr:cNvPr>
        <xdr:cNvSpPr txBox="1"/>
      </xdr:nvSpPr>
      <xdr:spPr>
        <a:xfrm>
          <a:off x="21075727" y="183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149877</xdr:rowOff>
    </xdr:from>
    <xdr:ext cx="469744" cy="259045"/>
    <xdr:sp macro="" textlink="">
      <xdr:nvSpPr>
        <xdr:cNvPr id="605" name="n_2mainValue【庁舎】&#10;一人当たり面積">
          <a:extLst>
            <a:ext uri="{FF2B5EF4-FFF2-40B4-BE49-F238E27FC236}">
              <a16:creationId xmlns:a16="http://schemas.microsoft.com/office/drawing/2014/main" id="{00000000-0008-0000-0200-00005D020000}"/>
            </a:ext>
          </a:extLst>
        </xdr:cNvPr>
        <xdr:cNvSpPr txBox="1"/>
      </xdr:nvSpPr>
      <xdr:spPr>
        <a:xfrm>
          <a:off x="20199427" y="183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101616</xdr:rowOff>
    </xdr:from>
    <xdr:ext cx="469744" cy="259045"/>
    <xdr:sp macro="" textlink="">
      <xdr:nvSpPr>
        <xdr:cNvPr id="606" name="n_3mainValue【庁舎】&#10;一人当たり面積">
          <a:extLst>
            <a:ext uri="{FF2B5EF4-FFF2-40B4-BE49-F238E27FC236}">
              <a16:creationId xmlns:a16="http://schemas.microsoft.com/office/drawing/2014/main" id="{00000000-0008-0000-0200-00005E020000}"/>
            </a:ext>
          </a:extLst>
        </xdr:cNvPr>
        <xdr:cNvSpPr txBox="1"/>
      </xdr:nvSpPr>
      <xdr:spPr>
        <a:xfrm>
          <a:off x="19310427" y="184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62247</xdr:rowOff>
    </xdr:from>
    <xdr:ext cx="469744" cy="259045"/>
    <xdr:sp macro="" textlink="">
      <xdr:nvSpPr>
        <xdr:cNvPr id="607" name="n_4mainValue【庁舎】&#10;一人当たり面積">
          <a:extLst>
            <a:ext uri="{FF2B5EF4-FFF2-40B4-BE49-F238E27FC236}">
              <a16:creationId xmlns:a16="http://schemas.microsoft.com/office/drawing/2014/main" id="{00000000-0008-0000-0200-00005F020000}"/>
            </a:ext>
          </a:extLst>
        </xdr:cNvPr>
        <xdr:cNvSpPr txBox="1"/>
      </xdr:nvSpPr>
      <xdr:spPr>
        <a:xfrm>
          <a:off x="18421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本村が所有する各公共施設は、当初建設時から大規模な改修等を抑制していたことから、有形固定資産減価償却率はほとんどの類型において類似団体内平均値を上回る状況が続いて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今後は公共施設等総合管理計画に基づき、施設の老朽化対策を進めていく。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令和元年度決算に係る固定資産台帳については、令和２年３月</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日時点で未整備であるため、令和元年度の当該団体値等は表示されてい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財政力指数は前年度より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0.01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ポイント減少しており、類似団体内平均値よりも</a:t>
          </a:r>
          <a:r>
            <a:rPr kumimoji="1" lang="en-US" altLang="ja-JP" sz="1100">
              <a:solidFill>
                <a:srgbClr val="000000"/>
              </a:solidFill>
              <a:latin typeface="ＭＳ Ｐゴシック" panose="020B0600070205080204" pitchFamily="50" charset="-128"/>
              <a:ea typeface="ＭＳ Ｐゴシック" panose="020B0600070205080204" pitchFamily="50" charset="-128"/>
            </a:rPr>
            <a:t>0.11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ポイント低い。</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本村は大阪府という大都市にある唯一の村で、山間地域を多く有し、開発が抑制される市街化調整区域が村域の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％以上を占めている。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人口流出や少子高齢化による生産年齢人口の減少に歯止めがきかず、また、主要産業や企業数が少ないことから村税が年々減少している（ピーク時人口：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7,697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年国勢調査）、令和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月末現在人口：</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5,140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人）。移住定住施策や企業誘致施策等、魅力ある施策を推進し、人口や自主財源の増加に努める。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経常収支比率は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94.1</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％と過去</a:t>
          </a:r>
          <a:r>
            <a:rPr kumimoji="1" lang="en-US" altLang="ja-JP" sz="1100">
              <a:solidFill>
                <a:srgbClr val="000000"/>
              </a:solidFill>
              <a:latin typeface="ＭＳ Ｐゴシック" panose="020B0600070205080204" pitchFamily="50" charset="-128"/>
              <a:ea typeface="ＭＳ Ｐゴシック" panose="020B0600070205080204" pitchFamily="50" charset="-128"/>
            </a:rPr>
            <a:t>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ヵ年で最も数値が悪化しており、類似団体平均値より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ポイント高い。</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悪化した要因としては、大量の新規採用や急な退職者の発生による人件費の増、</a:t>
          </a:r>
          <a:r>
            <a:rPr kumimoji="1" lang="en-US" altLang="ja-JP" sz="1100">
              <a:solidFill>
                <a:srgbClr val="000000"/>
              </a:solidFill>
              <a:latin typeface="ＭＳ Ｐゴシック" panose="020B0600070205080204" pitchFamily="50" charset="-128"/>
              <a:ea typeface="ＭＳ Ｐゴシック" panose="020B0600070205080204" pitchFamily="50" charset="-128"/>
            </a:rPr>
            <a:t>ICT</a:t>
          </a:r>
          <a:r>
            <a:rPr kumimoji="1" lang="ja-JP" altLang="en-US" sz="1100">
              <a:solidFill>
                <a:srgbClr val="000000"/>
              </a:solidFill>
              <a:latin typeface="ＭＳ Ｐゴシック" panose="020B0600070205080204" pitchFamily="50" charset="-128"/>
              <a:ea typeface="ＭＳ Ｐゴシック" panose="020B0600070205080204" pitchFamily="50" charset="-128"/>
            </a:rPr>
            <a:t>整備事業や胃がん検診等の物件費の増、過疎対策事業債など公債費の増等による。また、これに加えて、ふるさと応援寄附金等の一般財源の大幅な減少によるものである。対応策として、新規借入と償還金のバランスを考慮し、公債費の抑制に努め、一般財源を伴う事業の見直し並びに手数料改定等による自主財源の確保に取り組む。</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158538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4675"/>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62</xdr:row>
      <xdr:rowOff>104775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9391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61</xdr:row>
      <xdr:rowOff>135467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8989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115358</xdr:rowOff>
    </xdr:from>
    <xdr:to>
      <xdr:col>11</xdr:col>
      <xdr:colOff>31750</xdr:colOff>
      <xdr:row>61</xdr:row>
      <xdr:rowOff>131445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7380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84667</xdr:rowOff>
    </xdr:from>
    <xdr:to>
      <xdr:col>15</xdr:col>
      <xdr:colOff>133350</xdr:colOff>
      <xdr:row>62</xdr:row>
      <xdr:rowOff>14817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24994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64558</xdr:rowOff>
    </xdr:from>
    <xdr:to>
      <xdr:col>7</xdr:col>
      <xdr:colOff>31750</xdr:colOff>
      <xdr:row>61</xdr:row>
      <xdr:rowOff>166158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4885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[257,955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本村は、ピーク時の人口（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7,697</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60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年国勢調査））以降、毎年１００人程度減少し続けている。人口規模が小さくなれば事務コストは割高になっていくが、今後も人口減少が見込まれるため、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人口１人当たりの人件費・物件費コストは上昇していくことが予想される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年度から公立幼稚園が民営化され関係経費の削減が見込めるが、さらなるコスト削減や事務事業の見直し等に努める。</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153</xdr:rowOff>
    </xdr:from>
    <xdr:to>
      <xdr:col>23</xdr:col>
      <xdr:colOff>133350</xdr:colOff>
      <xdr:row>84</xdr:row>
      <xdr:rowOff>34110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401953"/>
          <a:ext cx="838200" cy="3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117983</xdr:rowOff>
    </xdr:from>
    <xdr:to>
      <xdr:col>19</xdr:col>
      <xdr:colOff>133350</xdr:colOff>
      <xdr:row>84</xdr:row>
      <xdr:rowOff>153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48333"/>
          <a:ext cx="889000" cy="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117983</xdr:rowOff>
    </xdr:from>
    <xdr:to>
      <xdr:col>15</xdr:col>
      <xdr:colOff>82550</xdr:colOff>
      <xdr:row>83</xdr:row>
      <xdr:rowOff>153997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348333"/>
          <a:ext cx="889000" cy="3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33046</xdr:rowOff>
    </xdr:from>
    <xdr:to>
      <xdr:col>11</xdr:col>
      <xdr:colOff>31750</xdr:colOff>
      <xdr:row>83</xdr:row>
      <xdr:rowOff>153997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63396"/>
          <a:ext cx="889000" cy="1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154760</xdr:rowOff>
    </xdr:from>
    <xdr:to>
      <xdr:col>23</xdr:col>
      <xdr:colOff>184150</xdr:colOff>
      <xdr:row>84</xdr:row>
      <xdr:rowOff>84910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126837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120803</xdr:rowOff>
    </xdr:from>
    <xdr:to>
      <xdr:col>19</xdr:col>
      <xdr:colOff>184150</xdr:colOff>
      <xdr:row>84</xdr:row>
      <xdr:rowOff>50953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35730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437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67183</xdr:rowOff>
    </xdr:from>
    <xdr:to>
      <xdr:col>15</xdr:col>
      <xdr:colOff>133350</xdr:colOff>
      <xdr:row>83</xdr:row>
      <xdr:rowOff>168783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9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6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103197</xdr:rowOff>
    </xdr:from>
    <xdr:to>
      <xdr:col>11</xdr:col>
      <xdr:colOff>82550</xdr:colOff>
      <xdr:row>84</xdr:row>
      <xdr:rowOff>33347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18124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41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153696</xdr:rowOff>
    </xdr:from>
    <xdr:to>
      <xdr:col>7</xdr:col>
      <xdr:colOff>31750</xdr:colOff>
      <xdr:row>83</xdr:row>
      <xdr:rowOff>83846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94023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本村では、平成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年度まで、行政経営戦略プランに基づき、特別職及び一般職の給与カットを実施していた。</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9</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年間は新規採用を行っていなかった。</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近年は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歳代の中途採用者が増加したため、給与水準が下がり、ラスパイレス指数が低下した。令和元年度は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95.2</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となり、類似団体平均値と同様の数値となった。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今後も引き続き人事院勧告等の動向を踏まえ、適正な給与水準を維持</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するように努める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146655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68543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146655</xdr:rowOff>
    </xdr:from>
    <xdr:to>
      <xdr:col>77</xdr:col>
      <xdr:colOff>44450</xdr:colOff>
      <xdr:row>87</xdr:row>
      <xdr:rowOff>45055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199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88</xdr:row>
      <xdr:rowOff>68943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6120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88</xdr:row>
      <xdr:rowOff>68943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6928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10782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5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[15.10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までは、定員適正化計画に基づき、職員数の抑制に取り組んできたため、類似団体平均値より数値は下回っていた。近年の住民ニーズの多様化・複雑化により、職員数の抑制は困難となり、令和元年度は、新規採用を大量に行ったことにより、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人当たり職員数は増加した。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今後は、退職者数に応じた採用を行う等、財政規模に対して適切な職員数の確保に努める。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74210</xdr:rowOff>
    </xdr:from>
    <xdr:to>
      <xdr:col>81</xdr:col>
      <xdr:colOff>44450</xdr:colOff>
      <xdr:row>63</xdr:row>
      <xdr:rowOff>1694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04110"/>
          <a:ext cx="838200" cy="9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149944</xdr:rowOff>
    </xdr:from>
    <xdr:to>
      <xdr:col>77</xdr:col>
      <xdr:colOff>44450</xdr:colOff>
      <xdr:row>62</xdr:row>
      <xdr:rowOff>74210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08394"/>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110532</xdr:rowOff>
    </xdr:from>
    <xdr:to>
      <xdr:col>72</xdr:col>
      <xdr:colOff>203200</xdr:colOff>
      <xdr:row>61</xdr:row>
      <xdr:rowOff>149944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68982"/>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60664</xdr:rowOff>
    </xdr:from>
    <xdr:to>
      <xdr:col>68</xdr:col>
      <xdr:colOff>152400</xdr:colOff>
      <xdr:row>61</xdr:row>
      <xdr:rowOff>110532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19114"/>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122344</xdr:rowOff>
    </xdr:from>
    <xdr:to>
      <xdr:col>81</xdr:col>
      <xdr:colOff>95250</xdr:colOff>
      <xdr:row>63</xdr:row>
      <xdr:rowOff>52494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94421</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23410</xdr:rowOff>
    </xdr:from>
    <xdr:to>
      <xdr:col>77</xdr:col>
      <xdr:colOff>95250</xdr:colOff>
      <xdr:row>62</xdr:row>
      <xdr:rowOff>125010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109787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99144</xdr:rowOff>
    </xdr:from>
    <xdr:to>
      <xdr:col>73</xdr:col>
      <xdr:colOff>44450</xdr:colOff>
      <xdr:row>62</xdr:row>
      <xdr:rowOff>29294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39471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3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59732</xdr:rowOff>
    </xdr:from>
    <xdr:to>
      <xdr:col>68</xdr:col>
      <xdr:colOff>203200</xdr:colOff>
      <xdr:row>61</xdr:row>
      <xdr:rowOff>161332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8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9864</xdr:rowOff>
    </xdr:from>
    <xdr:to>
      <xdr:col>64</xdr:col>
      <xdr:colOff>152400</xdr:colOff>
      <xdr:row>61</xdr:row>
      <xdr:rowOff>111464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121641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実質公債費比率は</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7.8</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％と、類似団体平均値を下回っている。</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18.0</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％を超えていた平成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年度以降は、投資的な事業を控え、地方債の新規発行を抑制したことにより、償還が進み、現在は数値が改善している。本村は、平成</a:t>
          </a:r>
          <a:r>
            <a:rPr kumimoji="1" lang="en-US" altLang="ja-JP" sz="1100" b="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年度に過疎地域と公示されて以降、</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交付税算入率が高い</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過疎対策事業債を活用しているが、今後も新規発行額と償還額の状況を注視する必要がある。</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6350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0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643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143087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367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010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87223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0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将来負担比率は△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27.7</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％と例年同様</a:t>
          </a:r>
          <a:r>
            <a:rPr kumimoji="1" lang="en-US" altLang="ja-JP" sz="1100">
              <a:solidFill>
                <a:srgbClr val="000000"/>
              </a:solidFill>
              <a:latin typeface="ＭＳ Ｐゴシック" panose="020B0600070205080204" pitchFamily="50" charset="-128"/>
              <a:ea typeface="ＭＳ Ｐゴシック" panose="020B0600070205080204" pitchFamily="50" charset="-128"/>
            </a:rPr>
            <a:t>0</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下回っているが、令和元年度まで計上漏れとなっていた大阪広域水道企業団に対する負担金を計上したことにより、組合負担等見込額が増加。一方で、新庁舎建設に公共施設等整備基金を活用する予定であるため、充当可能基金が減少していく見込みである。今後は、地方債残高の推移を注視しつつ自主財源の確保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42469</xdr:rowOff>
    </xdr:from>
    <xdr:to>
      <xdr:col>64</xdr:col>
      <xdr:colOff>152400</xdr:colOff>
      <xdr:row>14</xdr:row>
      <xdr:rowOff>144069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154246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1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令和元年度の人件費は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34.9</a:t>
          </a:r>
          <a:r>
            <a:rPr kumimoji="1" lang="ja-JP" altLang="en-US" sz="1100">
              <a:solidFill>
                <a:srgbClr val="000000"/>
              </a:solidFill>
              <a:latin typeface="ＭＳ Ｐゴシック" panose="020B0600070205080204" pitchFamily="50" charset="-128"/>
              <a:ea typeface="ＭＳ Ｐゴシック" panose="020B0600070205080204" pitchFamily="50" charset="-128"/>
            </a:rPr>
            <a:t>％で、類似団体平均値、全国平均、大阪府平均を上回っている。これは、急な退職者が生じたことや新規採用を行ったためである。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今後も、定員管理の適正化に努める。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56134</xdr:rowOff>
    </xdr:from>
    <xdr:to>
      <xdr:col>24</xdr:col>
      <xdr:colOff>25400</xdr:colOff>
      <xdr:row>40</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4268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113284</xdr:rowOff>
    </xdr:from>
    <xdr:to>
      <xdr:col>19</xdr:col>
      <xdr:colOff>187325</xdr:colOff>
      <xdr:row>39</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283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113284</xdr:rowOff>
    </xdr:from>
    <xdr:to>
      <xdr:col>15</xdr:col>
      <xdr:colOff>98425</xdr:colOff>
      <xdr:row>38</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283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131572</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128778</xdr:rowOff>
    </xdr:from>
    <xdr:to>
      <xdr:col>24</xdr:col>
      <xdr:colOff>76200</xdr:colOff>
      <xdr:row>40</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37355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5334</xdr:rowOff>
    </xdr:from>
    <xdr:to>
      <xdr:col>20</xdr:col>
      <xdr:colOff>38100</xdr:colOff>
      <xdr:row>39</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62484</xdr:rowOff>
    </xdr:from>
    <xdr:to>
      <xdr:col>15</xdr:col>
      <xdr:colOff>149225</xdr:colOff>
      <xdr:row>38</xdr:row>
      <xdr:rowOff>164084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148861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80772</xdr:rowOff>
    </xdr:from>
    <xdr:to>
      <xdr:col>11</xdr:col>
      <xdr:colOff>60325</xdr:colOff>
      <xdr:row>39</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167149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103632</xdr:rowOff>
    </xdr:from>
    <xdr:to>
      <xdr:col>6</xdr:col>
      <xdr:colOff>171450</xdr:colOff>
      <xdr:row>39</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18559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物件費に係る経常収支比率は毎年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程度ずつ上昇傾向にあり、類似団体平均値と比較すると上回っている。。令和元年度の増加した主な要因としては、定期予防接種や胃がん検診、除草業務の委託料や住民情報系システム等の電算委託料の増加によるもの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引き続き、事業の見直しを進め、コスト削減に努める。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18415</xdr:rowOff>
    </xdr:from>
    <xdr:to>
      <xdr:col>82</xdr:col>
      <xdr:colOff>107950</xdr:colOff>
      <xdr:row>17</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93306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132715</xdr:rowOff>
    </xdr:from>
    <xdr:to>
      <xdr:col>78</xdr:col>
      <xdr:colOff>69850</xdr:colOff>
      <xdr:row>17</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759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69850</xdr:rowOff>
    </xdr:from>
    <xdr:to>
      <xdr:col>73</xdr:col>
      <xdr:colOff>180975</xdr:colOff>
      <xdr:row>16</xdr:row>
      <xdr:rowOff>132715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8130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52705</xdr:rowOff>
    </xdr:from>
    <xdr:to>
      <xdr:col>69</xdr:col>
      <xdr:colOff>92075</xdr:colOff>
      <xdr:row>16</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7959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36195</xdr:rowOff>
    </xdr:from>
    <xdr:to>
      <xdr:col>82</xdr:col>
      <xdr:colOff>158750</xdr:colOff>
      <xdr:row>17</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8272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139065</xdr:rowOff>
    </xdr:from>
    <xdr:to>
      <xdr:col>78</xdr:col>
      <xdr:colOff>120650</xdr:colOff>
      <xdr:row>17</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53992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168292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19050</xdr:rowOff>
    </xdr:from>
    <xdr:to>
      <xdr:col>69</xdr:col>
      <xdr:colOff>142875</xdr:colOff>
      <xdr:row>16</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105427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xdr:rowOff>
    </xdr:from>
    <xdr:to>
      <xdr:col>65</xdr:col>
      <xdr:colOff>53975</xdr:colOff>
      <xdr:row>16</xdr:row>
      <xdr:rowOff>103505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88282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扶助費に係る経常収支比率は類似団体内平均値より低い水準で推移している。人口は減少傾向にあるが、高齢化の</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進行や子育て支援施策の拡充などにより、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社会福祉関係経費の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増加が見込まれることから、給付の適正化</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に取り組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み、また、国の制度改革の動向等に関する情報収集を徹底し、国庫支出金等の特定財源の確保に努める。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97065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723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42635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55</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132642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これは、後期高齢者医療特別会計を除く特別会計への繰出金の減によるものである。今後も、利用料や保険料等の見直しを行い、国庫支出金等の財源確保を徹底するとともに特別会計の経営改善を求め、一般会計の負担額を減らすよう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154432</xdr:rowOff>
    </xdr:from>
    <xdr:to>
      <xdr:col>82</xdr:col>
      <xdr:colOff>107950</xdr:colOff>
      <xdr:row>56</xdr:row>
      <xdr:rowOff>168148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556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56</xdr:row>
      <xdr:rowOff>168148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769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168148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737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136144</xdr:rowOff>
    </xdr:from>
    <xdr:to>
      <xdr:col>69</xdr:col>
      <xdr:colOff>92075</xdr:colOff>
      <xdr:row>56</xdr:row>
      <xdr:rowOff>145288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737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103632</xdr:rowOff>
    </xdr:from>
    <xdr:to>
      <xdr:col>82</xdr:col>
      <xdr:colOff>158750</xdr:colOff>
      <xdr:row>57</xdr:row>
      <xdr:rowOff>33782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120159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4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57675</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85344</xdr:rowOff>
    </xdr:from>
    <xdr:to>
      <xdr:col>69</xdr:col>
      <xdr:colOff>142875</xdr:colOff>
      <xdr:row>57</xdr:row>
      <xdr:rowOff>15494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平成３０年度と比べ、補助費等に係る経常収支比率は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0.5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ポイント増加しているが、類似団体平均値を大きく下回ってる状態が続いている。主な増加要因としては、地区活動補助金の拡充が挙げられる。引き続き、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補助内容</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や効果の検証</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を行い、財政の適正な運営に努める。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108712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59151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85852</xdr:rowOff>
    </xdr:from>
    <xdr:to>
      <xdr:col>78</xdr:col>
      <xdr:colOff>69850</xdr:colOff>
      <xdr:row>34</xdr:row>
      <xdr:rowOff>85852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5915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5915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137939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79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35052</xdr:rowOff>
    </xdr:from>
    <xdr:to>
      <xdr:col>78</xdr:col>
      <xdr:colOff>120650</xdr:colOff>
      <xdr:row>34</xdr:row>
      <xdr:rowOff>136652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146829</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63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35052</xdr:rowOff>
    </xdr:from>
    <xdr:to>
      <xdr:col>74</xdr:col>
      <xdr:colOff>31750</xdr:colOff>
      <xdr:row>34</xdr:row>
      <xdr:rowOff>136652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146829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投資的な事業を抑制し、地方債の新規発行を控えてきたため、平成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年度以降は、類似団体平均値を下回っていたが、今年度は、類似団体平均値とほぼ同じ水準であるが、平成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年度と比べ</a:t>
          </a:r>
          <a:r>
            <a:rPr kumimoji="1" lang="en-US" altLang="ja-JP" sz="1100">
              <a:solidFill>
                <a:srgbClr val="000000"/>
              </a:solidFill>
              <a:latin typeface="ＭＳ Ｐゴシック" panose="020B0600070205080204" pitchFamily="50" charset="-128"/>
              <a:ea typeface="ＭＳ Ｐゴシック" panose="020B0600070205080204" pitchFamily="50" charset="-128"/>
            </a:rPr>
            <a:t>1.0</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ポイント増となっている。増加した要因としては、平成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年度借入の過疎対策事業債の据置期間が終了し元金償還が開始したためである。</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過疎対策事業債は交付税算入率が高</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a:solidFill>
                <a:srgbClr val="000000"/>
              </a:solidFill>
              <a:effectLst/>
              <a:latin typeface="ＭＳ Ｐゴシック" panose="020B0600070205080204" pitchFamily="50" charset="-128"/>
              <a:ea typeface="ＭＳ Ｐゴシック" panose="020B0600070205080204" pitchFamily="50" charset="-128"/>
              <a:cs typeface="+mn-cs"/>
            </a:rPr>
            <a:t>引き続き、新規借入と償還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のバランスを考慮し健全な財政運営に努める。</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1038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73661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77470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103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76</xdr:row>
      <xdr:rowOff>77470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107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33038</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公債費以外に係る経常収支比率は、過疎対策事業債（ソフト分）を発行し、経常支出に充当していること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年度以降は類似団体内平均値を下回っ</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ていたが、令和元年度においては、平成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4.6</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ポイント増しており、類似団体平均値を上回った。主な増加要因は、退職者および新規採用が多かったことに伴う人件費の増額である。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物件費等については、引き続き費用対効果の検証を行い経費抑制に努める。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79</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38198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8889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486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241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2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133350</xdr:rowOff>
    </xdr:from>
    <xdr:to>
      <xdr:col>82</xdr:col>
      <xdr:colOff>158750</xdr:colOff>
      <xdr:row>79</xdr:row>
      <xdr:rowOff>63500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105427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160772</xdr:rowOff>
    </xdr:from>
    <xdr:to>
      <xdr:col>29</xdr:col>
      <xdr:colOff>127000</xdr:colOff>
      <xdr:row>17</xdr:row>
      <xdr:rowOff>94633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51597"/>
          <a:ext cx="647700" cy="10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94633</xdr:rowOff>
    </xdr:from>
    <xdr:to>
      <xdr:col>26</xdr:col>
      <xdr:colOff>50800</xdr:colOff>
      <xdr:row>18</xdr:row>
      <xdr:rowOff>18528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56908"/>
          <a:ext cx="698500" cy="9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18528</xdr:rowOff>
    </xdr:from>
    <xdr:to>
      <xdr:col>22</xdr:col>
      <xdr:colOff>114300</xdr:colOff>
      <xdr:row>18</xdr:row>
      <xdr:rowOff>89110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2253"/>
          <a:ext cx="698500" cy="7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89110</xdr:rowOff>
    </xdr:from>
    <xdr:to>
      <xdr:col>18</xdr:col>
      <xdr:colOff>177800</xdr:colOff>
      <xdr:row>18</xdr:row>
      <xdr:rowOff>137519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22835"/>
          <a:ext cx="698500" cy="48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109972</xdr:rowOff>
    </xdr:from>
    <xdr:to>
      <xdr:col>29</xdr:col>
      <xdr:colOff>177800</xdr:colOff>
      <xdr:row>17</xdr:row>
      <xdr:rowOff>40122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0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126499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4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43833</xdr:rowOff>
    </xdr:from>
    <xdr:to>
      <xdr:col>26</xdr:col>
      <xdr:colOff>101600</xdr:colOff>
      <xdr:row>17</xdr:row>
      <xdr:rowOff>145433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0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130210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9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139178</xdr:rowOff>
    </xdr:from>
    <xdr:to>
      <xdr:col>22</xdr:col>
      <xdr:colOff>165100</xdr:colOff>
      <xdr:row>18</xdr:row>
      <xdr:rowOff>69328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54105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38310</xdr:rowOff>
    </xdr:from>
    <xdr:to>
      <xdr:col>19</xdr:col>
      <xdr:colOff>38100</xdr:colOff>
      <xdr:row>18</xdr:row>
      <xdr:rowOff>139910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7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124687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5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86719</xdr:rowOff>
    </xdr:from>
    <xdr:to>
      <xdr:col>15</xdr:col>
      <xdr:colOff>101600</xdr:colOff>
      <xdr:row>19</xdr:row>
      <xdr:rowOff>16869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0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76969</xdr:rowOff>
    </xdr:from>
    <xdr:to>
      <xdr:col>29</xdr:col>
      <xdr:colOff>127000</xdr:colOff>
      <xdr:row>37</xdr:row>
      <xdr:rowOff>92302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1669"/>
          <a:ext cx="647700" cy="15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43937</xdr:rowOff>
    </xdr:from>
    <xdr:to>
      <xdr:col>26</xdr:col>
      <xdr:colOff>50800</xdr:colOff>
      <xdr:row>37</xdr:row>
      <xdr:rowOff>92302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68637"/>
          <a:ext cx="698500" cy="48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151019</xdr:rowOff>
    </xdr:from>
    <xdr:to>
      <xdr:col>22</xdr:col>
      <xdr:colOff>114300</xdr:colOff>
      <xdr:row>37</xdr:row>
      <xdr:rowOff>43937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104269"/>
          <a:ext cx="698500" cy="64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149027</xdr:rowOff>
    </xdr:from>
    <xdr:to>
      <xdr:col>18</xdr:col>
      <xdr:colOff>177800</xdr:colOff>
      <xdr:row>36</xdr:row>
      <xdr:rowOff>151019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2277"/>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26169</xdr:rowOff>
    </xdr:from>
    <xdr:to>
      <xdr:col>29</xdr:col>
      <xdr:colOff>177800</xdr:colOff>
      <xdr:row>37</xdr:row>
      <xdr:rowOff>127769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169696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41502</xdr:rowOff>
    </xdr:from>
    <xdr:to>
      <xdr:col>26</xdr:col>
      <xdr:colOff>101600</xdr:colOff>
      <xdr:row>37</xdr:row>
      <xdr:rowOff>143102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127879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2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164587</xdr:rowOff>
    </xdr:from>
    <xdr:to>
      <xdr:col>22</xdr:col>
      <xdr:colOff>165100</xdr:colOff>
      <xdr:row>37</xdr:row>
      <xdr:rowOff>94737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1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79514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100219</xdr:rowOff>
    </xdr:from>
    <xdr:to>
      <xdr:col>19</xdr:col>
      <xdr:colOff>38100</xdr:colOff>
      <xdr:row>37</xdr:row>
      <xdr:rowOff>30369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211996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98227</xdr:rowOff>
    </xdr:from>
    <xdr:to>
      <xdr:col>15</xdr:col>
      <xdr:colOff>101600</xdr:colOff>
      <xdr:row>37</xdr:row>
      <xdr:rowOff>28377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210004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2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4869</xdr:rowOff>
    </xdr:from>
    <xdr:to>
      <xdr:col>24</xdr:col>
      <xdr:colOff>63500</xdr:colOff>
      <xdr:row>34</xdr:row>
      <xdr:rowOff>166903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34169"/>
          <a:ext cx="838200" cy="16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166903</xdr:rowOff>
    </xdr:from>
    <xdr:to>
      <xdr:col>19</xdr:col>
      <xdr:colOff>177800</xdr:colOff>
      <xdr:row>35</xdr:row>
      <xdr:rowOff>119714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96203"/>
          <a:ext cx="889000" cy="12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112039</xdr:rowOff>
    </xdr:from>
    <xdr:to>
      <xdr:col>15</xdr:col>
      <xdr:colOff>50800</xdr:colOff>
      <xdr:row>35</xdr:row>
      <xdr:rowOff>119714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12789"/>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112039</xdr:rowOff>
    </xdr:from>
    <xdr:to>
      <xdr:col>10</xdr:col>
      <xdr:colOff>114300</xdr:colOff>
      <xdr:row>35</xdr:row>
      <xdr:rowOff>148931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2789"/>
          <a:ext cx="8890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125519</xdr:rowOff>
    </xdr:from>
    <xdr:to>
      <xdr:col>24</xdr:col>
      <xdr:colOff>114300</xdr:colOff>
      <xdr:row>34</xdr:row>
      <xdr:rowOff>55669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148396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34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116103</xdr:rowOff>
    </xdr:from>
    <xdr:to>
      <xdr:col>20</xdr:col>
      <xdr:colOff>38100</xdr:colOff>
      <xdr:row>35</xdr:row>
      <xdr:rowOff>46253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62780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2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68914</xdr:rowOff>
    </xdr:from>
    <xdr:to>
      <xdr:col>15</xdr:col>
      <xdr:colOff>101600</xdr:colOff>
      <xdr:row>35</xdr:row>
      <xdr:rowOff>170514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6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15591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84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61239</xdr:rowOff>
    </xdr:from>
    <xdr:to>
      <xdr:col>10</xdr:col>
      <xdr:colOff>165100</xdr:colOff>
      <xdr:row>35</xdr:row>
      <xdr:rowOff>162839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7916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83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98131</xdr:rowOff>
    </xdr:from>
    <xdr:to>
      <xdr:col>6</xdr:col>
      <xdr:colOff>38100</xdr:colOff>
      <xdr:row>36</xdr:row>
      <xdr:rowOff>28281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44808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96151</xdr:rowOff>
    </xdr:from>
    <xdr:to>
      <xdr:col>24</xdr:col>
      <xdr:colOff>63500</xdr:colOff>
      <xdr:row>55</xdr:row>
      <xdr:rowOff>103417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525901"/>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96151</xdr:rowOff>
    </xdr:from>
    <xdr:to>
      <xdr:col>19</xdr:col>
      <xdr:colOff>177800</xdr:colOff>
      <xdr:row>55</xdr:row>
      <xdr:rowOff>105414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25901"/>
          <a:ext cx="889000" cy="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32043</xdr:rowOff>
    </xdr:from>
    <xdr:to>
      <xdr:col>15</xdr:col>
      <xdr:colOff>50800</xdr:colOff>
      <xdr:row>55</xdr:row>
      <xdr:rowOff>105414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461793"/>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32043</xdr:rowOff>
    </xdr:from>
    <xdr:to>
      <xdr:col>10</xdr:col>
      <xdr:colOff>114300</xdr:colOff>
      <xdr:row>56</xdr:row>
      <xdr:rowOff>3084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461793"/>
          <a:ext cx="889000" cy="14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52617</xdr:rowOff>
    </xdr:from>
    <xdr:to>
      <xdr:col>24</xdr:col>
      <xdr:colOff>114300</xdr:colOff>
      <xdr:row>55</xdr:row>
      <xdr:rowOff>154217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8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31044</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6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45351</xdr:rowOff>
    </xdr:from>
    <xdr:to>
      <xdr:col>20</xdr:col>
      <xdr:colOff>38100</xdr:colOff>
      <xdr:row>55</xdr:row>
      <xdr:rowOff>146951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163478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54614</xdr:rowOff>
    </xdr:from>
    <xdr:to>
      <xdr:col>15</xdr:col>
      <xdr:colOff>101600</xdr:colOff>
      <xdr:row>55</xdr:row>
      <xdr:rowOff>156214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147341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152693</xdr:rowOff>
    </xdr:from>
    <xdr:to>
      <xdr:col>10</xdr:col>
      <xdr:colOff>165100</xdr:colOff>
      <xdr:row>55</xdr:row>
      <xdr:rowOff>82843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99370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18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123734</xdr:rowOff>
    </xdr:from>
    <xdr:to>
      <xdr:col>6</xdr:col>
      <xdr:colOff>38100</xdr:colOff>
      <xdr:row>56</xdr:row>
      <xdr:rowOff>53884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45011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156845</xdr:rowOff>
    </xdr:from>
    <xdr:to>
      <xdr:col>24</xdr:col>
      <xdr:colOff>63500</xdr:colOff>
      <xdr:row>79</xdr:row>
      <xdr:rowOff>16332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29945"/>
          <a:ext cx="8382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156845</xdr:rowOff>
    </xdr:from>
    <xdr:to>
      <xdr:col>19</xdr:col>
      <xdr:colOff>177800</xdr:colOff>
      <xdr:row>79</xdr:row>
      <xdr:rowOff>178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9945"/>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178</xdr:rowOff>
    </xdr:from>
    <xdr:to>
      <xdr:col>15</xdr:col>
      <xdr:colOff>50800</xdr:colOff>
      <xdr:row>79</xdr:row>
      <xdr:rowOff>21400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4728"/>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165608</xdr:rowOff>
    </xdr:from>
    <xdr:to>
      <xdr:col>10</xdr:col>
      <xdr:colOff>114300</xdr:colOff>
      <xdr:row>79</xdr:row>
      <xdr:rowOff>21400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870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136982</xdr:rowOff>
    </xdr:from>
    <xdr:to>
      <xdr:col>24</xdr:col>
      <xdr:colOff>114300</xdr:colOff>
      <xdr:row>79</xdr:row>
      <xdr:rowOff>67132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51909</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2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106045</xdr:rowOff>
    </xdr:from>
    <xdr:to>
      <xdr:col>20</xdr:col>
      <xdr:colOff>38100</xdr:colOff>
      <xdr:row>79</xdr:row>
      <xdr:rowOff>36195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27322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120828</xdr:rowOff>
    </xdr:from>
    <xdr:to>
      <xdr:col>15</xdr:col>
      <xdr:colOff>101600</xdr:colOff>
      <xdr:row>79</xdr:row>
      <xdr:rowOff>50978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42105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142050</xdr:rowOff>
    </xdr:from>
    <xdr:to>
      <xdr:col>10</xdr:col>
      <xdr:colOff>165100</xdr:colOff>
      <xdr:row>79</xdr:row>
      <xdr:rowOff>72200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63327</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07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114808</xdr:rowOff>
    </xdr:from>
    <xdr:to>
      <xdr:col>6</xdr:col>
      <xdr:colOff>38100</xdr:colOff>
      <xdr:row>79</xdr:row>
      <xdr:rowOff>44958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36085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6262</xdr:rowOff>
    </xdr:from>
    <xdr:to>
      <xdr:col>24</xdr:col>
      <xdr:colOff>63500</xdr:colOff>
      <xdr:row>97</xdr:row>
      <xdr:rowOff>53747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36912"/>
          <a:ext cx="8382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45962</xdr:rowOff>
    </xdr:from>
    <xdr:to>
      <xdr:col>19</xdr:col>
      <xdr:colOff>177800</xdr:colOff>
      <xdr:row>97</xdr:row>
      <xdr:rowOff>53747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76612"/>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45962</xdr:rowOff>
    </xdr:from>
    <xdr:to>
      <xdr:col>15</xdr:col>
      <xdr:colOff>50800</xdr:colOff>
      <xdr:row>97</xdr:row>
      <xdr:rowOff>82004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76612"/>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82004</xdr:rowOff>
    </xdr:from>
    <xdr:to>
      <xdr:col>10</xdr:col>
      <xdr:colOff>114300</xdr:colOff>
      <xdr:row>97</xdr:row>
      <xdr:rowOff>136170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12654"/>
          <a:ext cx="889000" cy="5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126912</xdr:rowOff>
    </xdr:from>
    <xdr:to>
      <xdr:col>24</xdr:col>
      <xdr:colOff>114300</xdr:colOff>
      <xdr:row>97</xdr:row>
      <xdr:rowOff>57062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105339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6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2947</xdr:rowOff>
    </xdr:from>
    <xdr:to>
      <xdr:col>20</xdr:col>
      <xdr:colOff>38100</xdr:colOff>
      <xdr:row>97</xdr:row>
      <xdr:rowOff>104547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95674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166612</xdr:rowOff>
    </xdr:from>
    <xdr:to>
      <xdr:col>15</xdr:col>
      <xdr:colOff>101600</xdr:colOff>
      <xdr:row>97</xdr:row>
      <xdr:rowOff>96762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87889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31204</xdr:rowOff>
    </xdr:from>
    <xdr:to>
      <xdr:col>10</xdr:col>
      <xdr:colOff>165100</xdr:colOff>
      <xdr:row>97</xdr:row>
      <xdr:rowOff>132804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123931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85370</xdr:rowOff>
    </xdr:from>
    <xdr:to>
      <xdr:col>6</xdr:col>
      <xdr:colOff>38100</xdr:colOff>
      <xdr:row>98</xdr:row>
      <xdr:rowOff>15520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6647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21569</xdr:rowOff>
    </xdr:from>
    <xdr:to>
      <xdr:col>55</xdr:col>
      <xdr:colOff>0</xdr:colOff>
      <xdr:row>37</xdr:row>
      <xdr:rowOff>51433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65219"/>
          <a:ext cx="838200" cy="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51433</xdr:rowOff>
    </xdr:from>
    <xdr:to>
      <xdr:col>50</xdr:col>
      <xdr:colOff>114300</xdr:colOff>
      <xdr:row>37</xdr:row>
      <xdr:rowOff>53669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395083"/>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53669</xdr:rowOff>
    </xdr:from>
    <xdr:to>
      <xdr:col>45</xdr:col>
      <xdr:colOff>177800</xdr:colOff>
      <xdr:row>37</xdr:row>
      <xdr:rowOff>59932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97319"/>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59932</xdr:rowOff>
    </xdr:from>
    <xdr:to>
      <xdr:col>41</xdr:col>
      <xdr:colOff>50800</xdr:colOff>
      <xdr:row>37</xdr:row>
      <xdr:rowOff>147093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03582"/>
          <a:ext cx="889000" cy="8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142219</xdr:rowOff>
    </xdr:from>
    <xdr:to>
      <xdr:col>55</xdr:col>
      <xdr:colOff>50800</xdr:colOff>
      <xdr:row>37</xdr:row>
      <xdr:rowOff>72369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1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120646</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633</xdr:rowOff>
    </xdr:from>
    <xdr:to>
      <xdr:col>50</xdr:col>
      <xdr:colOff>165100</xdr:colOff>
      <xdr:row>37</xdr:row>
      <xdr:rowOff>102233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93360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2869</xdr:rowOff>
    </xdr:from>
    <xdr:to>
      <xdr:col>46</xdr:col>
      <xdr:colOff>38100</xdr:colOff>
      <xdr:row>37</xdr:row>
      <xdr:rowOff>104469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4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95596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3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9132</xdr:rowOff>
    </xdr:from>
    <xdr:to>
      <xdr:col>41</xdr:col>
      <xdr:colOff>101600</xdr:colOff>
      <xdr:row>37</xdr:row>
      <xdr:rowOff>110732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5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101859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96293</xdr:rowOff>
    </xdr:from>
    <xdr:to>
      <xdr:col>36</xdr:col>
      <xdr:colOff>165100</xdr:colOff>
      <xdr:row>38</xdr:row>
      <xdr:rowOff>26443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3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17570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1,719,121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143390</xdr:rowOff>
    </xdr:from>
    <xdr:to>
      <xdr:col>55</xdr:col>
      <xdr:colOff>0</xdr:colOff>
      <xdr:row>58</xdr:row>
      <xdr:rowOff>155992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87490"/>
          <a:ext cx="838200" cy="1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155992</xdr:rowOff>
    </xdr:from>
    <xdr:to>
      <xdr:col>50</xdr:col>
      <xdr:colOff>114300</xdr:colOff>
      <xdr:row>59</xdr:row>
      <xdr:rowOff>23109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00092"/>
          <a:ext cx="889000" cy="3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23109</xdr:rowOff>
    </xdr:from>
    <xdr:to>
      <xdr:col>45</xdr:col>
      <xdr:colOff>177800</xdr:colOff>
      <xdr:row>59</xdr:row>
      <xdr:rowOff>25706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138659"/>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2862</xdr:rowOff>
    </xdr:from>
    <xdr:to>
      <xdr:col>41</xdr:col>
      <xdr:colOff>50800</xdr:colOff>
      <xdr:row>59</xdr:row>
      <xdr:rowOff>25706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18412"/>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92590</xdr:rowOff>
    </xdr:from>
    <xdr:to>
      <xdr:col>55</xdr:col>
      <xdr:colOff>50800</xdr:colOff>
      <xdr:row>59</xdr:row>
      <xdr:rowOff>22740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7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105192</xdr:rowOff>
    </xdr:from>
    <xdr:to>
      <xdr:col>50</xdr:col>
      <xdr:colOff>165100</xdr:colOff>
      <xdr:row>59</xdr:row>
      <xdr:rowOff>35342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26469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4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143759</xdr:rowOff>
    </xdr:from>
    <xdr:to>
      <xdr:col>46</xdr:col>
      <xdr:colOff>38100</xdr:colOff>
      <xdr:row>59</xdr:row>
      <xdr:rowOff>73909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65036</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146356</xdr:rowOff>
    </xdr:from>
    <xdr:to>
      <xdr:col>41</xdr:col>
      <xdr:colOff>101600</xdr:colOff>
      <xdr:row>59</xdr:row>
      <xdr:rowOff>76506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67633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8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123512</xdr:rowOff>
    </xdr:from>
    <xdr:to>
      <xdr:col>36</xdr:col>
      <xdr:colOff>165100</xdr:colOff>
      <xdr:row>59</xdr:row>
      <xdr:rowOff>53662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44789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1,467,829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74980</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619530"/>
          <a:ext cx="8382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44439</xdr:rowOff>
    </xdr:from>
    <xdr:to>
      <xdr:col>41</xdr:col>
      <xdr:colOff>50800</xdr:colOff>
      <xdr:row>79</xdr:row>
      <xdr:rowOff>98879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88989"/>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24180</xdr:rowOff>
    </xdr:from>
    <xdr:to>
      <xdr:col>55</xdr:col>
      <xdr:colOff>50800</xdr:colOff>
      <xdr:row>79</xdr:row>
      <xdr:rowOff>125780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165089</xdr:rowOff>
    </xdr:from>
    <xdr:to>
      <xdr:col>36</xdr:col>
      <xdr:colOff>165100</xdr:colOff>
      <xdr:row>79</xdr:row>
      <xdr:rowOff>95239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86366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326,629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140340</xdr:rowOff>
    </xdr:from>
    <xdr:to>
      <xdr:col>55</xdr:col>
      <xdr:colOff>0</xdr:colOff>
      <xdr:row>97</xdr:row>
      <xdr:rowOff>86633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99540"/>
          <a:ext cx="838200" cy="11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140340</xdr:rowOff>
    </xdr:from>
    <xdr:to>
      <xdr:col>50</xdr:col>
      <xdr:colOff>114300</xdr:colOff>
      <xdr:row>98</xdr:row>
      <xdr:rowOff>17765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99540"/>
          <a:ext cx="889000" cy="2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17765</xdr:rowOff>
    </xdr:from>
    <xdr:to>
      <xdr:col>45</xdr:col>
      <xdr:colOff>177800</xdr:colOff>
      <xdr:row>98</xdr:row>
      <xdr:rowOff>41339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19865"/>
          <a:ext cx="8890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41339</xdr:rowOff>
    </xdr:from>
    <xdr:to>
      <xdr:col>41</xdr:col>
      <xdr:colOff>50800</xdr:colOff>
      <xdr:row>98</xdr:row>
      <xdr:rowOff>139700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3439"/>
          <a:ext cx="889000" cy="9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35833</xdr:rowOff>
    </xdr:from>
    <xdr:to>
      <xdr:col>55</xdr:col>
      <xdr:colOff>50800</xdr:colOff>
      <xdr:row>97</xdr:row>
      <xdr:rowOff>137433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14260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89540</xdr:rowOff>
    </xdr:from>
    <xdr:to>
      <xdr:col>50</xdr:col>
      <xdr:colOff>165100</xdr:colOff>
      <xdr:row>97</xdr:row>
      <xdr:rowOff>19690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36217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2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138415</xdr:rowOff>
    </xdr:from>
    <xdr:to>
      <xdr:col>46</xdr:col>
      <xdr:colOff>38100</xdr:colOff>
      <xdr:row>98</xdr:row>
      <xdr:rowOff>68565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59692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161989</xdr:rowOff>
    </xdr:from>
    <xdr:to>
      <xdr:col>41</xdr:col>
      <xdr:colOff>101600</xdr:colOff>
      <xdr:row>98</xdr:row>
      <xdr:rowOff>92139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83266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88900</xdr:rowOff>
    </xdr:from>
    <xdr:to>
      <xdr:col>36</xdr:col>
      <xdr:colOff>165100</xdr:colOff>
      <xdr:row>99</xdr:row>
      <xdr:rowOff>19050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10177</xdr:rowOff>
    </xdr:from>
    <xdr:ext cx="249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47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165665</xdr:rowOff>
    </xdr:from>
    <xdr:to>
      <xdr:col>85</xdr:col>
      <xdr:colOff>127000</xdr:colOff>
      <xdr:row>39</xdr:row>
      <xdr:rowOff>18370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166415"/>
          <a:ext cx="8382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165665</xdr:rowOff>
    </xdr:from>
    <xdr:to>
      <xdr:col>81</xdr:col>
      <xdr:colOff>50800</xdr:colOff>
      <xdr:row>38</xdr:row>
      <xdr:rowOff>39078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166415"/>
          <a:ext cx="889000" cy="3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17359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5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39078</xdr:rowOff>
    </xdr:from>
    <xdr:to>
      <xdr:col>76</xdr:col>
      <xdr:colOff>114300</xdr:colOff>
      <xdr:row>39</xdr:row>
      <xdr:rowOff>26448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54178"/>
          <a:ext cx="889000" cy="15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26448</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299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139020</xdr:rowOff>
    </xdr:from>
    <xdr:to>
      <xdr:col>85</xdr:col>
      <xdr:colOff>177800</xdr:colOff>
      <xdr:row>39</xdr:row>
      <xdr:rowOff>69170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53947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114865</xdr:rowOff>
    </xdr:from>
    <xdr:to>
      <xdr:col>81</xdr:col>
      <xdr:colOff>101600</xdr:colOff>
      <xdr:row>36</xdr:row>
      <xdr:rowOff>45015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1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61542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8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159728</xdr:rowOff>
    </xdr:from>
    <xdr:to>
      <xdr:col>76</xdr:col>
      <xdr:colOff>165100</xdr:colOff>
      <xdr:row>38</xdr:row>
      <xdr:rowOff>89878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81005</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5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147098</xdr:rowOff>
    </xdr:from>
    <xdr:to>
      <xdr:col>72</xdr:col>
      <xdr:colOff>38100</xdr:colOff>
      <xdr:row>39</xdr:row>
      <xdr:rowOff>77248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68375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5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297,591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23768</xdr:rowOff>
    </xdr:from>
    <xdr:to>
      <xdr:col>85</xdr:col>
      <xdr:colOff>127000</xdr:colOff>
      <xdr:row>77</xdr:row>
      <xdr:rowOff>48826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25418"/>
          <a:ext cx="8382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47848</xdr:rowOff>
    </xdr:from>
    <xdr:to>
      <xdr:col>81</xdr:col>
      <xdr:colOff>50800</xdr:colOff>
      <xdr:row>77</xdr:row>
      <xdr:rowOff>48826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4949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47848</xdr:rowOff>
    </xdr:from>
    <xdr:to>
      <xdr:col>76</xdr:col>
      <xdr:colOff>114300</xdr:colOff>
      <xdr:row>77</xdr:row>
      <xdr:rowOff>52755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4949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52220</xdr:rowOff>
    </xdr:from>
    <xdr:to>
      <xdr:col>71</xdr:col>
      <xdr:colOff>177800</xdr:colOff>
      <xdr:row>77</xdr:row>
      <xdr:rowOff>52755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538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144418</xdr:rowOff>
    </xdr:from>
    <xdr:to>
      <xdr:col>85</xdr:col>
      <xdr:colOff>177800</xdr:colOff>
      <xdr:row>77</xdr:row>
      <xdr:rowOff>74568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122845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169476</xdr:rowOff>
    </xdr:from>
    <xdr:to>
      <xdr:col>81</xdr:col>
      <xdr:colOff>101600</xdr:colOff>
      <xdr:row>77</xdr:row>
      <xdr:rowOff>99626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90753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9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168498</xdr:rowOff>
    </xdr:from>
    <xdr:to>
      <xdr:col>76</xdr:col>
      <xdr:colOff>165100</xdr:colOff>
      <xdr:row>77</xdr:row>
      <xdr:rowOff>98648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9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89775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9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1955</xdr:rowOff>
    </xdr:from>
    <xdr:to>
      <xdr:col>72</xdr:col>
      <xdr:colOff>38100</xdr:colOff>
      <xdr:row>77</xdr:row>
      <xdr:rowOff>103555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0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94682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xdr:rowOff>
    </xdr:from>
    <xdr:to>
      <xdr:col>67</xdr:col>
      <xdr:colOff>101600</xdr:colOff>
      <xdr:row>77</xdr:row>
      <xdr:rowOff>103020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94147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9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131245</xdr:rowOff>
    </xdr:from>
    <xdr:to>
      <xdr:col>85</xdr:col>
      <xdr:colOff>127000</xdr:colOff>
      <xdr:row>98</xdr:row>
      <xdr:rowOff>113737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61895"/>
          <a:ext cx="838200" cy="1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30910</xdr:rowOff>
    </xdr:from>
    <xdr:to>
      <xdr:col>81</xdr:col>
      <xdr:colOff>50800</xdr:colOff>
      <xdr:row>97</xdr:row>
      <xdr:rowOff>131245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661560"/>
          <a:ext cx="889000" cy="10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30910</xdr:rowOff>
    </xdr:from>
    <xdr:to>
      <xdr:col>76</xdr:col>
      <xdr:colOff>114300</xdr:colOff>
      <xdr:row>98</xdr:row>
      <xdr:rowOff>17201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661560"/>
          <a:ext cx="889000" cy="1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17201</xdr:rowOff>
    </xdr:from>
    <xdr:to>
      <xdr:col>71</xdr:col>
      <xdr:colOff>177800</xdr:colOff>
      <xdr:row>98</xdr:row>
      <xdr:rowOff>32972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19301"/>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62937</xdr:rowOff>
    </xdr:from>
    <xdr:to>
      <xdr:col>85</xdr:col>
      <xdr:colOff>177800</xdr:colOff>
      <xdr:row>98</xdr:row>
      <xdr:rowOff>164537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149314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80445</xdr:rowOff>
    </xdr:from>
    <xdr:to>
      <xdr:col>81</xdr:col>
      <xdr:colOff>101600</xdr:colOff>
      <xdr:row>98</xdr:row>
      <xdr:rowOff>10595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27122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151560</xdr:rowOff>
    </xdr:from>
    <xdr:to>
      <xdr:col>76</xdr:col>
      <xdr:colOff>165100</xdr:colOff>
      <xdr:row>97</xdr:row>
      <xdr:rowOff>81710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1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98237</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3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137851</xdr:rowOff>
    </xdr:from>
    <xdr:to>
      <xdr:col>72</xdr:col>
      <xdr:colOff>38100</xdr:colOff>
      <xdr:row>98</xdr:row>
      <xdr:rowOff>68001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7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84528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153622</xdr:rowOff>
    </xdr:from>
    <xdr:to>
      <xdr:col>67</xdr:col>
      <xdr:colOff>101600</xdr:colOff>
      <xdr:row>98</xdr:row>
      <xdr:rowOff>83772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100299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8702</xdr:rowOff>
    </xdr:from>
    <xdr:to>
      <xdr:col>116</xdr:col>
      <xdr:colOff>63500</xdr:colOff>
      <xdr:row>76</xdr:row>
      <xdr:rowOff>81407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38902"/>
          <a:ext cx="838200" cy="7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31993</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62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153220</xdr:rowOff>
    </xdr:from>
    <xdr:to>
      <xdr:col>111</xdr:col>
      <xdr:colOff>177800</xdr:colOff>
      <xdr:row>76</xdr:row>
      <xdr:rowOff>81407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011970"/>
          <a:ext cx="8890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2872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20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153220</xdr:rowOff>
    </xdr:from>
    <xdr:to>
      <xdr:col>107</xdr:col>
      <xdr:colOff>50800</xdr:colOff>
      <xdr:row>77</xdr:row>
      <xdr:rowOff>13458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011970"/>
          <a:ext cx="889000" cy="20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166250</xdr:rowOff>
    </xdr:from>
    <xdr:to>
      <xdr:col>102</xdr:col>
      <xdr:colOff>114300</xdr:colOff>
      <xdr:row>77</xdr:row>
      <xdr:rowOff>13458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3196450"/>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129351</xdr:rowOff>
    </xdr:from>
    <xdr:to>
      <xdr:col>116</xdr:col>
      <xdr:colOff>114300</xdr:colOff>
      <xdr:row>76</xdr:row>
      <xdr:rowOff>59500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881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152228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30607</xdr:rowOff>
    </xdr:from>
    <xdr:to>
      <xdr:col>112</xdr:col>
      <xdr:colOff>38100</xdr:colOff>
      <xdr:row>76</xdr:row>
      <xdr:rowOff>132207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148734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3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102420</xdr:rowOff>
    </xdr:from>
    <xdr:to>
      <xdr:col>107</xdr:col>
      <xdr:colOff>101600</xdr:colOff>
      <xdr:row>76</xdr:row>
      <xdr:rowOff>32570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49097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134108</xdr:rowOff>
    </xdr:from>
    <xdr:to>
      <xdr:col>102</xdr:col>
      <xdr:colOff>165100</xdr:colOff>
      <xdr:row>77</xdr:row>
      <xdr:rowOff>64258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55385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5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115450</xdr:rowOff>
    </xdr:from>
    <xdr:to>
      <xdr:col>98</xdr:col>
      <xdr:colOff>38100</xdr:colOff>
      <xdr:row>77</xdr:row>
      <xdr:rowOff>45600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36727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・主要構成である人件費は、住民一人当たりのコストが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14</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a:t>
          </a:r>
          <a:r>
            <a:rPr kumimoji="1" lang="en-US" altLang="ja-JP" sz="1100">
              <a:solidFill>
                <a:srgbClr val="000000"/>
              </a:solidFill>
              <a:latin typeface="ＭＳ Ｐゴシック" panose="020B0600070205080204" pitchFamily="50" charset="-128"/>
              <a:ea typeface="ＭＳ Ｐゴシック" panose="020B0600070205080204" pitchFamily="50" charset="-128"/>
            </a:rPr>
            <a:t>7,386</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円となり、過去</a:t>
          </a:r>
          <a:r>
            <a:rPr kumimoji="1" lang="en-US" altLang="ja-JP" sz="1100">
              <a:solidFill>
                <a:srgbClr val="000000"/>
              </a:solidFill>
              <a:latin typeface="ＭＳ Ｐゴシック" panose="020B0600070205080204" pitchFamily="50" charset="-128"/>
              <a:ea typeface="ＭＳ Ｐゴシック" panose="020B0600070205080204" pitchFamily="50" charset="-128"/>
            </a:rPr>
            <a:t>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ヵ年で最も高い数値を示してるが、人口減少や新規採用による職員数の増加によるものである。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・普通建設事業費においては、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9</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a:t>
          </a:r>
          <a:r>
            <a:rPr kumimoji="1" lang="en-US" altLang="ja-JP" sz="1100">
              <a:solidFill>
                <a:srgbClr val="000000"/>
              </a:solidFill>
              <a:latin typeface="ＭＳ Ｐゴシック" panose="020B0600070205080204" pitchFamily="50" charset="-128"/>
              <a:ea typeface="ＭＳ Ｐゴシック" panose="020B0600070205080204" pitchFamily="50" charset="-128"/>
            </a:rPr>
            <a:t>5,158</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年度と比べ</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a:t>
          </a:r>
          <a:r>
            <a:rPr kumimoji="1" lang="en-US" altLang="ja-JP" sz="1100">
              <a:solidFill>
                <a:srgbClr val="000000"/>
              </a:solidFill>
              <a:latin typeface="ＭＳ Ｐゴシック" panose="020B0600070205080204" pitchFamily="50" charset="-128"/>
              <a:ea typeface="ＭＳ Ｐゴシック" panose="020B0600070205080204" pitchFamily="50" charset="-128"/>
            </a:rPr>
            <a:t>6,539</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円増加している。令和元年度は、千早赤阪村</a:t>
          </a:r>
          <a:r>
            <a:rPr kumimoji="1" lang="en-US" altLang="ja-JP" sz="1100">
              <a:solidFill>
                <a:srgbClr val="000000"/>
              </a:solidFill>
              <a:latin typeface="ＭＳ Ｐゴシック" panose="020B0600070205080204" pitchFamily="50" charset="-128"/>
              <a:ea typeface="ＭＳ Ｐゴシック" panose="020B0600070205080204" pitchFamily="50" charset="-128"/>
            </a:rPr>
            <a:t>B&amp;G</a:t>
          </a:r>
          <a:r>
            <a:rPr kumimoji="1" lang="ja-JP" altLang="en-US" sz="1100">
              <a:solidFill>
                <a:srgbClr val="000000"/>
              </a:solidFill>
              <a:latin typeface="ＭＳ Ｐゴシック" panose="020B0600070205080204" pitchFamily="50" charset="-128"/>
              <a:ea typeface="ＭＳ Ｐゴシック" panose="020B0600070205080204" pitchFamily="50" charset="-128"/>
            </a:rPr>
            <a:t>海洋センター等複数の公共施設の大規模改修工事や認定こども園整備事業補助を行ったことが主な増加要因である。今後は、新庁舎建設も控えていることから数値の増加が見込まれるため、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建設費等の平準化に努める</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・公債費は、類似団体平均値を下回っているが、平成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5,481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円増加し、</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2,857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円となった。主な増加要因は、平成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年度に借入の過疎対策事業債の据置期間が終了し元金償還が開始されたことによるもの。</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・繰出金は、平成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5,479</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円増加している。依然として下水道事業特別会計への繰出しが慢性的に発生しおり、令和元年度については、後期高齢者医療特別会計に対して療養給付費負担金への繰り出しの増加が原因である。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・積立金については、平成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6</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a:t>
          </a:r>
          <a:r>
            <a:rPr kumimoji="1" lang="en-US" altLang="ja-JP" sz="1100">
              <a:solidFill>
                <a:srgbClr val="000000"/>
              </a:solidFill>
              <a:latin typeface="ＭＳ Ｐゴシック" panose="020B0600070205080204" pitchFamily="50" charset="-128"/>
              <a:ea typeface="ＭＳ Ｐゴシック" panose="020B0600070205080204" pitchFamily="50" charset="-128"/>
            </a:rPr>
            <a:t>7,342</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円減少し、住民一人当たりのコストは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万</a:t>
          </a:r>
          <a:r>
            <a:rPr kumimoji="1" lang="en-US" altLang="ja-JP" sz="1100">
              <a:solidFill>
                <a:srgbClr val="000000"/>
              </a:solidFill>
              <a:latin typeface="ＭＳ Ｐゴシック" panose="020B0600070205080204" pitchFamily="50" charset="-128"/>
              <a:ea typeface="ＭＳ Ｐゴシック" panose="020B0600070205080204" pitchFamily="50" charset="-128"/>
            </a:rPr>
            <a:t>1,357</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円となり、類似団体平均値の水準を下回った。平成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年度は、財政調整基金から公共施設等整備基金に</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億円積み替えを行ったが、令和元年度は積み替えを行っていないため、住民一人当たりのコストが減少した。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大阪府千早赤阪村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5,164
5,144
37.30
3,374,038
3,347,195
19,956
1,953,017
3,597,823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18,770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123444</xdr:rowOff>
    </xdr:from>
    <xdr:to>
      <xdr:col>24</xdr:col>
      <xdr:colOff>63500</xdr:colOff>
      <xdr:row>34</xdr:row>
      <xdr:rowOff>140462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52744"/>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140462</xdr:rowOff>
    </xdr:from>
    <xdr:to>
      <xdr:col>19</xdr:col>
      <xdr:colOff>177800</xdr:colOff>
      <xdr:row>34</xdr:row>
      <xdr:rowOff>148590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9762"/>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139700</xdr:rowOff>
    </xdr:from>
    <xdr:to>
      <xdr:col>15</xdr:col>
      <xdr:colOff>50800</xdr:colOff>
      <xdr:row>34</xdr:row>
      <xdr:rowOff>148590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6900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78232</xdr:rowOff>
    </xdr:from>
    <xdr:to>
      <xdr:col>10</xdr:col>
      <xdr:colOff>114300</xdr:colOff>
      <xdr:row>34</xdr:row>
      <xdr:rowOff>139700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7532"/>
          <a:ext cx="8890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72644</xdr:rowOff>
    </xdr:from>
    <xdr:to>
      <xdr:col>24</xdr:col>
      <xdr:colOff>114300</xdr:colOff>
      <xdr:row>35</xdr:row>
      <xdr:rowOff>2794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95521</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89662</xdr:rowOff>
    </xdr:from>
    <xdr:to>
      <xdr:col>20</xdr:col>
      <xdr:colOff>38100</xdr:colOff>
      <xdr:row>35</xdr:row>
      <xdr:rowOff>19812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36339</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97790</xdr:rowOff>
    </xdr:from>
    <xdr:to>
      <xdr:col>15</xdr:col>
      <xdr:colOff>101600</xdr:colOff>
      <xdr:row>35</xdr:row>
      <xdr:rowOff>27940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44467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88900</xdr:rowOff>
    </xdr:from>
    <xdr:to>
      <xdr:col>10</xdr:col>
      <xdr:colOff>165100</xdr:colOff>
      <xdr:row>35</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35577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27432</xdr:rowOff>
    </xdr:from>
    <xdr:to>
      <xdr:col>6</xdr:col>
      <xdr:colOff>38100</xdr:colOff>
      <xdr:row>34</xdr:row>
      <xdr:rowOff>129032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145559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861,681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54772</xdr:rowOff>
    </xdr:from>
    <xdr:to>
      <xdr:col>24</xdr:col>
      <xdr:colOff>63500</xdr:colOff>
      <xdr:row>58</xdr:row>
      <xdr:rowOff>67545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27422"/>
          <a:ext cx="838200" cy="1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54772</xdr:rowOff>
    </xdr:from>
    <xdr:to>
      <xdr:col>19</xdr:col>
      <xdr:colOff>177800</xdr:colOff>
      <xdr:row>57</xdr:row>
      <xdr:rowOff>80047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27422"/>
          <a:ext cx="889000" cy="2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80047</xdr:rowOff>
    </xdr:from>
    <xdr:to>
      <xdr:col>15</xdr:col>
      <xdr:colOff>50800</xdr:colOff>
      <xdr:row>58</xdr:row>
      <xdr:rowOff>1491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52697"/>
          <a:ext cx="8890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1491</xdr:rowOff>
    </xdr:from>
    <xdr:to>
      <xdr:col>10</xdr:col>
      <xdr:colOff>114300</xdr:colOff>
      <xdr:row>58</xdr:row>
      <xdr:rowOff>67438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5591"/>
          <a:ext cx="8890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16745</xdr:rowOff>
    </xdr:from>
    <xdr:to>
      <xdr:col>24</xdr:col>
      <xdr:colOff>114300</xdr:colOff>
      <xdr:row>58</xdr:row>
      <xdr:rowOff>118345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103122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3972</xdr:rowOff>
    </xdr:from>
    <xdr:to>
      <xdr:col>20</xdr:col>
      <xdr:colOff>38100</xdr:colOff>
      <xdr:row>57</xdr:row>
      <xdr:rowOff>105572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122099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5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29247</xdr:rowOff>
    </xdr:from>
    <xdr:to>
      <xdr:col>15</xdr:col>
      <xdr:colOff>101600</xdr:colOff>
      <xdr:row>57</xdr:row>
      <xdr:rowOff>130847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147374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122141</xdr:rowOff>
    </xdr:from>
    <xdr:to>
      <xdr:col>10</xdr:col>
      <xdr:colOff>165100</xdr:colOff>
      <xdr:row>58</xdr:row>
      <xdr:rowOff>52291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43418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8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16638</xdr:rowOff>
    </xdr:from>
    <xdr:to>
      <xdr:col>6</xdr:col>
      <xdr:colOff>38100</xdr:colOff>
      <xdr:row>58</xdr:row>
      <xdr:rowOff>118238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109365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5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277,192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9367</xdr:rowOff>
    </xdr:from>
    <xdr:to>
      <xdr:col>24</xdr:col>
      <xdr:colOff>63500</xdr:colOff>
      <xdr:row>77</xdr:row>
      <xdr:rowOff>46530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39567"/>
          <a:ext cx="838200" cy="20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46530</xdr:rowOff>
    </xdr:from>
    <xdr:to>
      <xdr:col>19</xdr:col>
      <xdr:colOff>177800</xdr:colOff>
      <xdr:row>77</xdr:row>
      <xdr:rowOff>52665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818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52665</xdr:rowOff>
    </xdr:from>
    <xdr:to>
      <xdr:col>15</xdr:col>
      <xdr:colOff>50800</xdr:colOff>
      <xdr:row>77</xdr:row>
      <xdr:rowOff>104884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54315"/>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104884</xdr:rowOff>
    </xdr:from>
    <xdr:to>
      <xdr:col>10</xdr:col>
      <xdr:colOff>114300</xdr:colOff>
      <xdr:row>77</xdr:row>
      <xdr:rowOff>151016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06534"/>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130018</xdr:rowOff>
    </xdr:from>
    <xdr:to>
      <xdr:col>24</xdr:col>
      <xdr:colOff>114300</xdr:colOff>
      <xdr:row>76</xdr:row>
      <xdr:rowOff>60167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8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152895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4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167180</xdr:rowOff>
    </xdr:from>
    <xdr:to>
      <xdr:col>20</xdr:col>
      <xdr:colOff>38100</xdr:colOff>
      <xdr:row>77</xdr:row>
      <xdr:rowOff>97330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88457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1865</xdr:rowOff>
    </xdr:from>
    <xdr:to>
      <xdr:col>15</xdr:col>
      <xdr:colOff>101600</xdr:colOff>
      <xdr:row>77</xdr:row>
      <xdr:rowOff>103465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94592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54084</xdr:rowOff>
    </xdr:from>
    <xdr:to>
      <xdr:col>10</xdr:col>
      <xdr:colOff>165100</xdr:colOff>
      <xdr:row>77</xdr:row>
      <xdr:rowOff>155684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146811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100216</xdr:rowOff>
    </xdr:from>
    <xdr:to>
      <xdr:col>6</xdr:col>
      <xdr:colOff>38100</xdr:colOff>
      <xdr:row>78</xdr:row>
      <xdr:rowOff>30366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21493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1,120,571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132835</xdr:rowOff>
    </xdr:from>
    <xdr:to>
      <xdr:col>24</xdr:col>
      <xdr:colOff>63500</xdr:colOff>
      <xdr:row>98</xdr:row>
      <xdr:rowOff>143224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4935"/>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137023</xdr:rowOff>
    </xdr:from>
    <xdr:to>
      <xdr:col>19</xdr:col>
      <xdr:colOff>177800</xdr:colOff>
      <xdr:row>98</xdr:row>
      <xdr:rowOff>143224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9123"/>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137023</xdr:rowOff>
    </xdr:from>
    <xdr:to>
      <xdr:col>15</xdr:col>
      <xdr:colOff>50800</xdr:colOff>
      <xdr:row>98</xdr:row>
      <xdr:rowOff>161046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9123"/>
          <a:ext cx="889000" cy="2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161046</xdr:rowOff>
    </xdr:from>
    <xdr:to>
      <xdr:col>10</xdr:col>
      <xdr:colOff>114300</xdr:colOff>
      <xdr:row>98</xdr:row>
      <xdr:rowOff>164173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3146"/>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82035</xdr:rowOff>
    </xdr:from>
    <xdr:to>
      <xdr:col>24</xdr:col>
      <xdr:colOff>114300</xdr:colOff>
      <xdr:row>99</xdr:row>
      <xdr:rowOff>12185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92424</xdr:rowOff>
    </xdr:from>
    <xdr:to>
      <xdr:col>20</xdr:col>
      <xdr:colOff>38100</xdr:colOff>
      <xdr:row>99</xdr:row>
      <xdr:rowOff>22574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13701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86223</xdr:rowOff>
    </xdr:from>
    <xdr:to>
      <xdr:col>15</xdr:col>
      <xdr:colOff>101600</xdr:colOff>
      <xdr:row>99</xdr:row>
      <xdr:rowOff>16373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110246</xdr:rowOff>
    </xdr:from>
    <xdr:to>
      <xdr:col>10</xdr:col>
      <xdr:colOff>165100</xdr:colOff>
      <xdr:row>99</xdr:row>
      <xdr:rowOff>40396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31523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113373</xdr:rowOff>
    </xdr:from>
    <xdr:to>
      <xdr:col>6</xdr:col>
      <xdr:colOff>38100</xdr:colOff>
      <xdr:row>99</xdr:row>
      <xdr:rowOff>43523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34650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72339</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87439"/>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148099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21539</xdr:rowOff>
    </xdr:from>
    <xdr:to>
      <xdr:col>36</xdr:col>
      <xdr:colOff>165100</xdr:colOff>
      <xdr:row>38</xdr:row>
      <xdr:rowOff>123139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139666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226,914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114319</xdr:rowOff>
    </xdr:from>
    <xdr:to>
      <xdr:col>55</xdr:col>
      <xdr:colOff>0</xdr:colOff>
      <xdr:row>57</xdr:row>
      <xdr:rowOff>129013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86969"/>
          <a:ext cx="8382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129013</xdr:rowOff>
    </xdr:from>
    <xdr:to>
      <xdr:col>50</xdr:col>
      <xdr:colOff>114300</xdr:colOff>
      <xdr:row>57</xdr:row>
      <xdr:rowOff>137785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1663"/>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136614</xdr:rowOff>
    </xdr:from>
    <xdr:to>
      <xdr:col>45</xdr:col>
      <xdr:colOff>177800</xdr:colOff>
      <xdr:row>57</xdr:row>
      <xdr:rowOff>137785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09264"/>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136614</xdr:rowOff>
    </xdr:from>
    <xdr:to>
      <xdr:col>41</xdr:col>
      <xdr:colOff>50800</xdr:colOff>
      <xdr:row>57</xdr:row>
      <xdr:rowOff>145049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09264"/>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63519</xdr:rowOff>
    </xdr:from>
    <xdr:to>
      <xdr:col>55</xdr:col>
      <xdr:colOff>50800</xdr:colOff>
      <xdr:row>57</xdr:row>
      <xdr:rowOff>165119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149896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78213</xdr:rowOff>
    </xdr:from>
    <xdr:to>
      <xdr:col>50</xdr:col>
      <xdr:colOff>165100</xdr:colOff>
      <xdr:row>58</xdr:row>
      <xdr:rowOff>8363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86985</xdr:rowOff>
    </xdr:from>
    <xdr:to>
      <xdr:col>46</xdr:col>
      <xdr:colOff>38100</xdr:colOff>
      <xdr:row>58</xdr:row>
      <xdr:rowOff>17135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8262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5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85814</xdr:rowOff>
    </xdr:from>
    <xdr:to>
      <xdr:col>41</xdr:col>
      <xdr:colOff>101600</xdr:colOff>
      <xdr:row>58</xdr:row>
      <xdr:rowOff>15964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7091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94249</xdr:rowOff>
    </xdr:from>
    <xdr:to>
      <xdr:col>36</xdr:col>
      <xdr:colOff>165100</xdr:colOff>
      <xdr:row>58</xdr:row>
      <xdr:rowOff>24399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15526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5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682,603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20241</xdr:rowOff>
    </xdr:from>
    <xdr:to>
      <xdr:col>55</xdr:col>
      <xdr:colOff>0</xdr:colOff>
      <xdr:row>79</xdr:row>
      <xdr:rowOff>31758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64791"/>
          <a:ext cx="838200" cy="1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167498</xdr:rowOff>
    </xdr:from>
    <xdr:to>
      <xdr:col>50</xdr:col>
      <xdr:colOff>114300</xdr:colOff>
      <xdr:row>79</xdr:row>
      <xdr:rowOff>31758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40598"/>
          <a:ext cx="889000" cy="3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167498</xdr:rowOff>
    </xdr:from>
    <xdr:to>
      <xdr:col>45</xdr:col>
      <xdr:colOff>177800</xdr:colOff>
      <xdr:row>79</xdr:row>
      <xdr:rowOff>11485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40598"/>
          <a:ext cx="889000" cy="1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11485</xdr:rowOff>
    </xdr:from>
    <xdr:to>
      <xdr:col>41</xdr:col>
      <xdr:colOff>50800</xdr:colOff>
      <xdr:row>79</xdr:row>
      <xdr:rowOff>21814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56035"/>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140891</xdr:rowOff>
    </xdr:from>
    <xdr:to>
      <xdr:col>55</xdr:col>
      <xdr:colOff>50800</xdr:colOff>
      <xdr:row>79</xdr:row>
      <xdr:rowOff>71041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152408</xdr:rowOff>
    </xdr:from>
    <xdr:to>
      <xdr:col>50</xdr:col>
      <xdr:colOff>165100</xdr:colOff>
      <xdr:row>79</xdr:row>
      <xdr:rowOff>82558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5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73685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61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116698</xdr:rowOff>
    </xdr:from>
    <xdr:to>
      <xdr:col>46</xdr:col>
      <xdr:colOff>38100</xdr:colOff>
      <xdr:row>79</xdr:row>
      <xdr:rowOff>46848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37975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8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132135</xdr:rowOff>
    </xdr:from>
    <xdr:to>
      <xdr:col>41</xdr:col>
      <xdr:colOff>101600</xdr:colOff>
      <xdr:row>79</xdr:row>
      <xdr:rowOff>62285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0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53412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9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142464</xdr:rowOff>
    </xdr:from>
    <xdr:to>
      <xdr:col>36</xdr:col>
      <xdr:colOff>165100</xdr:colOff>
      <xdr:row>79</xdr:row>
      <xdr:rowOff>72614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63741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6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474,478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60500</xdr:rowOff>
    </xdr:from>
    <xdr:to>
      <xdr:col>55</xdr:col>
      <xdr:colOff>0</xdr:colOff>
      <xdr:row>98</xdr:row>
      <xdr:rowOff>94686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62600"/>
          <a:ext cx="838200" cy="3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94686</xdr:rowOff>
    </xdr:from>
    <xdr:to>
      <xdr:col>50</xdr:col>
      <xdr:colOff>114300</xdr:colOff>
      <xdr:row>98</xdr:row>
      <xdr:rowOff>135350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96786"/>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107592</xdr:rowOff>
    </xdr:from>
    <xdr:to>
      <xdr:col>45</xdr:col>
      <xdr:colOff>177800</xdr:colOff>
      <xdr:row>98</xdr:row>
      <xdr:rowOff>135350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096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107592</xdr:rowOff>
    </xdr:from>
    <xdr:to>
      <xdr:col>41</xdr:col>
      <xdr:colOff>50800</xdr:colOff>
      <xdr:row>98</xdr:row>
      <xdr:rowOff>136601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09692"/>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9700</xdr:rowOff>
    </xdr:from>
    <xdr:to>
      <xdr:col>55</xdr:col>
      <xdr:colOff>50800</xdr:colOff>
      <xdr:row>98</xdr:row>
      <xdr:rowOff>111300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159577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43886</xdr:rowOff>
    </xdr:from>
    <xdr:to>
      <xdr:col>50</xdr:col>
      <xdr:colOff>165100</xdr:colOff>
      <xdr:row>98</xdr:row>
      <xdr:rowOff>145486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136613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84550</xdr:rowOff>
    </xdr:from>
    <xdr:to>
      <xdr:col>46</xdr:col>
      <xdr:colOff>38100</xdr:colOff>
      <xdr:row>99</xdr:row>
      <xdr:rowOff>14700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8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5827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56792</xdr:rowOff>
    </xdr:from>
    <xdr:to>
      <xdr:col>41</xdr:col>
      <xdr:colOff>101600</xdr:colOff>
      <xdr:row>98</xdr:row>
      <xdr:rowOff>158392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149519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85801</xdr:rowOff>
    </xdr:from>
    <xdr:to>
      <xdr:col>36</xdr:col>
      <xdr:colOff>165100</xdr:colOff>
      <xdr:row>99</xdr:row>
      <xdr:rowOff>15951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7078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90,010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124593</xdr:rowOff>
    </xdr:from>
    <xdr:to>
      <xdr:col>85</xdr:col>
      <xdr:colOff>127000</xdr:colOff>
      <xdr:row>38</xdr:row>
      <xdr:rowOff>55137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68243"/>
          <a:ext cx="8382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55137</xdr:rowOff>
    </xdr:from>
    <xdr:to>
      <xdr:col>81</xdr:col>
      <xdr:colOff>50800</xdr:colOff>
      <xdr:row>38</xdr:row>
      <xdr:rowOff>97124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70237"/>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70815</xdr:rowOff>
    </xdr:from>
    <xdr:to>
      <xdr:col>76</xdr:col>
      <xdr:colOff>114300</xdr:colOff>
      <xdr:row>38</xdr:row>
      <xdr:rowOff>97124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85915"/>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148711</xdr:rowOff>
    </xdr:from>
    <xdr:to>
      <xdr:col>71</xdr:col>
      <xdr:colOff>177800</xdr:colOff>
      <xdr:row>38</xdr:row>
      <xdr:rowOff>70815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92361"/>
          <a:ext cx="889000" cy="9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73793</xdr:rowOff>
    </xdr:from>
    <xdr:to>
      <xdr:col>85</xdr:col>
      <xdr:colOff>177800</xdr:colOff>
      <xdr:row>38</xdr:row>
      <xdr:rowOff>3943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1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52220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4337</xdr:rowOff>
    </xdr:from>
    <xdr:to>
      <xdr:col>81</xdr:col>
      <xdr:colOff>101600</xdr:colOff>
      <xdr:row>38</xdr:row>
      <xdr:rowOff>105937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97064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46324</xdr:rowOff>
    </xdr:from>
    <xdr:to>
      <xdr:col>76</xdr:col>
      <xdr:colOff>165100</xdr:colOff>
      <xdr:row>38</xdr:row>
      <xdr:rowOff>147924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139051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20015</xdr:rowOff>
    </xdr:from>
    <xdr:to>
      <xdr:col>72</xdr:col>
      <xdr:colOff>38100</xdr:colOff>
      <xdr:row>38</xdr:row>
      <xdr:rowOff>121615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112742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97911</xdr:rowOff>
    </xdr:from>
    <xdr:to>
      <xdr:col>67</xdr:col>
      <xdr:colOff>101600</xdr:colOff>
      <xdr:row>38</xdr:row>
      <xdr:rowOff>28060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19187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3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426,352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63755</xdr:rowOff>
    </xdr:from>
    <xdr:to>
      <xdr:col>85</xdr:col>
      <xdr:colOff>127000</xdr:colOff>
      <xdr:row>58</xdr:row>
      <xdr:rowOff>11650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36405"/>
          <a:ext cx="838200" cy="11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11650</xdr:rowOff>
    </xdr:from>
    <xdr:to>
      <xdr:col>81</xdr:col>
      <xdr:colOff>50800</xdr:colOff>
      <xdr:row>58</xdr:row>
      <xdr:rowOff>20653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55750"/>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14846</xdr:rowOff>
    </xdr:from>
    <xdr:to>
      <xdr:col>76</xdr:col>
      <xdr:colOff>114300</xdr:colOff>
      <xdr:row>58</xdr:row>
      <xdr:rowOff>20653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958946"/>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90921</xdr:rowOff>
    </xdr:from>
    <xdr:to>
      <xdr:col>71</xdr:col>
      <xdr:colOff>177800</xdr:colOff>
      <xdr:row>58</xdr:row>
      <xdr:rowOff>14846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63571"/>
          <a:ext cx="889000" cy="9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12955</xdr:rowOff>
    </xdr:from>
    <xdr:to>
      <xdr:col>85</xdr:col>
      <xdr:colOff>177800</xdr:colOff>
      <xdr:row>57</xdr:row>
      <xdr:rowOff>114555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35832</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132300</xdr:rowOff>
    </xdr:from>
    <xdr:to>
      <xdr:col>81</xdr:col>
      <xdr:colOff>101600</xdr:colOff>
      <xdr:row>58</xdr:row>
      <xdr:rowOff>62450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53577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9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141303</xdr:rowOff>
    </xdr:from>
    <xdr:to>
      <xdr:col>76</xdr:col>
      <xdr:colOff>165100</xdr:colOff>
      <xdr:row>58</xdr:row>
      <xdr:rowOff>71453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62580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0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135496</xdr:rowOff>
    </xdr:from>
    <xdr:to>
      <xdr:col>72</xdr:col>
      <xdr:colOff>38100</xdr:colOff>
      <xdr:row>58</xdr:row>
      <xdr:rowOff>65646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56773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40121</xdr:rowOff>
    </xdr:from>
    <xdr:to>
      <xdr:col>67</xdr:col>
      <xdr:colOff>101600</xdr:colOff>
      <xdr:row>57</xdr:row>
      <xdr:rowOff>141721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1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158248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71,458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165666</xdr:rowOff>
    </xdr:from>
    <xdr:to>
      <xdr:col>85</xdr:col>
      <xdr:colOff>127000</xdr:colOff>
      <xdr:row>79</xdr:row>
      <xdr:rowOff>18371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024416"/>
          <a:ext cx="8382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165666</xdr:rowOff>
    </xdr:from>
    <xdr:to>
      <xdr:col>81</xdr:col>
      <xdr:colOff>50800</xdr:colOff>
      <xdr:row>78</xdr:row>
      <xdr:rowOff>39078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024416"/>
          <a:ext cx="889000" cy="38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17206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39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39078</xdr:rowOff>
    </xdr:from>
    <xdr:to>
      <xdr:col>76</xdr:col>
      <xdr:colOff>114300</xdr:colOff>
      <xdr:row>79</xdr:row>
      <xdr:rowOff>26448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12178"/>
          <a:ext cx="889000" cy="15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26448</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7099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139021</xdr:rowOff>
    </xdr:from>
    <xdr:to>
      <xdr:col>85</xdr:col>
      <xdr:colOff>177800</xdr:colOff>
      <xdr:row>79</xdr:row>
      <xdr:rowOff>69171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53948</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114865</xdr:rowOff>
    </xdr:from>
    <xdr:to>
      <xdr:col>81</xdr:col>
      <xdr:colOff>101600</xdr:colOff>
      <xdr:row>76</xdr:row>
      <xdr:rowOff>45014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973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61542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7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159728</xdr:rowOff>
    </xdr:from>
    <xdr:to>
      <xdr:col>76</xdr:col>
      <xdr:colOff>165100</xdr:colOff>
      <xdr:row>78</xdr:row>
      <xdr:rowOff>89878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81005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45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147098</xdr:rowOff>
    </xdr:from>
    <xdr:to>
      <xdr:col>72</xdr:col>
      <xdr:colOff>38100</xdr:colOff>
      <xdr:row>79</xdr:row>
      <xdr:rowOff>77248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68375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1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297,591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23768</xdr:rowOff>
    </xdr:from>
    <xdr:to>
      <xdr:col>85</xdr:col>
      <xdr:colOff>127000</xdr:colOff>
      <xdr:row>97</xdr:row>
      <xdr:rowOff>48826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4418"/>
          <a:ext cx="8382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47848</xdr:rowOff>
    </xdr:from>
    <xdr:to>
      <xdr:col>81</xdr:col>
      <xdr:colOff>50800</xdr:colOff>
      <xdr:row>97</xdr:row>
      <xdr:rowOff>48826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78498"/>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47848</xdr:rowOff>
    </xdr:from>
    <xdr:to>
      <xdr:col>76</xdr:col>
      <xdr:colOff>114300</xdr:colOff>
      <xdr:row>97</xdr:row>
      <xdr:rowOff>52755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78498"/>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52220</xdr:rowOff>
    </xdr:from>
    <xdr:to>
      <xdr:col>71</xdr:col>
      <xdr:colOff>177800</xdr:colOff>
      <xdr:row>97</xdr:row>
      <xdr:rowOff>52755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8287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144418</xdr:rowOff>
    </xdr:from>
    <xdr:to>
      <xdr:col>85</xdr:col>
      <xdr:colOff>177800</xdr:colOff>
      <xdr:row>97</xdr:row>
      <xdr:rowOff>74568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122845</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169476</xdr:rowOff>
    </xdr:from>
    <xdr:to>
      <xdr:col>81</xdr:col>
      <xdr:colOff>101600</xdr:colOff>
      <xdr:row>97</xdr:row>
      <xdr:rowOff>99626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90753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168498</xdr:rowOff>
    </xdr:from>
    <xdr:to>
      <xdr:col>76</xdr:col>
      <xdr:colOff>165100</xdr:colOff>
      <xdr:row>97</xdr:row>
      <xdr:rowOff>98648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89775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1955</xdr:rowOff>
    </xdr:from>
    <xdr:to>
      <xdr:col>72</xdr:col>
      <xdr:colOff>38100</xdr:colOff>
      <xdr:row>97</xdr:row>
      <xdr:rowOff>103555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94682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1420</xdr:rowOff>
    </xdr:from>
    <xdr:to>
      <xdr:col>67</xdr:col>
      <xdr:colOff>101600</xdr:colOff>
      <xdr:row>97</xdr:row>
      <xdr:rowOff>103020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94147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・議会費、民生費、教育費を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除く各目的別歳出は、類似団体内平均値に比べて低い水準で推移している。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・民生費について、令和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年度開設予定である公私連携幼保連携認定こども園への補助により、住民一人当たりのコストは平成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7,377</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円増加している。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・教育費の住民一人当たりのコストが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万</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4,933</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円であるが、主な増加要因としては学校</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ICT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整備のための機器購入によるものである。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今後、新庁舎建設や老朽化した施設等の更新を控えており、水準は増加する見込みであるため、全体的に事業の平準化を図る。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a:t>
          </a:r>
          <a:r>
            <a:rPr kumimoji="1" lang="ja-JP" altLang="en-US" sz="1100">
              <a:solidFill>
                <a:srgbClr val="000000"/>
              </a:solidFill>
              <a:latin typeface="ＭＳ ゴシック" pitchFamily="49" charset="-128"/>
              <a:ea typeface="ＭＳ ゴシック" pitchFamily="49" charset="-128"/>
            </a:rPr>
            <a:t>令和元年度は、急な退職に伴う退職金の増や支障木補助、学校</a:t>
          </a:r>
          <a:r>
            <a:rPr kumimoji="1" lang="en-US" altLang="ja-JP" sz="1100">
              <a:solidFill>
                <a:srgbClr val="000000"/>
              </a:solidFill>
              <a:latin typeface="ＭＳ ゴシック" pitchFamily="49" charset="-128"/>
              <a:ea typeface="ＭＳ ゴシック" pitchFamily="49" charset="-128"/>
            </a:rPr>
            <a:t>ICT</a:t>
          </a:r>
          <a:r>
            <a:rPr kumimoji="1" lang="ja-JP" altLang="en-US" sz="1100">
              <a:solidFill>
                <a:srgbClr val="000000"/>
              </a:solidFill>
              <a:latin typeface="ＭＳ ゴシック" pitchFamily="49" charset="-128"/>
              <a:ea typeface="ＭＳ ゴシック" pitchFamily="49" charset="-128"/>
            </a:rPr>
            <a:t>整備事業等、臨時的事業を実施したことや振興補助金や過疎対策事業（ソフト分）の減少により、財政調整基金から</a:t>
          </a:r>
          <a:r>
            <a:rPr kumimoji="1" lang="en-US" altLang="ja-JP" sz="1100">
              <a:solidFill>
                <a:srgbClr val="000000"/>
              </a:solidFill>
              <a:latin typeface="ＭＳ ゴシック" pitchFamily="49" charset="-128"/>
              <a:ea typeface="ＭＳ ゴシック" pitchFamily="49" charset="-128"/>
            </a:rPr>
            <a:t>1</a:t>
          </a:r>
          <a:r>
            <a:rPr kumimoji="1" lang="ja-JP" altLang="en-US" sz="1100">
              <a:solidFill>
                <a:srgbClr val="000000"/>
              </a:solidFill>
              <a:latin typeface="ＭＳ ゴシック" pitchFamily="49" charset="-128"/>
              <a:ea typeface="ＭＳ ゴシック" pitchFamily="49" charset="-128"/>
            </a:rPr>
            <a:t>億</a:t>
          </a:r>
          <a:r>
            <a:rPr kumimoji="1" lang="en-US" altLang="ja-JP" sz="1100">
              <a:solidFill>
                <a:srgbClr val="000000"/>
              </a:solidFill>
              <a:latin typeface="ＭＳ ゴシック" pitchFamily="49" charset="-128"/>
              <a:ea typeface="ＭＳ ゴシック" pitchFamily="49" charset="-128"/>
            </a:rPr>
            <a:t>5,000</a:t>
          </a:r>
          <a:r>
            <a:rPr kumimoji="1" lang="ja-JP" altLang="en-US" sz="1100">
              <a:solidFill>
                <a:srgbClr val="000000"/>
              </a:solidFill>
              <a:latin typeface="ＭＳ ゴシック" pitchFamily="49" charset="-128"/>
              <a:ea typeface="ＭＳ ゴシック" pitchFamily="49" charset="-128"/>
            </a:rPr>
            <a:t>万円取り崩した。一方、平成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a:t>
          </a:r>
          <a:r>
            <a:rPr kumimoji="1" lang="en-US" altLang="ja-JP" sz="1100">
              <a:solidFill>
                <a:srgbClr val="000000"/>
              </a:solidFill>
              <a:latin typeface="ＭＳ ゴシック" pitchFamily="49" charset="-128"/>
              <a:ea typeface="ＭＳ ゴシック" pitchFamily="49" charset="-128"/>
            </a:rPr>
            <a:t>30</a:t>
          </a:r>
          <a:r>
            <a:rPr kumimoji="1" lang="ja-JP" altLang="en-US" sz="1100">
              <a:solidFill>
                <a:srgbClr val="000000"/>
              </a:solidFill>
              <a:latin typeface="ＭＳ ゴシック" pitchFamily="49" charset="-128"/>
              <a:ea typeface="ＭＳ ゴシック" pitchFamily="49" charset="-128"/>
            </a:rPr>
            <a:t>年度に実施した財政調整基金から公共施設等整備基金の積み替えを見送ったことで実質単年度収支比率は改善している。</a:t>
          </a:r>
          <a:endParaRPr kumimoji="1" lang="en-US" altLang="ja-JP" sz="11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令和元年度において、各会計とも赤字額は発生していないが、一般会計の実質収支が大幅に減少している。大量の新規採用や急な退職者発生による人件費の増、学校</a:t>
          </a:r>
          <a:r>
            <a:rPr kumimoji="1" lang="en-US" altLang="ja-JP" sz="1100">
              <a:solidFill>
                <a:srgbClr val="000000"/>
              </a:solidFill>
              <a:latin typeface="ＭＳ ゴシック" pitchFamily="49" charset="-128"/>
              <a:ea typeface="ＭＳ ゴシック" pitchFamily="49" charset="-128"/>
            </a:rPr>
            <a:t>ICT</a:t>
          </a:r>
          <a:r>
            <a:rPr kumimoji="1" lang="ja-JP" altLang="en-US" sz="1100">
              <a:solidFill>
                <a:srgbClr val="000000"/>
              </a:solidFill>
              <a:latin typeface="ＭＳ ゴシック" pitchFamily="49" charset="-128"/>
              <a:ea typeface="ＭＳ ゴシック" pitchFamily="49" charset="-128"/>
            </a:rPr>
            <a:t>導入事業や胃がん健診等の一般財源を伴う事業費の増に加え、市町村振興補助金やふるさと応援寄附金繰入金等の特定財源が大幅に減少したことが実質収支の減少要因である。</a:t>
          </a:r>
          <a:endParaRPr kumimoji="1" lang="en-US" altLang="ja-JP" sz="11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　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年度より、水道事業においては大阪広域水道企業団と事業統合し、事務事業の効率化を図った。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43chihayaakasaka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4.4000000000000004</v>
          </cell>
        </row>
        <row r="53">
          <cell r="BP53">
            <v>57.1</v>
          </cell>
          <cell r="BX53">
            <v>61.8</v>
          </cell>
          <cell r="CF53">
            <v>74.099999999999994</v>
          </cell>
          <cell r="CN53">
            <v>70.8</v>
          </cell>
        </row>
        <row r="55">
          <cell r="AN55" t="str">
            <v>類似団体内平均値</v>
          </cell>
          <cell r="BP55">
            <v>27</v>
          </cell>
          <cell r="BX55">
            <v>25.4</v>
          </cell>
          <cell r="CF55">
            <v>23.4</v>
          </cell>
          <cell r="CN55">
            <v>7.7</v>
          </cell>
        </row>
        <row r="57">
          <cell r="BP57">
            <v>57.2</v>
          </cell>
          <cell r="BX57">
            <v>58.7</v>
          </cell>
          <cell r="CF57">
            <v>59.2</v>
          </cell>
          <cell r="CN57">
            <v>63.4</v>
          </cell>
        </row>
        <row r="72">
          <cell r="BP72" t="str">
            <v>H27</v>
          </cell>
          <cell r="BX72" t="str">
            <v>H28</v>
          </cell>
          <cell r="CF72" t="str">
            <v>H29</v>
          </cell>
          <cell r="CN72" t="str">
            <v>H30</v>
          </cell>
          <cell r="CV72" t="str">
            <v>R01</v>
          </cell>
        </row>
        <row r="73">
          <cell r="AN73" t="str">
            <v>当該団体値</v>
          </cell>
          <cell r="BP73">
            <v>4.4000000000000004</v>
          </cell>
        </row>
        <row r="75">
          <cell r="BP75">
            <v>11</v>
          </cell>
          <cell r="BX75">
            <v>10.199999999999999</v>
          </cell>
          <cell r="CF75">
            <v>9.4</v>
          </cell>
          <cell r="CN75">
            <v>8.5</v>
          </cell>
          <cell r="CV75">
            <v>7.8</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5"/>
      <c r="DK3" s="185"/>
      <c r="DL3" s="185"/>
      <c r="DM3" s="185"/>
      <c r="DN3" s="185"/>
      <c r="DO3" s="185"/>
    </row>
    <row r="4" spans="1:119" ht="18.75" customHeight="1" x14ac:dyDescent="0.15">
      <c r="A4" s="186"/>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3374038</v>
      </c>
      <c r="BO4" s="424"/>
      <c r="BP4" s="424"/>
      <c r="BQ4" s="424"/>
      <c r="BR4" s="424"/>
      <c r="BS4" s="424"/>
      <c r="BT4" s="424"/>
      <c r="BU4" s="425"/>
      <c r="BV4" s="423">
        <v>3748707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v>
      </c>
      <c r="CU4" s="608"/>
      <c r="CV4" s="608"/>
      <c r="CW4" s="608"/>
      <c r="CX4" s="608"/>
      <c r="CY4" s="608"/>
      <c r="CZ4" s="608"/>
      <c r="DA4" s="609"/>
      <c r="DB4" s="607">
        <v>4.4000000000000004</v>
      </c>
      <c r="DC4" s="608"/>
      <c r="DD4" s="608"/>
      <c r="DE4" s="608"/>
      <c r="DF4" s="608"/>
      <c r="DG4" s="608"/>
      <c r="DH4" s="608"/>
      <c r="DI4" s="609"/>
      <c r="DJ4" s="185"/>
      <c r="DK4" s="185"/>
      <c r="DL4" s="185"/>
      <c r="DM4" s="185"/>
      <c r="DN4" s="185"/>
      <c r="DO4" s="185"/>
    </row>
    <row r="5" spans="1:119" ht="18.75" customHeight="1" x14ac:dyDescent="0.15">
      <c r="A5" s="186"/>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3347195</v>
      </c>
      <c r="BO5" s="429"/>
      <c r="BP5" s="429"/>
      <c r="BQ5" s="429"/>
      <c r="BR5" s="429"/>
      <c r="BS5" s="429"/>
      <c r="BT5" s="429"/>
      <c r="BU5" s="430"/>
      <c r="BV5" s="428">
        <v>3643069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94.1</v>
      </c>
      <c r="CU5" s="399"/>
      <c r="CV5" s="399"/>
      <c r="CW5" s="399"/>
      <c r="CX5" s="399"/>
      <c r="CY5" s="399"/>
      <c r="CZ5" s="399"/>
      <c r="DA5" s="400"/>
      <c r="DB5" s="398">
        <v>88.5</v>
      </c>
      <c r="DC5" s="399"/>
      <c r="DD5" s="399"/>
      <c r="DE5" s="399"/>
      <c r="DF5" s="399"/>
      <c r="DG5" s="399"/>
      <c r="DH5" s="399"/>
      <c r="DI5" s="400"/>
      <c r="DJ5" s="185"/>
      <c r="DK5" s="185"/>
      <c r="DL5" s="185"/>
      <c r="DM5" s="185"/>
      <c r="DN5" s="185"/>
      <c r="DO5" s="185"/>
    </row>
    <row r="6" spans="1:119" ht="18.75" customHeight="1" x14ac:dyDescent="0.15">
      <c r="A6" s="186"/>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26843</v>
      </c>
      <c r="BO6" s="429"/>
      <c r="BP6" s="429"/>
      <c r="BQ6" s="429"/>
      <c r="BR6" s="429"/>
      <c r="BS6" s="429"/>
      <c r="BT6" s="429"/>
      <c r="BU6" s="430"/>
      <c r="BV6" s="428">
        <v>105638</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97.5</v>
      </c>
      <c r="CU6" s="582"/>
      <c r="CV6" s="582"/>
      <c r="CW6" s="582"/>
      <c r="CX6" s="582"/>
      <c r="CY6" s="582"/>
      <c r="CZ6" s="582"/>
      <c r="DA6" s="583"/>
      <c r="DB6" s="581">
        <v>92.7</v>
      </c>
      <c r="DC6" s="582"/>
      <c r="DD6" s="582"/>
      <c r="DE6" s="582"/>
      <c r="DF6" s="582"/>
      <c r="DG6" s="582"/>
      <c r="DH6" s="582"/>
      <c r="DI6" s="583"/>
      <c r="DJ6" s="185"/>
      <c r="DK6" s="185"/>
      <c r="DL6" s="185"/>
      <c r="DM6" s="185"/>
      <c r="DN6" s="185"/>
      <c r="DO6" s="185"/>
    </row>
    <row r="7" spans="1:119" ht="18.75" customHeight="1" x14ac:dyDescent="0.15">
      <c r="A7" s="186"/>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6887</v>
      </c>
      <c r="BO7" s="429"/>
      <c r="BP7" s="429"/>
      <c r="BQ7" s="429"/>
      <c r="BR7" s="429"/>
      <c r="BS7" s="429"/>
      <c r="BT7" s="429"/>
      <c r="BU7" s="430"/>
      <c r="BV7" s="428">
        <v>19314</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1953017</v>
      </c>
      <c r="CU7" s="429"/>
      <c r="CV7" s="429"/>
      <c r="CW7" s="429"/>
      <c r="CX7" s="429"/>
      <c r="CY7" s="429"/>
      <c r="CZ7" s="429"/>
      <c r="DA7" s="430"/>
      <c r="DB7" s="428">
        <v>1949121</v>
      </c>
      <c r="DC7" s="429"/>
      <c r="DD7" s="429"/>
      <c r="DE7" s="429"/>
      <c r="DF7" s="429"/>
      <c r="DG7" s="429"/>
      <c r="DH7" s="429"/>
      <c r="DI7" s="430"/>
      <c r="DJ7" s="185"/>
      <c r="DK7" s="185"/>
      <c r="DL7" s="185"/>
      <c r="DM7" s="185"/>
      <c r="DN7" s="185"/>
      <c r="DO7" s="185"/>
    </row>
    <row r="8" spans="1:119" ht="18.75" customHeight="1" thickBot="1" x14ac:dyDescent="0.2">
      <c r="A8" s="186"/>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19956</v>
      </c>
      <c r="BO8" s="429"/>
      <c r="BP8" s="429"/>
      <c r="BQ8" s="429"/>
      <c r="BR8" s="429"/>
      <c r="BS8" s="429"/>
      <c r="BT8" s="429"/>
      <c r="BU8" s="430"/>
      <c r="BV8" s="428">
        <v>86324</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0.3</v>
      </c>
      <c r="CU8" s="542"/>
      <c r="CV8" s="542"/>
      <c r="CW8" s="542"/>
      <c r="CX8" s="542"/>
      <c r="CY8" s="542"/>
      <c r="CZ8" s="542"/>
      <c r="DA8" s="543"/>
      <c r="DB8" s="541">
        <v>0.31</v>
      </c>
      <c r="DC8" s="542"/>
      <c r="DD8" s="542"/>
      <c r="DE8" s="542"/>
      <c r="DF8" s="542"/>
      <c r="DG8" s="542"/>
      <c r="DH8" s="542"/>
      <c r="DI8" s="543"/>
      <c r="DJ8" s="185"/>
      <c r="DK8" s="185"/>
      <c r="DL8" s="185"/>
      <c r="DM8" s="185"/>
      <c r="DN8" s="185"/>
      <c r="DO8" s="185"/>
    </row>
    <row r="9" spans="1:119" ht="18.75" customHeight="1" thickBot="1" x14ac:dyDescent="0.2">
      <c r="A9" s="186"/>
      <c r="B9" s="570" t="s">
        <v>113</v>
      </c>
      <c r="C9" s="571"/>
      <c r="D9" s="571"/>
      <c r="E9" s="571"/>
      <c r="F9" s="571"/>
      <c r="G9" s="571"/>
      <c r="H9" s="571"/>
      <c r="I9" s="571"/>
      <c r="J9" s="571"/>
      <c r="K9" s="491"/>
      <c r="L9" s="572" t="s">
        <v>114</v>
      </c>
      <c r="M9" s="573"/>
      <c r="N9" s="573"/>
      <c r="O9" s="573"/>
      <c r="P9" s="573"/>
      <c r="Q9" s="574"/>
      <c r="R9" s="575">
        <v>5378</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102</v>
      </c>
      <c r="AV9" s="486"/>
      <c r="AW9" s="486"/>
      <c r="AX9" s="486"/>
      <c r="AY9" s="408" t="s">
        <v>117</v>
      </c>
      <c r="AZ9" s="409"/>
      <c r="BA9" s="409"/>
      <c r="BB9" s="409"/>
      <c r="BC9" s="409"/>
      <c r="BD9" s="409"/>
      <c r="BE9" s="409"/>
      <c r="BF9" s="409"/>
      <c r="BG9" s="409"/>
      <c r="BH9" s="409"/>
      <c r="BI9" s="409"/>
      <c r="BJ9" s="409"/>
      <c r="BK9" s="409"/>
      <c r="BL9" s="409"/>
      <c r="BM9" s="410"/>
      <c r="BN9" s="428">
        <v>-66368</v>
      </c>
      <c r="BO9" s="429"/>
      <c r="BP9" s="429"/>
      <c r="BQ9" s="429"/>
      <c r="BR9" s="429"/>
      <c r="BS9" s="429"/>
      <c r="BT9" s="429"/>
      <c r="BU9" s="430"/>
      <c r="BV9" s="428">
        <v>-33372</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13.4</v>
      </c>
      <c r="CU9" s="399"/>
      <c r="CV9" s="399"/>
      <c r="CW9" s="399"/>
      <c r="CX9" s="399"/>
      <c r="CY9" s="399"/>
      <c r="CZ9" s="399"/>
      <c r="DA9" s="400"/>
      <c r="DB9" s="398">
        <v>11.5</v>
      </c>
      <c r="DC9" s="399"/>
      <c r="DD9" s="399"/>
      <c r="DE9" s="399"/>
      <c r="DF9" s="399"/>
      <c r="DG9" s="399"/>
      <c r="DH9" s="399"/>
      <c r="DI9" s="400"/>
      <c r="DJ9" s="185"/>
      <c r="DK9" s="185"/>
      <c r="DL9" s="185"/>
      <c r="DM9" s="185"/>
      <c r="DN9" s="185"/>
      <c r="DO9" s="185"/>
    </row>
    <row r="10" spans="1:119" ht="18.75" customHeight="1" thickBot="1" x14ac:dyDescent="0.2">
      <c r="A10" s="186"/>
      <c r="B10" s="570"/>
      <c r="C10" s="571"/>
      <c r="D10" s="571"/>
      <c r="E10" s="571"/>
      <c r="F10" s="571"/>
      <c r="G10" s="571"/>
      <c r="H10" s="571"/>
      <c r="I10" s="571"/>
      <c r="J10" s="571"/>
      <c r="K10" s="491"/>
      <c r="L10" s="401" t="s">
        <v>119</v>
      </c>
      <c r="M10" s="402"/>
      <c r="N10" s="402"/>
      <c r="O10" s="402"/>
      <c r="P10" s="402"/>
      <c r="Q10" s="403"/>
      <c r="R10" s="404">
        <v>6015</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15894</v>
      </c>
      <c r="BO10" s="429"/>
      <c r="BP10" s="429"/>
      <c r="BQ10" s="429"/>
      <c r="BR10" s="429"/>
      <c r="BS10" s="429"/>
      <c r="BT10" s="429"/>
      <c r="BU10" s="430"/>
      <c r="BV10" s="428">
        <v>22824</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102</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5"/>
      <c r="DK11" s="185"/>
      <c r="DL11" s="185"/>
      <c r="DM11" s="185"/>
      <c r="DN11" s="185"/>
      <c r="DO11" s="185"/>
    </row>
    <row r="12" spans="1:119" ht="18.75" customHeight="1" x14ac:dyDescent="0.15">
      <c r="A12" s="186"/>
      <c r="B12" s="544" t="s">
        <v>131</v>
      </c>
      <c r="C12" s="545"/>
      <c r="D12" s="545"/>
      <c r="E12" s="545"/>
      <c r="F12" s="545"/>
      <c r="G12" s="545"/>
      <c r="H12" s="545"/>
      <c r="I12" s="545"/>
      <c r="J12" s="545"/>
      <c r="K12" s="546"/>
      <c r="L12" s="553" t="s">
        <v>132</v>
      </c>
      <c r="M12" s="554"/>
      <c r="N12" s="554"/>
      <c r="O12" s="554"/>
      <c r="P12" s="554"/>
      <c r="Q12" s="555"/>
      <c r="R12" s="556">
        <v>5164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150000</v>
      </c>
      <c r="BO12" s="429"/>
      <c r="BP12" s="429"/>
      <c r="BQ12" s="429"/>
      <c r="BR12" s="429"/>
      <c r="BS12" s="429"/>
      <c r="BT12" s="429"/>
      <c r="BU12" s="430"/>
      <c r="BV12" s="428">
        <v>300000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139</v>
      </c>
      <c r="DC12" s="542"/>
      <c r="DD12" s="542"/>
      <c r="DE12" s="542"/>
      <c r="DF12" s="542"/>
      <c r="DG12" s="542"/>
      <c r="DH12" s="542"/>
      <c r="DI12" s="543"/>
      <c r="DJ12" s="185"/>
      <c r="DK12" s="185"/>
      <c r="DL12" s="185"/>
      <c r="DM12" s="185"/>
      <c r="DN12" s="185"/>
      <c r="DO12" s="185"/>
    </row>
    <row r="13" spans="1:119" ht="18.75" customHeight="1" x14ac:dyDescent="0.15">
      <c r="A13" s="186"/>
      <c r="B13" s="547"/>
      <c r="C13" s="548"/>
      <c r="D13" s="548"/>
      <c r="E13" s="548"/>
      <c r="F13" s="548"/>
      <c r="G13" s="548"/>
      <c r="H13" s="548"/>
      <c r="I13" s="548"/>
      <c r="J13" s="548"/>
      <c r="K13" s="549"/>
      <c r="L13" s="196"/>
      <c r="M13" s="528" t="s">
        <v>140</v>
      </c>
      <c r="N13" s="529"/>
      <c r="O13" s="529"/>
      <c r="P13" s="529"/>
      <c r="Q13" s="530"/>
      <c r="R13" s="531">
        <v>5144</v>
      </c>
      <c r="S13" s="532"/>
      <c r="T13" s="532"/>
      <c r="U13" s="532"/>
      <c r="V13" s="533"/>
      <c r="W13" s="519" t="s">
        <v>141</v>
      </c>
      <c r="X13" s="441"/>
      <c r="Y13" s="441"/>
      <c r="Z13" s="441"/>
      <c r="AA13" s="441"/>
      <c r="AB13" s="442"/>
      <c r="AC13" s="404">
        <v>152</v>
      </c>
      <c r="AD13" s="405"/>
      <c r="AE13" s="405"/>
      <c r="AF13" s="405"/>
      <c r="AG13" s="406"/>
      <c r="AH13" s="404">
        <v>180</v>
      </c>
      <c r="AI13" s="405"/>
      <c r="AJ13" s="405"/>
      <c r="AK13" s="405"/>
      <c r="AL13" s="407"/>
      <c r="AM13" s="497" t="s">
        <v>142</v>
      </c>
      <c r="AN13" s="402"/>
      <c r="AO13" s="402"/>
      <c r="AP13" s="402"/>
      <c r="AQ13" s="402"/>
      <c r="AR13" s="402"/>
      <c r="AS13" s="402"/>
      <c r="AT13" s="403"/>
      <c r="AU13" s="485" t="s">
        <v>102</v>
      </c>
      <c r="AV13" s="486"/>
      <c r="AW13" s="486"/>
      <c r="AX13" s="486"/>
      <c r="AY13" s="408" t="s">
        <v>143</v>
      </c>
      <c r="AZ13" s="409"/>
      <c r="BA13" s="409"/>
      <c r="BB13" s="409"/>
      <c r="BC13" s="409"/>
      <c r="BD13" s="409"/>
      <c r="BE13" s="409"/>
      <c r="BF13" s="409"/>
      <c r="BG13" s="409"/>
      <c r="BH13" s="409"/>
      <c r="BI13" s="409"/>
      <c r="BJ13" s="409"/>
      <c r="BK13" s="409"/>
      <c r="BL13" s="409"/>
      <c r="BM13" s="410"/>
      <c r="BN13" s="428">
        <v>-200474</v>
      </c>
      <c r="BO13" s="429"/>
      <c r="BP13" s="429"/>
      <c r="BQ13" s="429"/>
      <c r="BR13" s="429"/>
      <c r="BS13" s="429"/>
      <c r="BT13" s="429"/>
      <c r="BU13" s="430"/>
      <c r="BV13" s="428">
        <v>-310548</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7.8</v>
      </c>
      <c r="CU13" s="399"/>
      <c r="CV13" s="399"/>
      <c r="CW13" s="399"/>
      <c r="CX13" s="399"/>
      <c r="CY13" s="399"/>
      <c r="CZ13" s="399"/>
      <c r="DA13" s="400"/>
      <c r="DB13" s="398">
        <v>8.5</v>
      </c>
      <c r="DC13" s="399"/>
      <c r="DD13" s="399"/>
      <c r="DE13" s="399"/>
      <c r="DF13" s="399"/>
      <c r="DG13" s="399"/>
      <c r="DH13" s="399"/>
      <c r="DI13" s="400"/>
      <c r="DJ13" s="185"/>
      <c r="DK13" s="185"/>
      <c r="DL13" s="185"/>
      <c r="DM13" s="185"/>
      <c r="DN13" s="185"/>
      <c r="DO13" s="185"/>
    </row>
    <row r="14" spans="1:119" ht="18.75" customHeight="1" thickBot="1" x14ac:dyDescent="0.2">
      <c r="A14" s="186"/>
      <c r="B14" s="547"/>
      <c r="C14" s="548"/>
      <c r="D14" s="548"/>
      <c r="E14" s="548"/>
      <c r="F14" s="548"/>
      <c r="G14" s="548"/>
      <c r="H14" s="548"/>
      <c r="I14" s="548"/>
      <c r="J14" s="548"/>
      <c r="K14" s="549"/>
      <c r="L14" s="521" t="s">
        <v>145</v>
      </c>
      <c r="M14" s="565"/>
      <c r="N14" s="565"/>
      <c r="O14" s="565"/>
      <c r="P14" s="565"/>
      <c r="Q14" s="566"/>
      <c r="R14" s="531">
        <v>5262</v>
      </c>
      <c r="S14" s="532"/>
      <c r="T14" s="532"/>
      <c r="U14" s="532"/>
      <c r="V14" s="533"/>
      <c r="W14" s="534"/>
      <c r="X14" s="444"/>
      <c r="Y14" s="444"/>
      <c r="Z14" s="444"/>
      <c r="AA14" s="444"/>
      <c r="AB14" s="445"/>
      <c r="AC14" s="524">
        <v>6.8</v>
      </c>
      <c r="AD14" s="525"/>
      <c r="AE14" s="525"/>
      <c r="AF14" s="525"/>
      <c r="AG14" s="526"/>
      <c r="AH14" s="524">
        <v>7.2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139</v>
      </c>
      <c r="CU14" s="536"/>
      <c r="CV14" s="536"/>
      <c r="CW14" s="536"/>
      <c r="CX14" s="536"/>
      <c r="CY14" s="536"/>
      <c r="CZ14" s="536"/>
      <c r="DA14" s="537"/>
      <c r="DB14" s="535" t="s">
        <v>139</v>
      </c>
      <c r="DC14" s="536"/>
      <c r="DD14" s="536"/>
      <c r="DE14" s="536"/>
      <c r="DF14" s="536"/>
      <c r="DG14" s="536"/>
      <c r="DH14" s="536"/>
      <c r="DI14" s="537"/>
      <c r="DJ14" s="185"/>
      <c r="DK14" s="185"/>
      <c r="DL14" s="185"/>
      <c r="DM14" s="185"/>
      <c r="DN14" s="185"/>
      <c r="DO14" s="185"/>
    </row>
    <row r="15" spans="1:119" ht="18.75" customHeight="1" x14ac:dyDescent="0.15">
      <c r="A15" s="186"/>
      <c r="B15" s="547"/>
      <c r="C15" s="548"/>
      <c r="D15" s="548"/>
      <c r="E15" s="548"/>
      <c r="F15" s="548"/>
      <c r="G15" s="548"/>
      <c r="H15" s="548"/>
      <c r="I15" s="548"/>
      <c r="J15" s="548"/>
      <c r="K15" s="549"/>
      <c r="L15" s="196"/>
      <c r="M15" s="528" t="s">
        <v>140</v>
      </c>
      <c r="N15" s="529"/>
      <c r="O15" s="529"/>
      <c r="P15" s="529"/>
      <c r="Q15" s="530"/>
      <c r="R15" s="531">
        <v>5239</v>
      </c>
      <c r="S15" s="532"/>
      <c r="T15" s="532"/>
      <c r="U15" s="532"/>
      <c r="V15" s="533"/>
      <c r="W15" s="519" t="s">
        <v>147</v>
      </c>
      <c r="X15" s="441"/>
      <c r="Y15" s="441"/>
      <c r="Z15" s="441"/>
      <c r="AA15" s="441"/>
      <c r="AB15" s="442"/>
      <c r="AC15" s="404">
        <v>580</v>
      </c>
      <c r="AD15" s="405"/>
      <c r="AE15" s="405"/>
      <c r="AF15" s="405"/>
      <c r="AG15" s="406"/>
      <c r="AH15" s="404">
        <v>682</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514455</v>
      </c>
      <c r="BO15" s="424"/>
      <c r="BP15" s="424"/>
      <c r="BQ15" s="424"/>
      <c r="BR15" s="424"/>
      <c r="BS15" s="424"/>
      <c r="BT15" s="424"/>
      <c r="BU15" s="425"/>
      <c r="BV15" s="423">
        <v>532309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26.1</v>
      </c>
      <c r="AD16" s="525"/>
      <c r="AE16" s="525"/>
      <c r="AF16" s="525"/>
      <c r="AG16" s="526"/>
      <c r="AH16" s="524">
        <v>27.1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1754521</v>
      </c>
      <c r="BO16" s="429"/>
      <c r="BP16" s="429"/>
      <c r="BQ16" s="429"/>
      <c r="BR16" s="429"/>
      <c r="BS16" s="429"/>
      <c r="BT16" s="429"/>
      <c r="BU16" s="430"/>
      <c r="BV16" s="428">
        <v>1721376</v>
      </c>
      <c r="BW16" s="429"/>
      <c r="BX16" s="429"/>
      <c r="BY16" s="429"/>
      <c r="BZ16" s="429"/>
      <c r="CA16" s="429"/>
      <c r="CB16" s="429"/>
      <c r="CC16" s="430"/>
      <c r="CD16" s="200"/>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5"/>
      <c r="DK16" s="185"/>
      <c r="DL16" s="185"/>
      <c r="DM16" s="185"/>
      <c r="DN16" s="185"/>
      <c r="DO16" s="185"/>
    </row>
    <row r="17" spans="1:119" ht="18.75" customHeight="1" thickBot="1" x14ac:dyDescent="0.2">
      <c r="A17" s="186"/>
      <c r="B17" s="550"/>
      <c r="C17" s="551"/>
      <c r="D17" s="551"/>
      <c r="E17" s="551"/>
      <c r="F17" s="551"/>
      <c r="G17" s="551"/>
      <c r="H17" s="551"/>
      <c r="I17" s="551"/>
      <c r="J17" s="551"/>
      <c r="K17" s="552"/>
      <c r="L17" s="201"/>
      <c r="M17" s="513" t="s">
        <v>153</v>
      </c>
      <c r="N17" s="514"/>
      <c r="O17" s="514"/>
      <c r="P17" s="514"/>
      <c r="Q17" s="515"/>
      <c r="R17" s="516" t="s">
        <v>154</v>
      </c>
      <c r="S17" s="517"/>
      <c r="T17" s="517"/>
      <c r="U17" s="517"/>
      <c r="V17" s="518"/>
      <c r="W17" s="519" t="s">
        <v>155</v>
      </c>
      <c r="X17" s="441"/>
      <c r="Y17" s="441"/>
      <c r="Z17" s="441"/>
      <c r="AA17" s="441"/>
      <c r="AB17" s="442"/>
      <c r="AC17" s="404">
        <v>1494</v>
      </c>
      <c r="AD17" s="405"/>
      <c r="AE17" s="405"/>
      <c r="AF17" s="405"/>
      <c r="AG17" s="406"/>
      <c r="AH17" s="404">
        <v>1654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646168</v>
      </c>
      <c r="BO17" s="429"/>
      <c r="BP17" s="429"/>
      <c r="BQ17" s="429"/>
      <c r="BR17" s="429"/>
      <c r="BS17" s="429"/>
      <c r="BT17" s="429"/>
      <c r="BU17" s="430"/>
      <c r="BV17" s="428">
        <v>671389</v>
      </c>
      <c r="BW17" s="429"/>
      <c r="BX17" s="429"/>
      <c r="BY17" s="429"/>
      <c r="BZ17" s="429"/>
      <c r="CA17" s="429"/>
      <c r="CB17" s="429"/>
      <c r="CC17" s="430"/>
      <c r="CD17" s="200"/>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5"/>
      <c r="DK17" s="185"/>
      <c r="DL17" s="185"/>
      <c r="DM17" s="185"/>
      <c r="DN17" s="185"/>
      <c r="DO17" s="185"/>
    </row>
    <row r="18" spans="1:119" ht="18.75" customHeight="1" thickBot="1" x14ac:dyDescent="0.2">
      <c r="A18" s="186"/>
      <c r="B18" s="490" t="s">
        <v>157</v>
      </c>
      <c r="C18" s="491"/>
      <c r="D18" s="491"/>
      <c r="E18" s="492"/>
      <c r="F18" s="492"/>
      <c r="G18" s="492"/>
      <c r="H18" s="492"/>
      <c r="I18" s="492"/>
      <c r="J18" s="492"/>
      <c r="K18" s="492"/>
      <c r="L18" s="493">
        <v>37.299999999999997</v>
      </c>
      <c r="M18" s="493"/>
      <c r="N18" s="493"/>
      <c r="O18" s="493"/>
      <c r="P18" s="493"/>
      <c r="Q18" s="493"/>
      <c r="R18" s="494"/>
      <c r="S18" s="494"/>
      <c r="T18" s="494"/>
      <c r="U18" s="494"/>
      <c r="V18" s="495"/>
      <c r="W18" s="509"/>
      <c r="X18" s="510"/>
      <c r="Y18" s="510"/>
      <c r="Z18" s="510"/>
      <c r="AA18" s="510"/>
      <c r="AB18" s="520"/>
      <c r="AC18" s="392">
        <v>67.099999999999994</v>
      </c>
      <c r="AD18" s="393"/>
      <c r="AE18" s="393"/>
      <c r="AF18" s="393"/>
      <c r="AG18" s="496"/>
      <c r="AH18" s="392">
        <v>65.7</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1843827</v>
      </c>
      <c r="BO18" s="429"/>
      <c r="BP18" s="429"/>
      <c r="BQ18" s="429"/>
      <c r="BR18" s="429"/>
      <c r="BS18" s="429"/>
      <c r="BT18" s="429"/>
      <c r="BU18" s="430"/>
      <c r="BV18" s="428">
        <v>1711273</v>
      </c>
      <c r="BW18" s="429"/>
      <c r="BX18" s="429"/>
      <c r="BY18" s="429"/>
      <c r="BZ18" s="429"/>
      <c r="CA18" s="429"/>
      <c r="CB18" s="429"/>
      <c r="CC18" s="430"/>
      <c r="CD18" s="200"/>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5"/>
      <c r="DK18" s="185"/>
      <c r="DL18" s="185"/>
      <c r="DM18" s="185"/>
      <c r="DN18" s="185"/>
      <c r="DO18" s="185"/>
    </row>
    <row r="19" spans="1:119" ht="18.75" customHeight="1" thickBot="1" x14ac:dyDescent="0.2">
      <c r="A19" s="186"/>
      <c r="B19" s="490" t="s">
        <v>159</v>
      </c>
      <c r="C19" s="491"/>
      <c r="D19" s="491"/>
      <c r="E19" s="492"/>
      <c r="F19" s="492"/>
      <c r="G19" s="492"/>
      <c r="H19" s="492"/>
      <c r="I19" s="492"/>
      <c r="J19" s="492"/>
      <c r="K19" s="492"/>
      <c r="L19" s="498">
        <v>144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2420582</v>
      </c>
      <c r="BO19" s="429"/>
      <c r="BP19" s="429"/>
      <c r="BQ19" s="429"/>
      <c r="BR19" s="429"/>
      <c r="BS19" s="429"/>
      <c r="BT19" s="429"/>
      <c r="BU19" s="430"/>
      <c r="BV19" s="428">
        <v>2619252</v>
      </c>
      <c r="BW19" s="429"/>
      <c r="BX19" s="429"/>
      <c r="BY19" s="429"/>
      <c r="BZ19" s="429"/>
      <c r="CA19" s="429"/>
      <c r="CB19" s="429"/>
      <c r="CC19" s="430"/>
      <c r="CD19" s="200"/>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5"/>
      <c r="DK19" s="185"/>
      <c r="DL19" s="185"/>
      <c r="DM19" s="185"/>
      <c r="DN19" s="185"/>
      <c r="DO19" s="185"/>
    </row>
    <row r="20" spans="1:119" ht="18.75" customHeight="1" thickBot="1" x14ac:dyDescent="0.2">
      <c r="A20" s="186"/>
      <c r="B20" s="490" t="s">
        <v>161</v>
      </c>
      <c r="C20" s="491"/>
      <c r="D20" s="491"/>
      <c r="E20" s="492"/>
      <c r="F20" s="492"/>
      <c r="G20" s="492"/>
      <c r="H20" s="492"/>
      <c r="I20" s="492"/>
      <c r="J20" s="492"/>
      <c r="K20" s="492"/>
      <c r="L20" s="498">
        <v>2036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0"/>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5"/>
      <c r="DK20" s="185"/>
      <c r="DL20" s="185"/>
      <c r="DM20" s="185"/>
      <c r="DN20" s="185"/>
      <c r="DO20" s="185"/>
    </row>
    <row r="21" spans="1:119" ht="18.75" customHeight="1" x14ac:dyDescent="0.15">
      <c r="A21" s="186"/>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0"/>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5"/>
      <c r="DK21" s="185"/>
      <c r="DL21" s="185"/>
      <c r="DM21" s="185"/>
      <c r="DN21" s="185"/>
      <c r="DO21" s="185"/>
    </row>
    <row r="22" spans="1:119" ht="18.75" customHeight="1" thickBot="1" x14ac:dyDescent="0.2">
      <c r="A22" s="186"/>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0"/>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5"/>
      <c r="DK22" s="185"/>
      <c r="DL22" s="185"/>
      <c r="DM22" s="185"/>
      <c r="DN22" s="185"/>
      <c r="DO22" s="185"/>
    </row>
    <row r="23" spans="1:119" ht="18.75" customHeight="1" x14ac:dyDescent="0.15">
      <c r="A23" s="186"/>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3597823</v>
      </c>
      <c r="BO23" s="429"/>
      <c r="BP23" s="429"/>
      <c r="BQ23" s="429"/>
      <c r="BR23" s="429"/>
      <c r="BS23" s="429"/>
      <c r="BT23" s="429"/>
      <c r="BU23" s="430"/>
      <c r="BV23" s="428">
        <v>3495714</v>
      </c>
      <c r="BW23" s="429"/>
      <c r="BX23" s="429"/>
      <c r="BY23" s="429"/>
      <c r="BZ23" s="429"/>
      <c r="CA23" s="429"/>
      <c r="CB23" s="429"/>
      <c r="CC23" s="430"/>
      <c r="CD23" s="200"/>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5"/>
      <c r="DK23" s="185"/>
      <c r="DL23" s="185"/>
      <c r="DM23" s="185"/>
      <c r="DN23" s="185"/>
      <c r="DO23" s="185"/>
    </row>
    <row r="24" spans="1:119" ht="18.75" customHeight="1" thickBot="1" x14ac:dyDescent="0.2">
      <c r="A24" s="186"/>
      <c r="B24" s="460"/>
      <c r="C24" s="461"/>
      <c r="D24" s="462"/>
      <c r="E24" s="401" t="s">
        <v>170</v>
      </c>
      <c r="F24" s="402"/>
      <c r="G24" s="402"/>
      <c r="H24" s="402"/>
      <c r="I24" s="402"/>
      <c r="J24" s="402"/>
      <c r="K24" s="403"/>
      <c r="L24" s="404">
        <v>1</v>
      </c>
      <c r="M24" s="405"/>
      <c r="N24" s="405"/>
      <c r="O24" s="405"/>
      <c r="P24" s="406"/>
      <c r="Q24" s="404">
        <v>7500</v>
      </c>
      <c r="R24" s="405"/>
      <c r="S24" s="405"/>
      <c r="T24" s="405"/>
      <c r="U24" s="405"/>
      <c r="V24" s="406"/>
      <c r="W24" s="470"/>
      <c r="X24" s="461"/>
      <c r="Y24" s="462"/>
      <c r="Z24" s="401" t="s">
        <v>171</v>
      </c>
      <c r="AA24" s="402"/>
      <c r="AB24" s="402"/>
      <c r="AC24" s="402"/>
      <c r="AD24" s="402"/>
      <c r="AE24" s="402"/>
      <c r="AF24" s="402"/>
      <c r="AG24" s="403"/>
      <c r="AH24" s="404">
        <v>76</v>
      </c>
      <c r="AI24" s="405"/>
      <c r="AJ24" s="405"/>
      <c r="AK24" s="405"/>
      <c r="AL24" s="406"/>
      <c r="AM24" s="404">
        <v>228152</v>
      </c>
      <c r="AN24" s="405"/>
      <c r="AO24" s="405"/>
      <c r="AP24" s="405"/>
      <c r="AQ24" s="405"/>
      <c r="AR24" s="406"/>
      <c r="AS24" s="404">
        <v>3002</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3100973</v>
      </c>
      <c r="BO24" s="429"/>
      <c r="BP24" s="429"/>
      <c r="BQ24" s="429"/>
      <c r="BR24" s="429"/>
      <c r="BS24" s="429"/>
      <c r="BT24" s="429"/>
      <c r="BU24" s="430"/>
      <c r="BV24" s="428">
        <v>2883915</v>
      </c>
      <c r="BW24" s="429"/>
      <c r="BX24" s="429"/>
      <c r="BY24" s="429"/>
      <c r="BZ24" s="429"/>
      <c r="CA24" s="429"/>
      <c r="CB24" s="429"/>
      <c r="CC24" s="430"/>
      <c r="CD24" s="200"/>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5"/>
      <c r="DK24" s="185"/>
      <c r="DL24" s="185"/>
      <c r="DM24" s="185"/>
      <c r="DN24" s="185"/>
      <c r="DO24" s="185"/>
    </row>
    <row r="25" spans="1:119" s="185" customFormat="1" ht="18.75" customHeight="1" x14ac:dyDescent="0.15">
      <c r="A25" s="186"/>
      <c r="B25" s="460"/>
      <c r="C25" s="461"/>
      <c r="D25" s="462"/>
      <c r="E25" s="401" t="s">
        <v>173</v>
      </c>
      <c r="F25" s="402"/>
      <c r="G25" s="402"/>
      <c r="H25" s="402"/>
      <c r="I25" s="402"/>
      <c r="J25" s="402"/>
      <c r="K25" s="403"/>
      <c r="L25" s="404">
        <v>1</v>
      </c>
      <c r="M25" s="405"/>
      <c r="N25" s="405"/>
      <c r="O25" s="405"/>
      <c r="P25" s="406"/>
      <c r="Q25" s="404">
        <v>6500</v>
      </c>
      <c r="R25" s="405"/>
      <c r="S25" s="405"/>
      <c r="T25" s="405"/>
      <c r="U25" s="405"/>
      <c r="V25" s="406"/>
      <c r="W25" s="470"/>
      <c r="X25" s="461"/>
      <c r="Y25" s="462"/>
      <c r="Z25" s="401" t="s">
        <v>174</v>
      </c>
      <c r="AA25" s="402"/>
      <c r="AB25" s="402"/>
      <c r="AC25" s="402"/>
      <c r="AD25" s="402"/>
      <c r="AE25" s="402"/>
      <c r="AF25" s="402"/>
      <c r="AG25" s="403"/>
      <c r="AH25" s="404" t="s">
        <v>175</v>
      </c>
      <c r="AI25" s="405"/>
      <c r="AJ25" s="405"/>
      <c r="AK25" s="405"/>
      <c r="AL25" s="406"/>
      <c r="AM25" s="404" t="s">
        <v>175</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788809</v>
      </c>
      <c r="BO25" s="424"/>
      <c r="BP25" s="424"/>
      <c r="BQ25" s="424"/>
      <c r="BR25" s="424"/>
      <c r="BS25" s="424"/>
      <c r="BT25" s="424"/>
      <c r="BU25" s="425"/>
      <c r="BV25" s="423">
        <v>891645</v>
      </c>
      <c r="BW25" s="424"/>
      <c r="BX25" s="424"/>
      <c r="BY25" s="424"/>
      <c r="BZ25" s="424"/>
      <c r="CA25" s="424"/>
      <c r="CB25" s="424"/>
      <c r="CC25" s="425"/>
      <c r="CD25" s="200"/>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5" customFormat="1" ht="18.75" customHeight="1" x14ac:dyDescent="0.15">
      <c r="A26" s="186"/>
      <c r="B26" s="460"/>
      <c r="C26" s="461"/>
      <c r="D26" s="462"/>
      <c r="E26" s="401" t="s">
        <v>177</v>
      </c>
      <c r="F26" s="402"/>
      <c r="G26" s="402"/>
      <c r="H26" s="402"/>
      <c r="I26" s="402"/>
      <c r="J26" s="402"/>
      <c r="K26" s="403"/>
      <c r="L26" s="404">
        <v>1</v>
      </c>
      <c r="M26" s="405"/>
      <c r="N26" s="405"/>
      <c r="O26" s="405"/>
      <c r="P26" s="406"/>
      <c r="Q26" s="404">
        <v>5400</v>
      </c>
      <c r="R26" s="405"/>
      <c r="S26" s="405"/>
      <c r="T26" s="405"/>
      <c r="U26" s="405"/>
      <c r="V26" s="406"/>
      <c r="W26" s="470"/>
      <c r="X26" s="461"/>
      <c r="Y26" s="462"/>
      <c r="Z26" s="401" t="s">
        <v>178</v>
      </c>
      <c r="AA26" s="483"/>
      <c r="AB26" s="483"/>
      <c r="AC26" s="483"/>
      <c r="AD26" s="483"/>
      <c r="AE26" s="483"/>
      <c r="AF26" s="483"/>
      <c r="AG26" s="484"/>
      <c r="AH26" s="404" t="s">
        <v>130</v>
      </c>
      <c r="AI26" s="405"/>
      <c r="AJ26" s="405"/>
      <c r="AK26" s="405"/>
      <c r="AL26" s="406"/>
      <c r="AM26" s="404" t="s">
        <v>175</v>
      </c>
      <c r="AN26" s="405"/>
      <c r="AO26" s="405"/>
      <c r="AP26" s="405"/>
      <c r="AQ26" s="405"/>
      <c r="AR26" s="406"/>
      <c r="AS26" s="404" t="s">
        <v>175</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175</v>
      </c>
      <c r="BW26" s="429"/>
      <c r="BX26" s="429"/>
      <c r="BY26" s="429"/>
      <c r="BZ26" s="429"/>
      <c r="CA26" s="429"/>
      <c r="CB26" s="429"/>
      <c r="CC26" s="430"/>
      <c r="CD26" s="200"/>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6"/>
      <c r="B27" s="460"/>
      <c r="C27" s="461"/>
      <c r="D27" s="462"/>
      <c r="E27" s="401" t="s">
        <v>180</v>
      </c>
      <c r="F27" s="402"/>
      <c r="G27" s="402"/>
      <c r="H27" s="402"/>
      <c r="I27" s="402"/>
      <c r="J27" s="402"/>
      <c r="K27" s="403"/>
      <c r="L27" s="404">
        <v>1</v>
      </c>
      <c r="M27" s="405"/>
      <c r="N27" s="405"/>
      <c r="O27" s="405"/>
      <c r="P27" s="406"/>
      <c r="Q27" s="404">
        <v>3500</v>
      </c>
      <c r="R27" s="405"/>
      <c r="S27" s="405"/>
      <c r="T27" s="405"/>
      <c r="U27" s="405"/>
      <c r="V27" s="406"/>
      <c r="W27" s="470"/>
      <c r="X27" s="461"/>
      <c r="Y27" s="462"/>
      <c r="Z27" s="401" t="s">
        <v>181</v>
      </c>
      <c r="AA27" s="402"/>
      <c r="AB27" s="402"/>
      <c r="AC27" s="402"/>
      <c r="AD27" s="402"/>
      <c r="AE27" s="402"/>
      <c r="AF27" s="402"/>
      <c r="AG27" s="403"/>
      <c r="AH27" s="404">
        <v>2</v>
      </c>
      <c r="AI27" s="405"/>
      <c r="AJ27" s="405"/>
      <c r="AK27" s="405"/>
      <c r="AL27" s="406"/>
      <c r="AM27" s="404" t="s">
        <v>182</v>
      </c>
      <c r="AN27" s="405"/>
      <c r="AO27" s="405"/>
      <c r="AP27" s="405"/>
      <c r="AQ27" s="405"/>
      <c r="AR27" s="406"/>
      <c r="AS27" s="404" t="s">
        <v>182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130</v>
      </c>
      <c r="BO27" s="432"/>
      <c r="BP27" s="432"/>
      <c r="BQ27" s="432"/>
      <c r="BR27" s="432"/>
      <c r="BS27" s="432"/>
      <c r="BT27" s="432"/>
      <c r="BU27" s="433"/>
      <c r="BV27" s="431" t="s">
        <v>175</v>
      </c>
      <c r="BW27" s="432"/>
      <c r="BX27" s="432"/>
      <c r="BY27" s="432"/>
      <c r="BZ27" s="432"/>
      <c r="CA27" s="432"/>
      <c r="CB27" s="432"/>
      <c r="CC27" s="433"/>
      <c r="CD27" s="202"/>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5"/>
      <c r="DK27" s="185"/>
      <c r="DL27" s="185"/>
      <c r="DM27" s="185"/>
      <c r="DN27" s="185"/>
      <c r="DO27" s="185"/>
    </row>
    <row r="28" spans="1:119" ht="18.75" customHeight="1" x14ac:dyDescent="0.15">
      <c r="A28" s="186"/>
      <c r="B28" s="460"/>
      <c r="C28" s="461"/>
      <c r="D28" s="462"/>
      <c r="E28" s="401" t="s">
        <v>184</v>
      </c>
      <c r="F28" s="402"/>
      <c r="G28" s="402"/>
      <c r="H28" s="402"/>
      <c r="I28" s="402"/>
      <c r="J28" s="402"/>
      <c r="K28" s="403"/>
      <c r="L28" s="404">
        <v>1</v>
      </c>
      <c r="M28" s="405"/>
      <c r="N28" s="405"/>
      <c r="O28" s="405"/>
      <c r="P28" s="406"/>
      <c r="Q28" s="404">
        <v>3200</v>
      </c>
      <c r="R28" s="405"/>
      <c r="S28" s="405"/>
      <c r="T28" s="405"/>
      <c r="U28" s="405"/>
      <c r="V28" s="406"/>
      <c r="W28" s="470"/>
      <c r="X28" s="461"/>
      <c r="Y28" s="462"/>
      <c r="Z28" s="401" t="s">
        <v>185</v>
      </c>
      <c r="AA28" s="402"/>
      <c r="AB28" s="402"/>
      <c r="AC28" s="402"/>
      <c r="AD28" s="402"/>
      <c r="AE28" s="402"/>
      <c r="AF28" s="402"/>
      <c r="AG28" s="403"/>
      <c r="AH28" s="404" t="s">
        <v>175</v>
      </c>
      <c r="AI28" s="405"/>
      <c r="AJ28" s="405"/>
      <c r="AK28" s="405"/>
      <c r="AL28" s="406"/>
      <c r="AM28" s="404" t="s">
        <v>175</v>
      </c>
      <c r="AN28" s="405"/>
      <c r="AO28" s="405"/>
      <c r="AP28" s="405"/>
      <c r="AQ28" s="405"/>
      <c r="AR28" s="406"/>
      <c r="AS28" s="404" t="s">
        <v>186</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883904</v>
      </c>
      <c r="BO28" s="424"/>
      <c r="BP28" s="424"/>
      <c r="BQ28" s="424"/>
      <c r="BR28" s="424"/>
      <c r="BS28" s="424"/>
      <c r="BT28" s="424"/>
      <c r="BU28" s="425"/>
      <c r="BV28" s="423">
        <v>1018010</v>
      </c>
      <c r="BW28" s="424"/>
      <c r="BX28" s="424"/>
      <c r="BY28" s="424"/>
      <c r="BZ28" s="424"/>
      <c r="CA28" s="424"/>
      <c r="CB28" s="424"/>
      <c r="CC28" s="425"/>
      <c r="CD28" s="200"/>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5"/>
      <c r="DK28" s="185"/>
      <c r="DL28" s="185"/>
      <c r="DM28" s="185"/>
      <c r="DN28" s="185"/>
      <c r="DO28" s="185"/>
    </row>
    <row r="29" spans="1:119" ht="18.75" customHeight="1" x14ac:dyDescent="0.15">
      <c r="A29" s="186"/>
      <c r="B29" s="460"/>
      <c r="C29" s="461"/>
      <c r="D29" s="462"/>
      <c r="E29" s="401" t="s">
        <v>188</v>
      </c>
      <c r="F29" s="402"/>
      <c r="G29" s="402"/>
      <c r="H29" s="402"/>
      <c r="I29" s="402"/>
      <c r="J29" s="402"/>
      <c r="K29" s="403"/>
      <c r="L29" s="404">
        <v>5</v>
      </c>
      <c r="M29" s="405"/>
      <c r="N29" s="405"/>
      <c r="O29" s="405"/>
      <c r="P29" s="406"/>
      <c r="Q29" s="404">
        <v>3000</v>
      </c>
      <c r="R29" s="405"/>
      <c r="S29" s="405"/>
      <c r="T29" s="405"/>
      <c r="U29" s="405"/>
      <c r="V29" s="406"/>
      <c r="W29" s="471"/>
      <c r="X29" s="472"/>
      <c r="Y29" s="473"/>
      <c r="Z29" s="401" t="s">
        <v>189</v>
      </c>
      <c r="AA29" s="402"/>
      <c r="AB29" s="402"/>
      <c r="AC29" s="402"/>
      <c r="AD29" s="402"/>
      <c r="AE29" s="402"/>
      <c r="AF29" s="402"/>
      <c r="AG29" s="403"/>
      <c r="AH29" s="404">
        <v>78</v>
      </c>
      <c r="AI29" s="405"/>
      <c r="AJ29" s="405"/>
      <c r="AK29" s="405"/>
      <c r="AL29" s="406"/>
      <c r="AM29" s="404">
        <v>236984</v>
      </c>
      <c r="AN29" s="405"/>
      <c r="AO29" s="405"/>
      <c r="AP29" s="405"/>
      <c r="AQ29" s="405"/>
      <c r="AR29" s="406"/>
      <c r="AS29" s="404">
        <v>3038</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275370</v>
      </c>
      <c r="BO29" s="429"/>
      <c r="BP29" s="429"/>
      <c r="BQ29" s="429"/>
      <c r="BR29" s="429"/>
      <c r="BS29" s="429"/>
      <c r="BT29" s="429"/>
      <c r="BU29" s="430"/>
      <c r="BV29" s="428">
        <v>245112</v>
      </c>
      <c r="BW29" s="429"/>
      <c r="BX29" s="429"/>
      <c r="BY29" s="429"/>
      <c r="BZ29" s="429"/>
      <c r="CA29" s="429"/>
      <c r="CB29" s="429"/>
      <c r="CC29" s="430"/>
      <c r="CD29" s="202"/>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5"/>
      <c r="DK29" s="185"/>
      <c r="DL29" s="185"/>
      <c r="DM29" s="185"/>
      <c r="DN29" s="185"/>
      <c r="DO29" s="185"/>
    </row>
    <row r="30" spans="1:119" ht="18.75" customHeight="1" thickBot="1" x14ac:dyDescent="0.2">
      <c r="A30" s="186"/>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95.2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912486</v>
      </c>
      <c r="BO30" s="432"/>
      <c r="BP30" s="432"/>
      <c r="BQ30" s="432"/>
      <c r="BR30" s="432"/>
      <c r="BS30" s="432"/>
      <c r="BT30" s="432"/>
      <c r="BU30" s="433"/>
      <c r="BV30" s="431">
        <v>940746</v>
      </c>
      <c r="BW30" s="432"/>
      <c r="BX30" s="432"/>
      <c r="BY30" s="432"/>
      <c r="BZ30" s="432"/>
      <c r="CA30" s="432"/>
      <c r="CB30" s="432"/>
      <c r="CC30" s="43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1" t="s">
        <v>198</v>
      </c>
      <c r="D33" s="391"/>
      <c r="E33" s="390" t="s">
        <v>199</v>
      </c>
      <c r="F33" s="390"/>
      <c r="G33" s="390"/>
      <c r="H33" s="390"/>
      <c r="I33" s="390"/>
      <c r="J33" s="390"/>
      <c r="K33" s="390"/>
      <c r="L33" s="390"/>
      <c r="M33" s="390"/>
      <c r="N33" s="390"/>
      <c r="O33" s="390"/>
      <c r="P33" s="390"/>
      <c r="Q33" s="390"/>
      <c r="R33" s="390"/>
      <c r="S33" s="390"/>
      <c r="T33" s="215"/>
      <c r="U33" s="391" t="s">
        <v>200</v>
      </c>
      <c r="V33" s="391"/>
      <c r="W33" s="390" t="s">
        <v>201</v>
      </c>
      <c r="X33" s="390"/>
      <c r="Y33" s="390"/>
      <c r="Z33" s="390"/>
      <c r="AA33" s="390"/>
      <c r="AB33" s="390"/>
      <c r="AC33" s="390"/>
      <c r="AD33" s="390"/>
      <c r="AE33" s="390"/>
      <c r="AF33" s="390"/>
      <c r="AG33" s="390"/>
      <c r="AH33" s="390"/>
      <c r="AI33" s="390"/>
      <c r="AJ33" s="390"/>
      <c r="AK33" s="390"/>
      <c r="AL33" s="215"/>
      <c r="AM33" s="391" t="s">
        <v>198</v>
      </c>
      <c r="AN33" s="391"/>
      <c r="AO33" s="390" t="s">
        <v>202</v>
      </c>
      <c r="AP33" s="390"/>
      <c r="AQ33" s="390"/>
      <c r="AR33" s="390"/>
      <c r="AS33" s="390"/>
      <c r="AT33" s="390"/>
      <c r="AU33" s="390"/>
      <c r="AV33" s="390"/>
      <c r="AW33" s="390"/>
      <c r="AX33" s="390"/>
      <c r="AY33" s="390"/>
      <c r="AZ33" s="390"/>
      <c r="BA33" s="390"/>
      <c r="BB33" s="390"/>
      <c r="BC33" s="390"/>
      <c r="BD33" s="216"/>
      <c r="BE33" s="390" t="s">
        <v>203</v>
      </c>
      <c r="BF33" s="390"/>
      <c r="BG33" s="390" t="s">
        <v>204</v>
      </c>
      <c r="BH33" s="390"/>
      <c r="BI33" s="390"/>
      <c r="BJ33" s="390"/>
      <c r="BK33" s="390"/>
      <c r="BL33" s="390"/>
      <c r="BM33" s="390"/>
      <c r="BN33" s="390"/>
      <c r="BO33" s="390"/>
      <c r="BP33" s="390"/>
      <c r="BQ33" s="390"/>
      <c r="BR33" s="390"/>
      <c r="BS33" s="390"/>
      <c r="BT33" s="390"/>
      <c r="BU33" s="390"/>
      <c r="BV33" s="216"/>
      <c r="BW33" s="391" t="s">
        <v>203</v>
      </c>
      <c r="BX33" s="391"/>
      <c r="BY33" s="390" t="s">
        <v>205</v>
      </c>
      <c r="BZ33" s="390"/>
      <c r="CA33" s="390"/>
      <c r="CB33" s="390"/>
      <c r="CC33" s="390"/>
      <c r="CD33" s="390"/>
      <c r="CE33" s="390"/>
      <c r="CF33" s="390"/>
      <c r="CG33" s="390"/>
      <c r="CH33" s="390"/>
      <c r="CI33" s="390"/>
      <c r="CJ33" s="390"/>
      <c r="CK33" s="390"/>
      <c r="CL33" s="390"/>
      <c r="CM33" s="390"/>
      <c r="CN33" s="215"/>
      <c r="CO33" s="391" t="s">
        <v>198</v>
      </c>
      <c r="CP33" s="391"/>
      <c r="CQ33" s="390" t="s">
        <v>206</v>
      </c>
      <c r="CR33" s="390"/>
      <c r="CS33" s="390"/>
      <c r="CT33" s="390"/>
      <c r="CU33" s="390"/>
      <c r="CV33" s="390"/>
      <c r="CW33" s="390"/>
      <c r="CX33" s="390"/>
      <c r="CY33" s="390"/>
      <c r="CZ33" s="390"/>
      <c r="DA33" s="390"/>
      <c r="DB33" s="390"/>
      <c r="DC33" s="390"/>
      <c r="DD33" s="390"/>
      <c r="DE33" s="390"/>
      <c r="DF33" s="215"/>
      <c r="DG33" s="389" t="s">
        <v>207</v>
      </c>
      <c r="DH33" s="389"/>
      <c r="DI33" s="217"/>
      <c r="DJ33" s="185"/>
      <c r="DK33" s="185"/>
      <c r="DL33" s="185"/>
      <c r="DM33" s="185"/>
      <c r="DN33" s="185"/>
      <c r="DO33" s="185"/>
    </row>
    <row r="34" spans="1:119" ht="32.25" customHeight="1" x14ac:dyDescent="0.15">
      <c r="A34" s="186"/>
      <c r="B34" s="212"/>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3"/>
      <c r="U34" s="387">
        <f>IF(W34="","",MAX(C34:D43)+1)</f>
        <v>2</v>
      </c>
      <c r="V34" s="387"/>
      <c r="W34" s="386" t="str">
        <f>IF('各会計、関係団体の財政状況及び健全化判断比率'!B28="","",'各会計、関係団体の財政状況及び健全化判断比率'!B28)</f>
        <v>国民健康保険特別会計（事業勘定）</v>
      </c>
      <c r="X34" s="386"/>
      <c r="Y34" s="386"/>
      <c r="Z34" s="386"/>
      <c r="AA34" s="386"/>
      <c r="AB34" s="386"/>
      <c r="AC34" s="386"/>
      <c r="AD34" s="386"/>
      <c r="AE34" s="386"/>
      <c r="AF34" s="386"/>
      <c r="AG34" s="386"/>
      <c r="AH34" s="386"/>
      <c r="AI34" s="386"/>
      <c r="AJ34" s="386"/>
      <c r="AK34" s="386"/>
      <c r="AL34" s="213"/>
      <c r="AM34" s="387" t="str">
        <f>IF(AO34="","",MAX(C34:D43,U34:V43)+1)</f>
        <v/>
      </c>
      <c r="AN34" s="387"/>
      <c r="AO34" s="386"/>
      <c r="AP34" s="386"/>
      <c r="AQ34" s="386"/>
      <c r="AR34" s="386"/>
      <c r="AS34" s="386"/>
      <c r="AT34" s="386"/>
      <c r="AU34" s="386"/>
      <c r="AV34" s="386"/>
      <c r="AW34" s="386"/>
      <c r="AX34" s="386"/>
      <c r="AY34" s="386"/>
      <c r="AZ34" s="386"/>
      <c r="BA34" s="386"/>
      <c r="BB34" s="386"/>
      <c r="BC34" s="386"/>
      <c r="BD34" s="213"/>
      <c r="BE34" s="387">
        <f>IF(BG34="","",MAX(C34:D43,U34:V43,AM34:AN43)+1)</f>
        <v>6</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3"/>
      <c r="BW34" s="387">
        <f>IF(BY34="","",MAX(C34:D43,U34:V43,AM34:AN43,BE34:BF43)+1)</f>
        <v>8</v>
      </c>
      <c r="BX34" s="387"/>
      <c r="BY34" s="386" t="str">
        <f>IF('各会計、関係団体の財政状況及び健全化判断比率'!B68="","",'各会計、関係団体の財政状況及び健全化判断比率'!B68)</f>
        <v>大阪府後期高齢者医療広域連合（一般会計）</v>
      </c>
      <c r="BZ34" s="386"/>
      <c r="CA34" s="386"/>
      <c r="CB34" s="386"/>
      <c r="CC34" s="386"/>
      <c r="CD34" s="386"/>
      <c r="CE34" s="386"/>
      <c r="CF34" s="386"/>
      <c r="CG34" s="386"/>
      <c r="CH34" s="386"/>
      <c r="CI34" s="386"/>
      <c r="CJ34" s="386"/>
      <c r="CK34" s="386"/>
      <c r="CL34" s="386"/>
      <c r="CM34" s="386"/>
      <c r="CN34" s="213"/>
      <c r="CO34" s="387">
        <f>IF(CQ34="","",MAX(C34:D43,U34:V43,AM34:AN43,BE34:BF43,BW34:BX43)+1)</f>
        <v>13</v>
      </c>
      <c r="CP34" s="387"/>
      <c r="CQ34" s="386" t="str">
        <f>IF('各会計、関係団体の財政状況及び健全化判断比率'!BS7="","",'各会計、関係団体の財政状況及び健全化判断比率'!BS7)</f>
        <v>千早赤阪村楠公史跡保存会</v>
      </c>
      <c r="CR34" s="386"/>
      <c r="CS34" s="386"/>
      <c r="CT34" s="386"/>
      <c r="CU34" s="386"/>
      <c r="CV34" s="386"/>
      <c r="CW34" s="386"/>
      <c r="CX34" s="386"/>
      <c r="CY34" s="386"/>
      <c r="CZ34" s="386"/>
      <c r="DA34" s="386"/>
      <c r="DB34" s="386"/>
      <c r="DC34" s="386"/>
      <c r="DD34" s="386"/>
      <c r="DE34" s="386"/>
      <c r="DF34" s="210"/>
      <c r="DG34" s="388" t="str">
        <f>IF('各会計、関係団体の財政状況及び健全化判断比率'!BR7="","",'各会計、関係団体の財政状況及び健全化判断比率'!BR7)</f>
        <v/>
      </c>
      <c r="DH34" s="388"/>
      <c r="DI34" s="217"/>
      <c r="DJ34" s="185"/>
      <c r="DK34" s="185"/>
      <c r="DL34" s="185"/>
      <c r="DM34" s="185"/>
      <c r="DN34" s="185"/>
      <c r="DO34" s="185"/>
    </row>
    <row r="35" spans="1:119" ht="32.25" customHeight="1" x14ac:dyDescent="0.15">
      <c r="A35" s="186"/>
      <c r="B35" s="212"/>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3"/>
      <c r="U35" s="387">
        <f>IF(W35="","",U34+1)</f>
        <v>3</v>
      </c>
      <c r="V35" s="387"/>
      <c r="W35" s="386" t="str">
        <f>IF('各会計、関係団体の財政状況及び健全化判断比率'!B29="","",'各会計、関係団体の財政状況及び健全化判断比率'!B29)</f>
        <v>国民健康保険特別会計（施設勘定）</v>
      </c>
      <c r="X35" s="386"/>
      <c r="Y35" s="386"/>
      <c r="Z35" s="386"/>
      <c r="AA35" s="386"/>
      <c r="AB35" s="386"/>
      <c r="AC35" s="386"/>
      <c r="AD35" s="386"/>
      <c r="AE35" s="386"/>
      <c r="AF35" s="386"/>
      <c r="AG35" s="386"/>
      <c r="AH35" s="386"/>
      <c r="AI35" s="386"/>
      <c r="AJ35" s="386"/>
      <c r="AK35" s="386"/>
      <c r="AL35" s="213"/>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3"/>
      <c r="BE35" s="387">
        <f t="shared" ref="BE35:BE43" si="1">IF(BG35="","",BE34+1)</f>
        <v>7</v>
      </c>
      <c r="BF35" s="387"/>
      <c r="BG35" s="386" t="str">
        <f>IF('各会計、関係団体の財政状況及び健全化判断比率'!B33="","",'各会計、関係団体の財政状況及び健全化判断比率'!B33)</f>
        <v>金剛山観光事業特別会計</v>
      </c>
      <c r="BH35" s="386"/>
      <c r="BI35" s="386"/>
      <c r="BJ35" s="386"/>
      <c r="BK35" s="386"/>
      <c r="BL35" s="386"/>
      <c r="BM35" s="386"/>
      <c r="BN35" s="386"/>
      <c r="BO35" s="386"/>
      <c r="BP35" s="386"/>
      <c r="BQ35" s="386"/>
      <c r="BR35" s="386"/>
      <c r="BS35" s="386"/>
      <c r="BT35" s="386"/>
      <c r="BU35" s="386"/>
      <c r="BV35" s="213"/>
      <c r="BW35" s="387">
        <f t="shared" ref="BW35:BW43" si="2">IF(BY35="","",BW34+1)</f>
        <v>9</v>
      </c>
      <c r="BX35" s="387"/>
      <c r="BY35" s="386" t="str">
        <f>IF('各会計、関係団体の財政状況及び健全化判断比率'!B69="","",'各会計、関係団体の財政状況及び健全化判断比率'!B69)</f>
        <v>大阪府後期高齢者医療広域連合（後期高齢者医療特別会計）</v>
      </c>
      <c r="BZ35" s="386"/>
      <c r="CA35" s="386"/>
      <c r="CB35" s="386"/>
      <c r="CC35" s="386"/>
      <c r="CD35" s="386"/>
      <c r="CE35" s="386"/>
      <c r="CF35" s="386"/>
      <c r="CG35" s="386"/>
      <c r="CH35" s="386"/>
      <c r="CI35" s="386"/>
      <c r="CJ35" s="386"/>
      <c r="CK35" s="386"/>
      <c r="CL35" s="386"/>
      <c r="CM35" s="386"/>
      <c r="CN35" s="213"/>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0"/>
      <c r="DG35" s="388" t="str">
        <f>IF('各会計、関係団体の財政状況及び健全化判断比率'!BR8="","",'各会計、関係団体の財政状況及び健全化判断比率'!BR8)</f>
        <v/>
      </c>
      <c r="DH35" s="388"/>
      <c r="DI35" s="217"/>
      <c r="DJ35" s="185"/>
      <c r="DK35" s="185"/>
      <c r="DL35" s="185"/>
      <c r="DM35" s="185"/>
      <c r="DN35" s="185"/>
      <c r="DO35" s="185"/>
    </row>
    <row r="36" spans="1:119" ht="32.25" customHeight="1" x14ac:dyDescent="0.15">
      <c r="A36" s="186"/>
      <c r="B36" s="212"/>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3"/>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3"/>
      <c r="AM36" s="387" t="str">
        <f t="shared" si="0"/>
        <v/>
      </c>
      <c r="AN36" s="387"/>
      <c r="AO36" s="386"/>
      <c r="AP36" s="386"/>
      <c r="AQ36" s="386"/>
      <c r="AR36" s="386"/>
      <c r="AS36" s="386"/>
      <c r="AT36" s="386"/>
      <c r="AU36" s="386"/>
      <c r="AV36" s="386"/>
      <c r="AW36" s="386"/>
      <c r="AX36" s="386"/>
      <c r="AY36" s="386"/>
      <c r="AZ36" s="386"/>
      <c r="BA36" s="386"/>
      <c r="BB36" s="386"/>
      <c r="BC36" s="386"/>
      <c r="BD36" s="213"/>
      <c r="BE36" s="387" t="str">
        <f t="shared" si="1"/>
        <v/>
      </c>
      <c r="BF36" s="387"/>
      <c r="BG36" s="386"/>
      <c r="BH36" s="386"/>
      <c r="BI36" s="386"/>
      <c r="BJ36" s="386"/>
      <c r="BK36" s="386"/>
      <c r="BL36" s="386"/>
      <c r="BM36" s="386"/>
      <c r="BN36" s="386"/>
      <c r="BO36" s="386"/>
      <c r="BP36" s="386"/>
      <c r="BQ36" s="386"/>
      <c r="BR36" s="386"/>
      <c r="BS36" s="386"/>
      <c r="BT36" s="386"/>
      <c r="BU36" s="386"/>
      <c r="BV36" s="213"/>
      <c r="BW36" s="387">
        <f t="shared" si="2"/>
        <v>10</v>
      </c>
      <c r="BX36" s="387"/>
      <c r="BY36" s="386" t="str">
        <f>IF('各会計、関係団体の財政状況及び健全化判断比率'!B70="","",'各会計、関係団体の財政状況及び健全化判断比率'!B70)</f>
        <v>大阪広域水道企業団水道事業会計（水道用水供給事業）</v>
      </c>
      <c r="BZ36" s="386"/>
      <c r="CA36" s="386"/>
      <c r="CB36" s="386"/>
      <c r="CC36" s="386"/>
      <c r="CD36" s="386"/>
      <c r="CE36" s="386"/>
      <c r="CF36" s="386"/>
      <c r="CG36" s="386"/>
      <c r="CH36" s="386"/>
      <c r="CI36" s="386"/>
      <c r="CJ36" s="386"/>
      <c r="CK36" s="386"/>
      <c r="CL36" s="386"/>
      <c r="CM36" s="386"/>
      <c r="CN36" s="213"/>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0"/>
      <c r="DG36" s="388" t="str">
        <f>IF('各会計、関係団体の財政状況及び健全化判断比率'!BR9="","",'各会計、関係団体の財政状況及び健全化判断比率'!BR9)</f>
        <v/>
      </c>
      <c r="DH36" s="388"/>
      <c r="DI36" s="217"/>
      <c r="DJ36" s="185"/>
      <c r="DK36" s="185"/>
      <c r="DL36" s="185"/>
      <c r="DM36" s="185"/>
      <c r="DN36" s="185"/>
      <c r="DO36" s="185"/>
    </row>
    <row r="37" spans="1:119" ht="32.25" customHeight="1" x14ac:dyDescent="0.15">
      <c r="A37" s="186"/>
      <c r="B37" s="212"/>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3"/>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3"/>
      <c r="AM37" s="387" t="str">
        <f t="shared" si="0"/>
        <v/>
      </c>
      <c r="AN37" s="387"/>
      <c r="AO37" s="386"/>
      <c r="AP37" s="386"/>
      <c r="AQ37" s="386"/>
      <c r="AR37" s="386"/>
      <c r="AS37" s="386"/>
      <c r="AT37" s="386"/>
      <c r="AU37" s="386"/>
      <c r="AV37" s="386"/>
      <c r="AW37" s="386"/>
      <c r="AX37" s="386"/>
      <c r="AY37" s="386"/>
      <c r="AZ37" s="386"/>
      <c r="BA37" s="386"/>
      <c r="BB37" s="386"/>
      <c r="BC37" s="386"/>
      <c r="BD37" s="213"/>
      <c r="BE37" s="387" t="str">
        <f t="shared" si="1"/>
        <v/>
      </c>
      <c r="BF37" s="387"/>
      <c r="BG37" s="386"/>
      <c r="BH37" s="386"/>
      <c r="BI37" s="386"/>
      <c r="BJ37" s="386"/>
      <c r="BK37" s="386"/>
      <c r="BL37" s="386"/>
      <c r="BM37" s="386"/>
      <c r="BN37" s="386"/>
      <c r="BO37" s="386"/>
      <c r="BP37" s="386"/>
      <c r="BQ37" s="386"/>
      <c r="BR37" s="386"/>
      <c r="BS37" s="386"/>
      <c r="BT37" s="386"/>
      <c r="BU37" s="386"/>
      <c r="BV37" s="213"/>
      <c r="BW37" s="387">
        <f t="shared" si="2"/>
        <v>11</v>
      </c>
      <c r="BX37" s="387"/>
      <c r="BY37" s="386" t="str">
        <f>IF('各会計、関係団体の財政状況及び健全化判断比率'!B71="","",'各会計、関係団体の財政状況及び健全化判断比率'!B71)</f>
        <v>大阪広域水道企業団（工業用水道事業会計）</v>
      </c>
      <c r="BZ37" s="386"/>
      <c r="CA37" s="386"/>
      <c r="CB37" s="386"/>
      <c r="CC37" s="386"/>
      <c r="CD37" s="386"/>
      <c r="CE37" s="386"/>
      <c r="CF37" s="386"/>
      <c r="CG37" s="386"/>
      <c r="CH37" s="386"/>
      <c r="CI37" s="386"/>
      <c r="CJ37" s="386"/>
      <c r="CK37" s="386"/>
      <c r="CL37" s="386"/>
      <c r="CM37" s="386"/>
      <c r="CN37" s="213"/>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0"/>
      <c r="DG37" s="388" t="str">
        <f>IF('各会計、関係団体の財政状況及び健全化判断比率'!BR10="","",'各会計、関係団体の財政状況及び健全化判断比率'!BR10)</f>
        <v/>
      </c>
      <c r="DH37" s="388"/>
      <c r="DI37" s="217"/>
      <c r="DJ37" s="185"/>
      <c r="DK37" s="185"/>
      <c r="DL37" s="185"/>
      <c r="DM37" s="185"/>
      <c r="DN37" s="185"/>
      <c r="DO37" s="185"/>
    </row>
    <row r="38" spans="1:119" ht="32.25" customHeight="1" x14ac:dyDescent="0.15">
      <c r="A38" s="186"/>
      <c r="B38" s="212"/>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3"/>
      <c r="U38" s="387" t="str">
        <f t="shared" si="4"/>
        <v/>
      </c>
      <c r="V38" s="387"/>
      <c r="W38" s="386"/>
      <c r="X38" s="386"/>
      <c r="Y38" s="386"/>
      <c r="Z38" s="386"/>
      <c r="AA38" s="386"/>
      <c r="AB38" s="386"/>
      <c r="AC38" s="386"/>
      <c r="AD38" s="386"/>
      <c r="AE38" s="386"/>
      <c r="AF38" s="386"/>
      <c r="AG38" s="386"/>
      <c r="AH38" s="386"/>
      <c r="AI38" s="386"/>
      <c r="AJ38" s="386"/>
      <c r="AK38" s="386"/>
      <c r="AL38" s="213"/>
      <c r="AM38" s="387" t="str">
        <f t="shared" si="0"/>
        <v/>
      </c>
      <c r="AN38" s="387"/>
      <c r="AO38" s="386"/>
      <c r="AP38" s="386"/>
      <c r="AQ38" s="386"/>
      <c r="AR38" s="386"/>
      <c r="AS38" s="386"/>
      <c r="AT38" s="386"/>
      <c r="AU38" s="386"/>
      <c r="AV38" s="386"/>
      <c r="AW38" s="386"/>
      <c r="AX38" s="386"/>
      <c r="AY38" s="386"/>
      <c r="AZ38" s="386"/>
      <c r="BA38" s="386"/>
      <c r="BB38" s="386"/>
      <c r="BC38" s="386"/>
      <c r="BD38" s="213"/>
      <c r="BE38" s="387" t="str">
        <f t="shared" si="1"/>
        <v/>
      </c>
      <c r="BF38" s="387"/>
      <c r="BG38" s="386"/>
      <c r="BH38" s="386"/>
      <c r="BI38" s="386"/>
      <c r="BJ38" s="386"/>
      <c r="BK38" s="386"/>
      <c r="BL38" s="386"/>
      <c r="BM38" s="386"/>
      <c r="BN38" s="386"/>
      <c r="BO38" s="386"/>
      <c r="BP38" s="386"/>
      <c r="BQ38" s="386"/>
      <c r="BR38" s="386"/>
      <c r="BS38" s="386"/>
      <c r="BT38" s="386"/>
      <c r="BU38" s="386"/>
      <c r="BV38" s="213"/>
      <c r="BW38" s="387">
        <f t="shared" si="2"/>
        <v>12</v>
      </c>
      <c r="BX38" s="387"/>
      <c r="BY38" s="386" t="str">
        <f>IF('各会計、関係団体の財政状況及び健全化判断比率'!B72="","",'各会計、関係団体の財政状況及び健全化判断比率'!B72)</f>
        <v>南河内環境事業組合</v>
      </c>
      <c r="BZ38" s="386"/>
      <c r="CA38" s="386"/>
      <c r="CB38" s="386"/>
      <c r="CC38" s="386"/>
      <c r="CD38" s="386"/>
      <c r="CE38" s="386"/>
      <c r="CF38" s="386"/>
      <c r="CG38" s="386"/>
      <c r="CH38" s="386"/>
      <c r="CI38" s="386"/>
      <c r="CJ38" s="386"/>
      <c r="CK38" s="386"/>
      <c r="CL38" s="386"/>
      <c r="CM38" s="386"/>
      <c r="CN38" s="213"/>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0"/>
      <c r="DG38" s="388" t="str">
        <f>IF('各会計、関係団体の財政状況及び健全化判断比率'!BR11="","",'各会計、関係団体の財政状況及び健全化判断比率'!BR11)</f>
        <v/>
      </c>
      <c r="DH38" s="388"/>
      <c r="DI38" s="217"/>
      <c r="DJ38" s="185"/>
      <c r="DK38" s="185"/>
      <c r="DL38" s="185"/>
      <c r="DM38" s="185"/>
      <c r="DN38" s="185"/>
      <c r="DO38" s="185"/>
    </row>
    <row r="39" spans="1:119" ht="32.25" customHeight="1" x14ac:dyDescent="0.15">
      <c r="A39" s="186"/>
      <c r="B39" s="212"/>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3"/>
      <c r="U39" s="387" t="str">
        <f t="shared" si="4"/>
        <v/>
      </c>
      <c r="V39" s="387"/>
      <c r="W39" s="386"/>
      <c r="X39" s="386"/>
      <c r="Y39" s="386"/>
      <c r="Z39" s="386"/>
      <c r="AA39" s="386"/>
      <c r="AB39" s="386"/>
      <c r="AC39" s="386"/>
      <c r="AD39" s="386"/>
      <c r="AE39" s="386"/>
      <c r="AF39" s="386"/>
      <c r="AG39" s="386"/>
      <c r="AH39" s="386"/>
      <c r="AI39" s="386"/>
      <c r="AJ39" s="386"/>
      <c r="AK39" s="386"/>
      <c r="AL39" s="213"/>
      <c r="AM39" s="387" t="str">
        <f t="shared" si="0"/>
        <v/>
      </c>
      <c r="AN39" s="387"/>
      <c r="AO39" s="386"/>
      <c r="AP39" s="386"/>
      <c r="AQ39" s="386"/>
      <c r="AR39" s="386"/>
      <c r="AS39" s="386"/>
      <c r="AT39" s="386"/>
      <c r="AU39" s="386"/>
      <c r="AV39" s="386"/>
      <c r="AW39" s="386"/>
      <c r="AX39" s="386"/>
      <c r="AY39" s="386"/>
      <c r="AZ39" s="386"/>
      <c r="BA39" s="386"/>
      <c r="BB39" s="386"/>
      <c r="BC39" s="386"/>
      <c r="BD39" s="213"/>
      <c r="BE39" s="387" t="str">
        <f t="shared" si="1"/>
        <v/>
      </c>
      <c r="BF39" s="387"/>
      <c r="BG39" s="386"/>
      <c r="BH39" s="386"/>
      <c r="BI39" s="386"/>
      <c r="BJ39" s="386"/>
      <c r="BK39" s="386"/>
      <c r="BL39" s="386"/>
      <c r="BM39" s="386"/>
      <c r="BN39" s="386"/>
      <c r="BO39" s="386"/>
      <c r="BP39" s="386"/>
      <c r="BQ39" s="386"/>
      <c r="BR39" s="386"/>
      <c r="BS39" s="386"/>
      <c r="BT39" s="386"/>
      <c r="BU39" s="386"/>
      <c r="BV39" s="213"/>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3"/>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0"/>
      <c r="DG39" s="388" t="str">
        <f>IF('各会計、関係団体の財政状況及び健全化判断比率'!BR12="","",'各会計、関係団体の財政状況及び健全化判断比率'!BR12)</f>
        <v/>
      </c>
      <c r="DH39" s="388"/>
      <c r="DI39" s="217"/>
      <c r="DJ39" s="185"/>
      <c r="DK39" s="185"/>
      <c r="DL39" s="185"/>
      <c r="DM39" s="185"/>
      <c r="DN39" s="185"/>
      <c r="DO39" s="185"/>
    </row>
    <row r="40" spans="1:119" ht="32.25" customHeight="1" x14ac:dyDescent="0.15">
      <c r="A40" s="186"/>
      <c r="B40" s="212"/>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3"/>
      <c r="U40" s="387" t="str">
        <f t="shared" si="4"/>
        <v/>
      </c>
      <c r="V40" s="387"/>
      <c r="W40" s="386"/>
      <c r="X40" s="386"/>
      <c r="Y40" s="386"/>
      <c r="Z40" s="386"/>
      <c r="AA40" s="386"/>
      <c r="AB40" s="386"/>
      <c r="AC40" s="386"/>
      <c r="AD40" s="386"/>
      <c r="AE40" s="386"/>
      <c r="AF40" s="386"/>
      <c r="AG40" s="386"/>
      <c r="AH40" s="386"/>
      <c r="AI40" s="386"/>
      <c r="AJ40" s="386"/>
      <c r="AK40" s="386"/>
      <c r="AL40" s="213"/>
      <c r="AM40" s="387" t="str">
        <f t="shared" si="0"/>
        <v/>
      </c>
      <c r="AN40" s="387"/>
      <c r="AO40" s="386"/>
      <c r="AP40" s="386"/>
      <c r="AQ40" s="386"/>
      <c r="AR40" s="386"/>
      <c r="AS40" s="386"/>
      <c r="AT40" s="386"/>
      <c r="AU40" s="386"/>
      <c r="AV40" s="386"/>
      <c r="AW40" s="386"/>
      <c r="AX40" s="386"/>
      <c r="AY40" s="386"/>
      <c r="AZ40" s="386"/>
      <c r="BA40" s="386"/>
      <c r="BB40" s="386"/>
      <c r="BC40" s="386"/>
      <c r="BD40" s="213"/>
      <c r="BE40" s="387" t="str">
        <f t="shared" si="1"/>
        <v/>
      </c>
      <c r="BF40" s="387"/>
      <c r="BG40" s="386"/>
      <c r="BH40" s="386"/>
      <c r="BI40" s="386"/>
      <c r="BJ40" s="386"/>
      <c r="BK40" s="386"/>
      <c r="BL40" s="386"/>
      <c r="BM40" s="386"/>
      <c r="BN40" s="386"/>
      <c r="BO40" s="386"/>
      <c r="BP40" s="386"/>
      <c r="BQ40" s="386"/>
      <c r="BR40" s="386"/>
      <c r="BS40" s="386"/>
      <c r="BT40" s="386"/>
      <c r="BU40" s="386"/>
      <c r="BV40" s="213"/>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3"/>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0"/>
      <c r="DG40" s="388" t="str">
        <f>IF('各会計、関係団体の財政状況及び健全化判断比率'!BR13="","",'各会計、関係団体の財政状況及び健全化判断比率'!BR13)</f>
        <v/>
      </c>
      <c r="DH40" s="388"/>
      <c r="DI40" s="217"/>
      <c r="DJ40" s="185"/>
      <c r="DK40" s="185"/>
      <c r="DL40" s="185"/>
      <c r="DM40" s="185"/>
      <c r="DN40" s="185"/>
      <c r="DO40" s="185"/>
    </row>
    <row r="41" spans="1:119" ht="32.25" customHeight="1" x14ac:dyDescent="0.15">
      <c r="A41" s="186"/>
      <c r="B41" s="212"/>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3"/>
      <c r="U41" s="387" t="str">
        <f t="shared" si="4"/>
        <v/>
      </c>
      <c r="V41" s="387"/>
      <c r="W41" s="386"/>
      <c r="X41" s="386"/>
      <c r="Y41" s="386"/>
      <c r="Z41" s="386"/>
      <c r="AA41" s="386"/>
      <c r="AB41" s="386"/>
      <c r="AC41" s="386"/>
      <c r="AD41" s="386"/>
      <c r="AE41" s="386"/>
      <c r="AF41" s="386"/>
      <c r="AG41" s="386"/>
      <c r="AH41" s="386"/>
      <c r="AI41" s="386"/>
      <c r="AJ41" s="386"/>
      <c r="AK41" s="386"/>
      <c r="AL41" s="213"/>
      <c r="AM41" s="387" t="str">
        <f t="shared" si="0"/>
        <v/>
      </c>
      <c r="AN41" s="387"/>
      <c r="AO41" s="386"/>
      <c r="AP41" s="386"/>
      <c r="AQ41" s="386"/>
      <c r="AR41" s="386"/>
      <c r="AS41" s="386"/>
      <c r="AT41" s="386"/>
      <c r="AU41" s="386"/>
      <c r="AV41" s="386"/>
      <c r="AW41" s="386"/>
      <c r="AX41" s="386"/>
      <c r="AY41" s="386"/>
      <c r="AZ41" s="386"/>
      <c r="BA41" s="386"/>
      <c r="BB41" s="386"/>
      <c r="BC41" s="386"/>
      <c r="BD41" s="213"/>
      <c r="BE41" s="387" t="str">
        <f t="shared" si="1"/>
        <v/>
      </c>
      <c r="BF41" s="387"/>
      <c r="BG41" s="386"/>
      <c r="BH41" s="386"/>
      <c r="BI41" s="386"/>
      <c r="BJ41" s="386"/>
      <c r="BK41" s="386"/>
      <c r="BL41" s="386"/>
      <c r="BM41" s="386"/>
      <c r="BN41" s="386"/>
      <c r="BO41" s="386"/>
      <c r="BP41" s="386"/>
      <c r="BQ41" s="386"/>
      <c r="BR41" s="386"/>
      <c r="BS41" s="386"/>
      <c r="BT41" s="386"/>
      <c r="BU41" s="386"/>
      <c r="BV41" s="213"/>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3"/>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0"/>
      <c r="DG41" s="388" t="str">
        <f>IF('各会計、関係団体の財政状況及び健全化判断比率'!BR14="","",'各会計、関係団体の財政状況及び健全化判断比率'!BR14)</f>
        <v/>
      </c>
      <c r="DH41" s="388"/>
      <c r="DI41" s="217"/>
      <c r="DJ41" s="185"/>
      <c r="DK41" s="185"/>
      <c r="DL41" s="185"/>
      <c r="DM41" s="185"/>
      <c r="DN41" s="185"/>
      <c r="DO41" s="185"/>
    </row>
    <row r="42" spans="1:119" ht="32.25" customHeight="1" x14ac:dyDescent="0.15">
      <c r="A42" s="185"/>
      <c r="B42" s="212"/>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3"/>
      <c r="U42" s="387" t="str">
        <f t="shared" si="4"/>
        <v/>
      </c>
      <c r="V42" s="387"/>
      <c r="W42" s="386"/>
      <c r="X42" s="386"/>
      <c r="Y42" s="386"/>
      <c r="Z42" s="386"/>
      <c r="AA42" s="386"/>
      <c r="AB42" s="386"/>
      <c r="AC42" s="386"/>
      <c r="AD42" s="386"/>
      <c r="AE42" s="386"/>
      <c r="AF42" s="386"/>
      <c r="AG42" s="386"/>
      <c r="AH42" s="386"/>
      <c r="AI42" s="386"/>
      <c r="AJ42" s="386"/>
      <c r="AK42" s="386"/>
      <c r="AL42" s="213"/>
      <c r="AM42" s="387" t="str">
        <f t="shared" si="0"/>
        <v/>
      </c>
      <c r="AN42" s="387"/>
      <c r="AO42" s="386"/>
      <c r="AP42" s="386"/>
      <c r="AQ42" s="386"/>
      <c r="AR42" s="386"/>
      <c r="AS42" s="386"/>
      <c r="AT42" s="386"/>
      <c r="AU42" s="386"/>
      <c r="AV42" s="386"/>
      <c r="AW42" s="386"/>
      <c r="AX42" s="386"/>
      <c r="AY42" s="386"/>
      <c r="AZ42" s="386"/>
      <c r="BA42" s="386"/>
      <c r="BB42" s="386"/>
      <c r="BC42" s="386"/>
      <c r="BD42" s="213"/>
      <c r="BE42" s="387" t="str">
        <f t="shared" si="1"/>
        <v/>
      </c>
      <c r="BF42" s="387"/>
      <c r="BG42" s="386"/>
      <c r="BH42" s="386"/>
      <c r="BI42" s="386"/>
      <c r="BJ42" s="386"/>
      <c r="BK42" s="386"/>
      <c r="BL42" s="386"/>
      <c r="BM42" s="386"/>
      <c r="BN42" s="386"/>
      <c r="BO42" s="386"/>
      <c r="BP42" s="386"/>
      <c r="BQ42" s="386"/>
      <c r="BR42" s="386"/>
      <c r="BS42" s="386"/>
      <c r="BT42" s="386"/>
      <c r="BU42" s="386"/>
      <c r="BV42" s="213"/>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3"/>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0"/>
      <c r="DG42" s="388" t="str">
        <f>IF('各会計、関係団体の財政状況及び健全化判断比率'!BR15="","",'各会計、関係団体の財政状況及び健全化判断比率'!BR15)</f>
        <v/>
      </c>
      <c r="DH42" s="388"/>
      <c r="DI42" s="217"/>
      <c r="DJ42" s="185"/>
      <c r="DK42" s="185"/>
      <c r="DL42" s="185"/>
      <c r="DM42" s="185"/>
      <c r="DN42" s="185"/>
      <c r="DO42" s="185"/>
    </row>
    <row r="43" spans="1:119" ht="32.25" customHeight="1" x14ac:dyDescent="0.15">
      <c r="A43" s="185"/>
      <c r="B43" s="212"/>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3"/>
      <c r="U43" s="387" t="str">
        <f t="shared" si="4"/>
        <v/>
      </c>
      <c r="V43" s="387"/>
      <c r="W43" s="386"/>
      <c r="X43" s="386"/>
      <c r="Y43" s="386"/>
      <c r="Z43" s="386"/>
      <c r="AA43" s="386"/>
      <c r="AB43" s="386"/>
      <c r="AC43" s="386"/>
      <c r="AD43" s="386"/>
      <c r="AE43" s="386"/>
      <c r="AF43" s="386"/>
      <c r="AG43" s="386"/>
      <c r="AH43" s="386"/>
      <c r="AI43" s="386"/>
      <c r="AJ43" s="386"/>
      <c r="AK43" s="386"/>
      <c r="AL43" s="213"/>
      <c r="AM43" s="387" t="str">
        <f t="shared" si="0"/>
        <v/>
      </c>
      <c r="AN43" s="387"/>
      <c r="AO43" s="386"/>
      <c r="AP43" s="386"/>
      <c r="AQ43" s="386"/>
      <c r="AR43" s="386"/>
      <c r="AS43" s="386"/>
      <c r="AT43" s="386"/>
      <c r="AU43" s="386"/>
      <c r="AV43" s="386"/>
      <c r="AW43" s="386"/>
      <c r="AX43" s="386"/>
      <c r="AY43" s="386"/>
      <c r="AZ43" s="386"/>
      <c r="BA43" s="386"/>
      <c r="BB43" s="386"/>
      <c r="BC43" s="386"/>
      <c r="BD43" s="213"/>
      <c r="BE43" s="387" t="str">
        <f t="shared" si="1"/>
        <v/>
      </c>
      <c r="BF43" s="387"/>
      <c r="BG43" s="386"/>
      <c r="BH43" s="386"/>
      <c r="BI43" s="386"/>
      <c r="BJ43" s="386"/>
      <c r="BK43" s="386"/>
      <c r="BL43" s="386"/>
      <c r="BM43" s="386"/>
      <c r="BN43" s="386"/>
      <c r="BO43" s="386"/>
      <c r="BP43" s="386"/>
      <c r="BQ43" s="386"/>
      <c r="BR43" s="386"/>
      <c r="BS43" s="386"/>
      <c r="BT43" s="386"/>
      <c r="BU43" s="386"/>
      <c r="BV43" s="213"/>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3"/>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0"/>
      <c r="DG43" s="388" t="str">
        <f>IF('各会計、関係団体の財政状況及び健全化判断比率'!BR16="","",'各会計、関係団体の財政状況及び健全化判断比率'!BR16)</f>
        <v/>
      </c>
      <c r="DH43" s="388"/>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sheetData>
  <sheetProtection algorithmName="SHA-512" hashValue="jx/fm2S+ysGkg5Yp3dZoG9LCPmees1xlt66IOtsE+vhuIcsseij7ncm0IHKD8WWBkIG8SxTZEwGNvHJ7uAzvQw==" saltValue="zIehcvEeU9W0oRf6YHyD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7" t="s">
        <v>562</v>
      </c>
      <c r="D34" s="1207"/>
      <c r="E34" s="1208"/>
      <c r="F34" s="32">
        <v>4.8499999999999996</v>
      </c>
      <c r="G34" s="33">
        <v>6.81</v>
      </c>
      <c r="H34" s="33">
        <v>6.11</v>
      </c>
      <c r="I34" s="33">
        <v>4.42</v>
      </c>
      <c r="J34" s="34">
        <v>1.02</v>
      </c>
      <c r="K34" s="22"/>
      <c r="L34" s="22"/>
      <c r="M34" s="22"/>
      <c r="N34" s="22"/>
      <c r="O34" s="22"/>
      <c r="P34" s="22"/>
    </row>
    <row r="35" spans="1:16" ht="39" customHeight="1" x14ac:dyDescent="0.15">
      <c r="A35" s="22"/>
      <c r="B35" s="35"/>
      <c r="C35" s="1201" t="s">
        <v>563</v>
      </c>
      <c r="D35" s="1202"/>
      <c r="E35" s="1203"/>
      <c r="F35" s="36">
        <v>0.24</v>
      </c>
      <c r="G35" s="37">
        <v>1.3</v>
      </c>
      <c r="H35" s="37">
        <v>1.78</v>
      </c>
      <c r="I35" s="37">
        <v>0.56000000000000005</v>
      </c>
      <c r="J35" s="38">
        <v>0.7</v>
      </c>
      <c r="K35" s="22"/>
      <c r="L35" s="22"/>
      <c r="M35" s="22"/>
      <c r="N35" s="22"/>
      <c r="O35" s="22"/>
      <c r="P35" s="22"/>
    </row>
    <row r="36" spans="1:16" ht="39" customHeight="1" x14ac:dyDescent="0.15">
      <c r="A36" s="22"/>
      <c r="B36" s="35"/>
      <c r="C36" s="1201" t="s">
        <v>564</v>
      </c>
      <c r="D36" s="1202"/>
      <c r="E36" s="1203"/>
      <c r="F36" s="36">
        <v>0.54</v>
      </c>
      <c r="G36" s="37">
        <v>1.59</v>
      </c>
      <c r="H36" s="37">
        <v>2.0499999999999998</v>
      </c>
      <c r="I36" s="37">
        <v>1.44</v>
      </c>
      <c r="J36" s="38">
        <v>0.52</v>
      </c>
      <c r="K36" s="22"/>
      <c r="L36" s="22"/>
      <c r="M36" s="22"/>
      <c r="N36" s="22"/>
      <c r="O36" s="22"/>
      <c r="P36" s="22"/>
    </row>
    <row r="37" spans="1:16" ht="39" customHeight="1" x14ac:dyDescent="0.15">
      <c r="A37" s="22"/>
      <c r="B37" s="35"/>
      <c r="C37" s="1201" t="s">
        <v>565</v>
      </c>
      <c r="D37" s="1202"/>
      <c r="E37" s="1203"/>
      <c r="F37" s="36">
        <v>0.95</v>
      </c>
      <c r="G37" s="37">
        <v>0.95</v>
      </c>
      <c r="H37" s="37">
        <v>0.3</v>
      </c>
      <c r="I37" s="37">
        <v>0</v>
      </c>
      <c r="J37" s="38">
        <v>0.43</v>
      </c>
      <c r="K37" s="22"/>
      <c r="L37" s="22"/>
      <c r="M37" s="22"/>
      <c r="N37" s="22"/>
      <c r="O37" s="22"/>
      <c r="P37" s="22"/>
    </row>
    <row r="38" spans="1:16" ht="39" customHeight="1" x14ac:dyDescent="0.15">
      <c r="A38" s="22"/>
      <c r="B38" s="35"/>
      <c r="C38" s="1201" t="s">
        <v>566</v>
      </c>
      <c r="D38" s="1202"/>
      <c r="E38" s="1203"/>
      <c r="F38" s="36">
        <v>0.02</v>
      </c>
      <c r="G38" s="37">
        <v>0.01</v>
      </c>
      <c r="H38" s="37">
        <v>0</v>
      </c>
      <c r="I38" s="37">
        <v>0</v>
      </c>
      <c r="J38" s="38">
        <v>0.01</v>
      </c>
      <c r="K38" s="22"/>
      <c r="L38" s="22"/>
      <c r="M38" s="22"/>
      <c r="N38" s="22"/>
      <c r="O38" s="22"/>
      <c r="P38" s="22"/>
    </row>
    <row r="39" spans="1:16" ht="39" customHeight="1" x14ac:dyDescent="0.15">
      <c r="A39" s="22"/>
      <c r="B39" s="35"/>
      <c r="C39" s="1201" t="s">
        <v>567</v>
      </c>
      <c r="D39" s="1202"/>
      <c r="E39" s="1203"/>
      <c r="F39" s="36">
        <v>0</v>
      </c>
      <c r="G39" s="37">
        <v>0</v>
      </c>
      <c r="H39" s="37">
        <v>0</v>
      </c>
      <c r="I39" s="37">
        <v>0</v>
      </c>
      <c r="J39" s="38">
        <v>0</v>
      </c>
      <c r="K39" s="22"/>
      <c r="L39" s="22"/>
      <c r="M39" s="22"/>
      <c r="N39" s="22"/>
      <c r="O39" s="22"/>
      <c r="P39" s="22"/>
    </row>
    <row r="40" spans="1:16" ht="39" customHeight="1" x14ac:dyDescent="0.15">
      <c r="A40" s="22"/>
      <c r="B40" s="35"/>
      <c r="C40" s="1201" t="s">
        <v>568</v>
      </c>
      <c r="D40" s="1202"/>
      <c r="E40" s="1203"/>
      <c r="F40" s="36">
        <v>0</v>
      </c>
      <c r="G40" s="37">
        <v>0.39</v>
      </c>
      <c r="H40" s="37">
        <v>0</v>
      </c>
      <c r="I40" s="37">
        <v>0</v>
      </c>
      <c r="J40" s="38">
        <v>0</v>
      </c>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569</v>
      </c>
      <c r="D42" s="1202"/>
      <c r="E42" s="1203"/>
      <c r="F42" s="36" t="s">
        <v>512</v>
      </c>
      <c r="G42" s="37" t="s">
        <v>512</v>
      </c>
      <c r="H42" s="37" t="s">
        <v>512</v>
      </c>
      <c r="I42" s="37" t="s">
        <v>512</v>
      </c>
      <c r="J42" s="38" t="s">
        <v>512</v>
      </c>
      <c r="K42" s="22"/>
      <c r="L42" s="22"/>
      <c r="M42" s="22"/>
      <c r="N42" s="22"/>
      <c r="O42" s="22"/>
      <c r="P42" s="22"/>
    </row>
    <row r="43" spans="1:16" ht="39" customHeight="1" thickBot="1" x14ac:dyDescent="0.2">
      <c r="A43" s="22"/>
      <c r="B43" s="40"/>
      <c r="C43" s="1204" t="s">
        <v>570</v>
      </c>
      <c r="D43" s="1205"/>
      <c r="E43" s="1206"/>
      <c r="F43" s="41">
        <v>1.88</v>
      </c>
      <c r="G43" s="42">
        <v>0.57999999999999996</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f8MmFXFuKjLjri1+YCPA4EFvR801JdPJO269ZfatLwROdz6pcIHAsNM70Id6YwXakblGWmDpUtXqnyUjw1fw==" saltValue="A1jKe7L69wN9dpUpBhlz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7" t="s">
        <v>11</v>
      </c>
      <c r="C45" s="1228"/>
      <c r="D45" s="58"/>
      <c r="E45" s="1233" t="s">
        <v>12</v>
      </c>
      <c r="F45" s="1233"/>
      <c r="G45" s="1233"/>
      <c r="H45" s="1233"/>
      <c r="I45" s="1233"/>
      <c r="J45" s="1234"/>
      <c r="K45" s="59">
        <v>318</v>
      </c>
      <c r="L45" s="60">
        <v>311</v>
      </c>
      <c r="M45" s="60">
        <v>309</v>
      </c>
      <c r="N45" s="60">
        <v>302</v>
      </c>
      <c r="O45" s="61">
        <v>325</v>
      </c>
      <c r="P45" s="48"/>
      <c r="Q45" s="48"/>
      <c r="R45" s="48"/>
      <c r="S45" s="48"/>
      <c r="T45" s="48"/>
      <c r="U45" s="48"/>
    </row>
    <row r="46" spans="1:21" ht="30.75" customHeight="1" x14ac:dyDescent="0.15">
      <c r="A46" s="48"/>
      <c r="B46" s="1229"/>
      <c r="C46" s="1230"/>
      <c r="D46" s="62"/>
      <c r="E46" s="1211" t="s">
        <v>13</v>
      </c>
      <c r="F46" s="1211"/>
      <c r="G46" s="1211"/>
      <c r="H46" s="1211"/>
      <c r="I46" s="1211"/>
      <c r="J46" s="1212"/>
      <c r="K46" s="63" t="s">
        <v>512</v>
      </c>
      <c r="L46" s="64" t="s">
        <v>512</v>
      </c>
      <c r="M46" s="64" t="s">
        <v>512</v>
      </c>
      <c r="N46" s="64" t="s">
        <v>512</v>
      </c>
      <c r="O46" s="65" t="s">
        <v>512</v>
      </c>
      <c r="P46" s="48"/>
      <c r="Q46" s="48"/>
      <c r="R46" s="48"/>
      <c r="S46" s="48"/>
      <c r="T46" s="48"/>
      <c r="U46" s="48"/>
    </row>
    <row r="47" spans="1:21" ht="30.75" customHeight="1" x14ac:dyDescent="0.15">
      <c r="A47" s="48"/>
      <c r="B47" s="1229"/>
      <c r="C47" s="1230"/>
      <c r="D47" s="62"/>
      <c r="E47" s="1211" t="s">
        <v>14</v>
      </c>
      <c r="F47" s="1211"/>
      <c r="G47" s="1211"/>
      <c r="H47" s="1211"/>
      <c r="I47" s="1211"/>
      <c r="J47" s="1212"/>
      <c r="K47" s="63" t="s">
        <v>512</v>
      </c>
      <c r="L47" s="64" t="s">
        <v>512</v>
      </c>
      <c r="M47" s="64" t="s">
        <v>512</v>
      </c>
      <c r="N47" s="64" t="s">
        <v>512</v>
      </c>
      <c r="O47" s="65" t="s">
        <v>512</v>
      </c>
      <c r="P47" s="48"/>
      <c r="Q47" s="48"/>
      <c r="R47" s="48"/>
      <c r="S47" s="48"/>
      <c r="T47" s="48"/>
      <c r="U47" s="48"/>
    </row>
    <row r="48" spans="1:21" ht="30.75" customHeight="1" x14ac:dyDescent="0.15">
      <c r="A48" s="48"/>
      <c r="B48" s="1229"/>
      <c r="C48" s="1230"/>
      <c r="D48" s="62"/>
      <c r="E48" s="1211" t="s">
        <v>15</v>
      </c>
      <c r="F48" s="1211"/>
      <c r="G48" s="1211"/>
      <c r="H48" s="1211"/>
      <c r="I48" s="1211"/>
      <c r="J48" s="1212"/>
      <c r="K48" s="63">
        <v>70</v>
      </c>
      <c r="L48" s="64">
        <v>87</v>
      </c>
      <c r="M48" s="64">
        <v>70</v>
      </c>
      <c r="N48" s="64">
        <v>67</v>
      </c>
      <c r="O48" s="65">
        <v>66</v>
      </c>
      <c r="P48" s="48"/>
      <c r="Q48" s="48"/>
      <c r="R48" s="48"/>
      <c r="S48" s="48"/>
      <c r="T48" s="48"/>
      <c r="U48" s="48"/>
    </row>
    <row r="49" spans="1:21" ht="30.75" customHeight="1" x14ac:dyDescent="0.15">
      <c r="A49" s="48"/>
      <c r="B49" s="1229"/>
      <c r="C49" s="1230"/>
      <c r="D49" s="62"/>
      <c r="E49" s="1211" t="s">
        <v>16</v>
      </c>
      <c r="F49" s="1211"/>
      <c r="G49" s="1211"/>
      <c r="H49" s="1211"/>
      <c r="I49" s="1211"/>
      <c r="J49" s="1212"/>
      <c r="K49" s="63">
        <v>18</v>
      </c>
      <c r="L49" s="64">
        <v>7</v>
      </c>
      <c r="M49" s="64">
        <v>2</v>
      </c>
      <c r="N49" s="64">
        <v>4</v>
      </c>
      <c r="O49" s="65">
        <v>3</v>
      </c>
      <c r="P49" s="48"/>
      <c r="Q49" s="48"/>
      <c r="R49" s="48"/>
      <c r="S49" s="48"/>
      <c r="T49" s="48"/>
      <c r="U49" s="48"/>
    </row>
    <row r="50" spans="1:21" ht="30.75" customHeight="1" x14ac:dyDescent="0.15">
      <c r="A50" s="48"/>
      <c r="B50" s="1229"/>
      <c r="C50" s="1230"/>
      <c r="D50" s="62"/>
      <c r="E50" s="1211" t="s">
        <v>17</v>
      </c>
      <c r="F50" s="1211"/>
      <c r="G50" s="1211"/>
      <c r="H50" s="1211"/>
      <c r="I50" s="1211"/>
      <c r="J50" s="1212"/>
      <c r="K50" s="63" t="s">
        <v>512</v>
      </c>
      <c r="L50" s="64" t="s">
        <v>512</v>
      </c>
      <c r="M50" s="64" t="s">
        <v>512</v>
      </c>
      <c r="N50" s="64" t="s">
        <v>512</v>
      </c>
      <c r="O50" s="65" t="s">
        <v>512</v>
      </c>
      <c r="P50" s="48"/>
      <c r="Q50" s="48"/>
      <c r="R50" s="48"/>
      <c r="S50" s="48"/>
      <c r="T50" s="48"/>
      <c r="U50" s="48"/>
    </row>
    <row r="51" spans="1:21" ht="30.75" customHeight="1" x14ac:dyDescent="0.15">
      <c r="A51" s="48"/>
      <c r="B51" s="1231"/>
      <c r="C51" s="1232"/>
      <c r="D51" s="66"/>
      <c r="E51" s="1211" t="s">
        <v>18</v>
      </c>
      <c r="F51" s="1211"/>
      <c r="G51" s="1211"/>
      <c r="H51" s="1211"/>
      <c r="I51" s="1211"/>
      <c r="J51" s="1212"/>
      <c r="K51" s="63" t="s">
        <v>512</v>
      </c>
      <c r="L51" s="64" t="s">
        <v>512</v>
      </c>
      <c r="M51" s="64" t="s">
        <v>512</v>
      </c>
      <c r="N51" s="64" t="s">
        <v>512</v>
      </c>
      <c r="O51" s="65" t="s">
        <v>512</v>
      </c>
      <c r="P51" s="48"/>
      <c r="Q51" s="48"/>
      <c r="R51" s="48"/>
      <c r="S51" s="48"/>
      <c r="T51" s="48"/>
      <c r="U51" s="48"/>
    </row>
    <row r="52" spans="1:21" ht="30.75" customHeight="1" x14ac:dyDescent="0.15">
      <c r="A52" s="48"/>
      <c r="B52" s="1209" t="s">
        <v>19</v>
      </c>
      <c r="C52" s="1210"/>
      <c r="D52" s="66"/>
      <c r="E52" s="1211" t="s">
        <v>20</v>
      </c>
      <c r="F52" s="1211"/>
      <c r="G52" s="1211"/>
      <c r="H52" s="1211"/>
      <c r="I52" s="1211"/>
      <c r="J52" s="1212"/>
      <c r="K52" s="63">
        <v>231</v>
      </c>
      <c r="L52" s="64">
        <v>234</v>
      </c>
      <c r="M52" s="64">
        <v>234</v>
      </c>
      <c r="N52" s="64">
        <v>245</v>
      </c>
      <c r="O52" s="65">
        <v>263</v>
      </c>
      <c r="P52" s="48"/>
      <c r="Q52" s="48"/>
      <c r="R52" s="48"/>
      <c r="S52" s="48"/>
      <c r="T52" s="48"/>
      <c r="U52" s="48"/>
    </row>
    <row r="53" spans="1:21" ht="30.75" customHeight="1" thickBot="1" x14ac:dyDescent="0.2">
      <c r="A53" s="48"/>
      <c r="B53" s="1213" t="s">
        <v>21</v>
      </c>
      <c r="C53" s="1214"/>
      <c r="D53" s="67"/>
      <c r="E53" s="1215" t="s">
        <v>22</v>
      </c>
      <c r="F53" s="1215"/>
      <c r="G53" s="1215"/>
      <c r="H53" s="1215"/>
      <c r="I53" s="1215"/>
      <c r="J53" s="1216"/>
      <c r="K53" s="68">
        <v>175</v>
      </c>
      <c r="L53" s="69">
        <v>171</v>
      </c>
      <c r="M53" s="69">
        <v>147</v>
      </c>
      <c r="N53" s="69">
        <v>128</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17" t="s">
        <v>25</v>
      </c>
      <c r="C57" s="1218"/>
      <c r="D57" s="1221" t="s">
        <v>26</v>
      </c>
      <c r="E57" s="1222"/>
      <c r="F57" s="1222"/>
      <c r="G57" s="1222"/>
      <c r="H57" s="1222"/>
      <c r="I57" s="1222"/>
      <c r="J57" s="1223"/>
      <c r="K57" s="83" t="s">
        <v>586</v>
      </c>
      <c r="L57" s="84" t="s">
        <v>586</v>
      </c>
      <c r="M57" s="84" t="s">
        <v>586</v>
      </c>
      <c r="N57" s="84" t="s">
        <v>586</v>
      </c>
      <c r="O57" s="85" t="s">
        <v>586</v>
      </c>
    </row>
    <row r="58" spans="1:21" ht="31.5" customHeight="1" thickBot="1" x14ac:dyDescent="0.2">
      <c r="B58" s="1219"/>
      <c r="C58" s="1220"/>
      <c r="D58" s="1224" t="s">
        <v>27</v>
      </c>
      <c r="E58" s="1225"/>
      <c r="F58" s="1225"/>
      <c r="G58" s="1225"/>
      <c r="H58" s="1225"/>
      <c r="I58" s="1225"/>
      <c r="J58" s="1226"/>
      <c r="K58" s="86" t="s">
        <v>586</v>
      </c>
      <c r="L58" s="385" t="s">
        <v>591</v>
      </c>
      <c r="M58" s="385" t="s">
        <v>591</v>
      </c>
      <c r="N58" s="385" t="s">
        <v>591</v>
      </c>
      <c r="O58" s="87" t="s">
        <v>586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tKIqg0+ZfpgCOI+fCQrY2SIEau4i730zLl/JdBhuVHSTtR0WzuxZI+rJT0K5lkA3cpJJNUKXqYcMRI8tDNVgA==" saltValue="qNZDOzT46sht4Zpq78Qo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47" t="s">
        <v>30</v>
      </c>
      <c r="C41" s="1248"/>
      <c r="D41" s="101"/>
      <c r="E41" s="1249" t="s">
        <v>31</v>
      </c>
      <c r="F41" s="1249"/>
      <c r="G41" s="1249"/>
      <c r="H41" s="1250"/>
      <c r="I41" s="102">
        <v>3241</v>
      </c>
      <c r="J41" s="103">
        <v>3217</v>
      </c>
      <c r="K41" s="103">
        <v>3240</v>
      </c>
      <c r="L41" s="103">
        <v>3496</v>
      </c>
      <c r="M41" s="104">
        <v>3598</v>
      </c>
    </row>
    <row r="42" spans="2:13" ht="27.75" customHeight="1" x14ac:dyDescent="0.15">
      <c r="B42" s="1237"/>
      <c r="C42" s="1238"/>
      <c r="D42" s="105"/>
      <c r="E42" s="1241" t="s">
        <v>32</v>
      </c>
      <c r="F42" s="1241"/>
      <c r="G42" s="1241"/>
      <c r="H42" s="1242"/>
      <c r="I42" s="106" t="s">
        <v>512</v>
      </c>
      <c r="J42" s="107" t="s">
        <v>512</v>
      </c>
      <c r="K42" s="107" t="s">
        <v>512</v>
      </c>
      <c r="L42" s="107" t="s">
        <v>512</v>
      </c>
      <c r="M42" s="108" t="s">
        <v>512</v>
      </c>
    </row>
    <row r="43" spans="2:13" ht="27.75" customHeight="1" x14ac:dyDescent="0.15">
      <c r="B43" s="1237"/>
      <c r="C43" s="1238"/>
      <c r="D43" s="105"/>
      <c r="E43" s="1241" t="s">
        <v>33</v>
      </c>
      <c r="F43" s="1241"/>
      <c r="G43" s="1241"/>
      <c r="H43" s="1242"/>
      <c r="I43" s="106">
        <v>1171</v>
      </c>
      <c r="J43" s="107">
        <v>1214</v>
      </c>
      <c r="K43" s="107">
        <v>988</v>
      </c>
      <c r="L43" s="107">
        <v>905</v>
      </c>
      <c r="M43" s="108">
        <v>908</v>
      </c>
    </row>
    <row r="44" spans="2:13" ht="27.75" customHeight="1" x14ac:dyDescent="0.15">
      <c r="B44" s="1237"/>
      <c r="C44" s="1238"/>
      <c r="D44" s="105"/>
      <c r="E44" s="1241" t="s">
        <v>34</v>
      </c>
      <c r="F44" s="1241"/>
      <c r="G44" s="1241"/>
      <c r="H44" s="1242"/>
      <c r="I44" s="106">
        <v>10</v>
      </c>
      <c r="J44" s="107">
        <v>3</v>
      </c>
      <c r="K44" s="107">
        <v>2</v>
      </c>
      <c r="L44" s="107">
        <v>3</v>
      </c>
      <c r="M44" s="108">
        <v>141</v>
      </c>
    </row>
    <row r="45" spans="2:13" ht="27.75" customHeight="1" x14ac:dyDescent="0.15">
      <c r="B45" s="1237"/>
      <c r="C45" s="1238"/>
      <c r="D45" s="105"/>
      <c r="E45" s="1241" t="s">
        <v>35</v>
      </c>
      <c r="F45" s="1241"/>
      <c r="G45" s="1241"/>
      <c r="H45" s="1242"/>
      <c r="I45" s="106">
        <v>619</v>
      </c>
      <c r="J45" s="107">
        <v>586</v>
      </c>
      <c r="K45" s="107">
        <v>596</v>
      </c>
      <c r="L45" s="107">
        <v>610</v>
      </c>
      <c r="M45" s="108">
        <v>560</v>
      </c>
    </row>
    <row r="46" spans="2:13" ht="27.75" customHeight="1" x14ac:dyDescent="0.15">
      <c r="B46" s="1237"/>
      <c r="C46" s="1238"/>
      <c r="D46" s="109"/>
      <c r="E46" s="1241" t="s">
        <v>36</v>
      </c>
      <c r="F46" s="1241"/>
      <c r="G46" s="1241"/>
      <c r="H46" s="1242"/>
      <c r="I46" s="106" t="s">
        <v>512</v>
      </c>
      <c r="J46" s="107" t="s">
        <v>512</v>
      </c>
      <c r="K46" s="107" t="s">
        <v>512</v>
      </c>
      <c r="L46" s="107" t="s">
        <v>512</v>
      </c>
      <c r="M46" s="108" t="s">
        <v>512</v>
      </c>
    </row>
    <row r="47" spans="2:13" ht="27.75" customHeight="1" x14ac:dyDescent="0.15">
      <c r="B47" s="1237"/>
      <c r="C47" s="1238"/>
      <c r="D47" s="110"/>
      <c r="E47" s="1251" t="s">
        <v>37</v>
      </c>
      <c r="F47" s="1252"/>
      <c r="G47" s="1252"/>
      <c r="H47" s="1253"/>
      <c r="I47" s="106" t="s">
        <v>512</v>
      </c>
      <c r="J47" s="107" t="s">
        <v>512</v>
      </c>
      <c r="K47" s="107" t="s">
        <v>512</v>
      </c>
      <c r="L47" s="107" t="s">
        <v>512</v>
      </c>
      <c r="M47" s="108" t="s">
        <v>512</v>
      </c>
    </row>
    <row r="48" spans="2:13" ht="27.75" customHeight="1" x14ac:dyDescent="0.15">
      <c r="B48" s="1237"/>
      <c r="C48" s="1238"/>
      <c r="D48" s="105"/>
      <c r="E48" s="1241" t="s">
        <v>38</v>
      </c>
      <c r="F48" s="1241"/>
      <c r="G48" s="1241"/>
      <c r="H48" s="1242"/>
      <c r="I48" s="106" t="s">
        <v>512</v>
      </c>
      <c r="J48" s="107" t="s">
        <v>512</v>
      </c>
      <c r="K48" s="107" t="s">
        <v>512</v>
      </c>
      <c r="L48" s="107" t="s">
        <v>512</v>
      </c>
      <c r="M48" s="108" t="s">
        <v>512</v>
      </c>
    </row>
    <row r="49" spans="2:13" ht="27.75" customHeight="1" x14ac:dyDescent="0.15">
      <c r="B49" s="1239"/>
      <c r="C49" s="1240"/>
      <c r="D49" s="105"/>
      <c r="E49" s="1241" t="s">
        <v>39</v>
      </c>
      <c r="F49" s="1241"/>
      <c r="G49" s="1241"/>
      <c r="H49" s="1242"/>
      <c r="I49" s="106" t="s">
        <v>512</v>
      </c>
      <c r="J49" s="107" t="s">
        <v>512</v>
      </c>
      <c r="K49" s="107" t="s">
        <v>512</v>
      </c>
      <c r="L49" s="107" t="s">
        <v>512</v>
      </c>
      <c r="M49" s="108" t="s">
        <v>512</v>
      </c>
    </row>
    <row r="50" spans="2:13" ht="27.75" customHeight="1" x14ac:dyDescent="0.15">
      <c r="B50" s="1235" t="s">
        <v>40</v>
      </c>
      <c r="C50" s="1236"/>
      <c r="D50" s="111"/>
      <c r="E50" s="1241" t="s">
        <v>41</v>
      </c>
      <c r="F50" s="1241"/>
      <c r="G50" s="1241"/>
      <c r="H50" s="1242"/>
      <c r="I50" s="106">
        <v>1942</v>
      </c>
      <c r="J50" s="107">
        <v>2242</v>
      </c>
      <c r="K50" s="107">
        <v>2381</v>
      </c>
      <c r="L50" s="107">
        <v>2482</v>
      </c>
      <c r="M50" s="108">
        <v>2367</v>
      </c>
    </row>
    <row r="51" spans="2:13" ht="27.75" customHeight="1" x14ac:dyDescent="0.15">
      <c r="B51" s="1237"/>
      <c r="C51" s="1238"/>
      <c r="D51" s="105"/>
      <c r="E51" s="1241" t="s">
        <v>42</v>
      </c>
      <c r="F51" s="1241"/>
      <c r="G51" s="1241"/>
      <c r="H51" s="1242"/>
      <c r="I51" s="106" t="s">
        <v>512</v>
      </c>
      <c r="J51" s="107" t="s">
        <v>512</v>
      </c>
      <c r="K51" s="107" t="s">
        <v>512</v>
      </c>
      <c r="L51" s="107" t="s">
        <v>512</v>
      </c>
      <c r="M51" s="108" t="s">
        <v>512</v>
      </c>
    </row>
    <row r="52" spans="2:13" ht="27.75" customHeight="1" x14ac:dyDescent="0.15">
      <c r="B52" s="1239"/>
      <c r="C52" s="1240"/>
      <c r="D52" s="105"/>
      <c r="E52" s="1241" t="s">
        <v>43</v>
      </c>
      <c r="F52" s="1241"/>
      <c r="G52" s="1241"/>
      <c r="H52" s="1242"/>
      <c r="I52" s="106">
        <v>3023</v>
      </c>
      <c r="J52" s="107">
        <v>3032</v>
      </c>
      <c r="K52" s="107">
        <v>2891</v>
      </c>
      <c r="L52" s="107">
        <v>3011</v>
      </c>
      <c r="M52" s="108">
        <v>3307</v>
      </c>
    </row>
    <row r="53" spans="2:13" ht="27.75" customHeight="1" thickBot="1" x14ac:dyDescent="0.2">
      <c r="B53" s="1243" t="s">
        <v>44</v>
      </c>
      <c r="C53" s="1244"/>
      <c r="D53" s="112"/>
      <c r="E53" s="1245" t="s">
        <v>45</v>
      </c>
      <c r="F53" s="1245"/>
      <c r="G53" s="1245"/>
      <c r="H53" s="1246"/>
      <c r="I53" s="113">
        <v>77</v>
      </c>
      <c r="J53" s="114">
        <v>-254</v>
      </c>
      <c r="K53" s="114">
        <v>-447</v>
      </c>
      <c r="L53" s="114">
        <v>-479</v>
      </c>
      <c r="M53" s="115">
        <v>-469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m3YxMpVS8ZpVo6U1Xf0Y/rr7WWMyn3xr3tNEk6tYITDvQPHKQcB5zc00zIKBdL2hcOhrLnNxrEMyA4gUQQ6Og==" saltValue="NgtqGtCyRz01815ntAlf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2" t="s">
        <v>48</v>
      </c>
      <c r="D55" s="1262"/>
      <c r="E55" s="1263"/>
      <c r="F55" s="127">
        <v>1295</v>
      </c>
      <c r="G55" s="127">
        <v>1018</v>
      </c>
      <c r="H55" s="128">
        <v>884</v>
      </c>
    </row>
    <row r="56" spans="2:8" ht="52.5" customHeight="1" x14ac:dyDescent="0.15">
      <c r="B56" s="129"/>
      <c r="C56" s="1264" t="s">
        <v>49</v>
      </c>
      <c r="D56" s="1264"/>
      <c r="E56" s="1265"/>
      <c r="F56" s="130">
        <v>205</v>
      </c>
      <c r="G56" s="130">
        <v>245</v>
      </c>
      <c r="H56" s="131">
        <v>275</v>
      </c>
    </row>
    <row r="57" spans="2:8" ht="53.25" customHeight="1" x14ac:dyDescent="0.15">
      <c r="B57" s="129"/>
      <c r="C57" s="1266" t="s">
        <v>50</v>
      </c>
      <c r="D57" s="1266"/>
      <c r="E57" s="1267"/>
      <c r="F57" s="132">
        <v>712</v>
      </c>
      <c r="G57" s="132">
        <v>941</v>
      </c>
      <c r="H57" s="133">
        <v>912</v>
      </c>
    </row>
    <row r="58" spans="2:8" ht="45.75" customHeight="1" x14ac:dyDescent="0.15">
      <c r="B58" s="134"/>
      <c r="C58" s="1254" t="s">
        <v>587</v>
      </c>
      <c r="D58" s="1255"/>
      <c r="E58" s="1256"/>
      <c r="F58" s="135">
        <v>500</v>
      </c>
      <c r="G58" s="135">
        <v>776</v>
      </c>
      <c r="H58" s="136">
        <v>766</v>
      </c>
    </row>
    <row r="59" spans="2:8" ht="45.75" customHeight="1" x14ac:dyDescent="0.15">
      <c r="B59" s="134"/>
      <c r="C59" s="1254" t="s">
        <v>588</v>
      </c>
      <c r="D59" s="1255"/>
      <c r="E59" s="1256"/>
      <c r="F59" s="135">
        <v>145</v>
      </c>
      <c r="G59" s="135">
        <v>120</v>
      </c>
      <c r="H59" s="136">
        <v>117</v>
      </c>
    </row>
    <row r="60" spans="2:8" ht="45.75" customHeight="1" x14ac:dyDescent="0.15">
      <c r="B60" s="134"/>
      <c r="C60" s="1254" t="s">
        <v>589</v>
      </c>
      <c r="D60" s="1255"/>
      <c r="E60" s="1256"/>
      <c r="F60" s="135">
        <v>67</v>
      </c>
      <c r="G60" s="135">
        <v>45</v>
      </c>
      <c r="H60" s="136">
        <v>25</v>
      </c>
    </row>
    <row r="61" spans="2:8" ht="45.75" customHeight="1" x14ac:dyDescent="0.15">
      <c r="B61" s="134"/>
      <c r="C61" s="1254" t="s">
        <v>590</v>
      </c>
      <c r="D61" s="1255"/>
      <c r="E61" s="1256"/>
      <c r="F61" s="135">
        <v>0</v>
      </c>
      <c r="G61" s="135">
        <v>0</v>
      </c>
      <c r="H61" s="136">
        <v>4</v>
      </c>
    </row>
    <row r="62" spans="2:8" ht="45.75" customHeight="1" thickBot="1" x14ac:dyDescent="0.2">
      <c r="B62" s="137"/>
      <c r="C62" s="1257" t="s">
        <v>51</v>
      </c>
      <c r="D62" s="1258"/>
      <c r="E62" s="1259"/>
      <c r="F62" s="138"/>
      <c r="G62" s="138"/>
      <c r="H62" s="139"/>
    </row>
    <row r="63" spans="2:8" ht="52.5" customHeight="1" thickBot="1" x14ac:dyDescent="0.2">
      <c r="B63" s="140"/>
      <c r="C63" s="1260" t="s">
        <v>52</v>
      </c>
      <c r="D63" s="1260"/>
      <c r="E63" s="1261"/>
      <c r="F63" s="141">
        <v>2212</v>
      </c>
      <c r="G63" s="141">
        <v>2204</v>
      </c>
      <c r="H63" s="142">
        <v>2072</v>
      </c>
    </row>
    <row r="64" spans="2:8" ht="15" customHeight="1" x14ac:dyDescent="0.15"/>
    <row r="65" ht="0" hidden="1" customHeight="1" x14ac:dyDescent="0.15"/>
    <row r="66" ht="0" hidden="1" customHeight="1" x14ac:dyDescent="0.15"/>
  </sheetData>
  <sheetProtection algorithmName="SHA-512" hashValue="U9nr/BozAxDxzUm1Htx2/vNJcSt0xFBdgbgkcPT6p1oKNE4jundPv/vzu6NfNMxkxZYwCy1ND4HTLdJtt9KARw==" saltValue="kwNhy6fLAxb0Ro/W15p6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593</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594</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595</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596</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554</v>
      </c>
      <c r="BQ50" s="1302"/>
      <c r="BR50" s="1302"/>
      <c r="BS50" s="1302"/>
      <c r="BT50" s="1302"/>
      <c r="BU50" s="1302"/>
      <c r="BV50" s="1302"/>
      <c r="BW50" s="1302"/>
      <c r="BX50" s="1302" t="s">
        <v>555</v>
      </c>
      <c r="BY50" s="1302"/>
      <c r="BZ50" s="1302"/>
      <c r="CA50" s="1302"/>
      <c r="CB50" s="1302"/>
      <c r="CC50" s="1302"/>
      <c r="CD50" s="1302"/>
      <c r="CE50" s="1302"/>
      <c r="CF50" s="1302" t="s">
        <v>556</v>
      </c>
      <c r="CG50" s="1302"/>
      <c r="CH50" s="1302"/>
      <c r="CI50" s="1302"/>
      <c r="CJ50" s="1302"/>
      <c r="CK50" s="1302"/>
      <c r="CL50" s="1302"/>
      <c r="CM50" s="1302"/>
      <c r="CN50" s="1302" t="s">
        <v>557</v>
      </c>
      <c r="CO50" s="1302"/>
      <c r="CP50" s="1302"/>
      <c r="CQ50" s="1302"/>
      <c r="CR50" s="1302"/>
      <c r="CS50" s="1302"/>
      <c r="CT50" s="1302"/>
      <c r="CU50" s="1302"/>
      <c r="CV50" s="1302" t="s">
        <v>558</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597</v>
      </c>
      <c r="AO51" s="1306"/>
      <c r="AP51" s="1306"/>
      <c r="AQ51" s="1306"/>
      <c r="AR51" s="1306"/>
      <c r="AS51" s="1306"/>
      <c r="AT51" s="1306"/>
      <c r="AU51" s="1306"/>
      <c r="AV51" s="1306"/>
      <c r="AW51" s="1306"/>
      <c r="AX51" s="1306"/>
      <c r="AY51" s="1306"/>
      <c r="AZ51" s="1306"/>
      <c r="BA51" s="1306"/>
      <c r="BB51" s="1306" t="s">
        <v>598</v>
      </c>
      <c r="BC51" s="1306"/>
      <c r="BD51" s="1306"/>
      <c r="BE51" s="1306"/>
      <c r="BF51" s="1306"/>
      <c r="BG51" s="1306"/>
      <c r="BH51" s="1306"/>
      <c r="BI51" s="1306"/>
      <c r="BJ51" s="1306"/>
      <c r="BK51" s="1306"/>
      <c r="BL51" s="1306"/>
      <c r="BM51" s="1306"/>
      <c r="BN51" s="1306"/>
      <c r="BO51" s="1306"/>
      <c r="BP51" s="1307">
        <v>4.4000000000000004</v>
      </c>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8"/>
      <c r="CW51" s="1307"/>
      <c r="CX51" s="1307"/>
      <c r="CY51" s="1307"/>
      <c r="CZ51" s="1307"/>
      <c r="DA51" s="1307"/>
      <c r="DB51" s="1307"/>
      <c r="DC51" s="1307"/>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599</v>
      </c>
      <c r="BC53" s="1306"/>
      <c r="BD53" s="1306"/>
      <c r="BE53" s="1306"/>
      <c r="BF53" s="1306"/>
      <c r="BG53" s="1306"/>
      <c r="BH53" s="1306"/>
      <c r="BI53" s="1306"/>
      <c r="BJ53" s="1306"/>
      <c r="BK53" s="1306"/>
      <c r="BL53" s="1306"/>
      <c r="BM53" s="1306"/>
      <c r="BN53" s="1306"/>
      <c r="BO53" s="1306"/>
      <c r="BP53" s="1307">
        <v>57.1</v>
      </c>
      <c r="BQ53" s="1307"/>
      <c r="BR53" s="1307"/>
      <c r="BS53" s="1307"/>
      <c r="BT53" s="1307"/>
      <c r="BU53" s="1307"/>
      <c r="BV53" s="1307"/>
      <c r="BW53" s="1307"/>
      <c r="BX53" s="1307">
        <v>61.8</v>
      </c>
      <c r="BY53" s="1307"/>
      <c r="BZ53" s="1307"/>
      <c r="CA53" s="1307"/>
      <c r="CB53" s="1307"/>
      <c r="CC53" s="1307"/>
      <c r="CD53" s="1307"/>
      <c r="CE53" s="1307"/>
      <c r="CF53" s="1307">
        <v>74.099999999999994</v>
      </c>
      <c r="CG53" s="1307"/>
      <c r="CH53" s="1307"/>
      <c r="CI53" s="1307"/>
      <c r="CJ53" s="1307"/>
      <c r="CK53" s="1307"/>
      <c r="CL53" s="1307"/>
      <c r="CM53" s="1307"/>
      <c r="CN53" s="1307">
        <v>70.8</v>
      </c>
      <c r="CO53" s="1307"/>
      <c r="CP53" s="1307"/>
      <c r="CQ53" s="1307"/>
      <c r="CR53" s="1307"/>
      <c r="CS53" s="1307"/>
      <c r="CT53" s="1307"/>
      <c r="CU53" s="1307"/>
      <c r="CV53" s="1308"/>
      <c r="CW53" s="1307"/>
      <c r="CX53" s="1307"/>
      <c r="CY53" s="1307"/>
      <c r="CZ53" s="1307"/>
      <c r="DA53" s="1307"/>
      <c r="DB53" s="1307"/>
      <c r="DC53" s="1307"/>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5"/>
      <c r="B55" s="1277"/>
      <c r="G55" s="1296"/>
      <c r="H55" s="1296"/>
      <c r="I55" s="1296"/>
      <c r="J55" s="1296"/>
      <c r="K55" s="1305"/>
      <c r="L55" s="1305"/>
      <c r="M55" s="1305"/>
      <c r="N55" s="1305"/>
      <c r="AN55" s="1302" t="s">
        <v>600</v>
      </c>
      <c r="AO55" s="1302"/>
      <c r="AP55" s="1302"/>
      <c r="AQ55" s="1302"/>
      <c r="AR55" s="1302"/>
      <c r="AS55" s="1302"/>
      <c r="AT55" s="1302"/>
      <c r="AU55" s="1302"/>
      <c r="AV55" s="1302"/>
      <c r="AW55" s="1302"/>
      <c r="AX55" s="1302"/>
      <c r="AY55" s="1302"/>
      <c r="AZ55" s="1302"/>
      <c r="BA55" s="1302"/>
      <c r="BB55" s="1306" t="s">
        <v>598</v>
      </c>
      <c r="BC55" s="1306"/>
      <c r="BD55" s="1306"/>
      <c r="BE55" s="1306"/>
      <c r="BF55" s="1306"/>
      <c r="BG55" s="1306"/>
      <c r="BH55" s="1306"/>
      <c r="BI55" s="1306"/>
      <c r="BJ55" s="1306"/>
      <c r="BK55" s="1306"/>
      <c r="BL55" s="1306"/>
      <c r="BM55" s="1306"/>
      <c r="BN55" s="1306"/>
      <c r="BO55" s="1306"/>
      <c r="BP55" s="1307">
        <v>27</v>
      </c>
      <c r="BQ55" s="1307"/>
      <c r="BR55" s="1307"/>
      <c r="BS55" s="1307"/>
      <c r="BT55" s="1307"/>
      <c r="BU55" s="1307"/>
      <c r="BV55" s="1307"/>
      <c r="BW55" s="1307"/>
      <c r="BX55" s="1307">
        <v>25.4</v>
      </c>
      <c r="BY55" s="1307"/>
      <c r="BZ55" s="1307"/>
      <c r="CA55" s="1307"/>
      <c r="CB55" s="1307"/>
      <c r="CC55" s="1307"/>
      <c r="CD55" s="1307"/>
      <c r="CE55" s="1307"/>
      <c r="CF55" s="1307">
        <v>23.4</v>
      </c>
      <c r="CG55" s="1307"/>
      <c r="CH55" s="1307"/>
      <c r="CI55" s="1307"/>
      <c r="CJ55" s="1307"/>
      <c r="CK55" s="1307"/>
      <c r="CL55" s="1307"/>
      <c r="CM55" s="1307"/>
      <c r="CN55" s="1307">
        <v>7.7</v>
      </c>
      <c r="CO55" s="1307"/>
      <c r="CP55" s="1307"/>
      <c r="CQ55" s="1307"/>
      <c r="CR55" s="1307"/>
      <c r="CS55" s="1307"/>
      <c r="CT55" s="1307"/>
      <c r="CU55" s="1307"/>
      <c r="CV55" s="1308"/>
      <c r="CW55" s="1307"/>
      <c r="CX55" s="1307"/>
      <c r="CY55" s="1307"/>
      <c r="CZ55" s="1307"/>
      <c r="DA55" s="1307"/>
      <c r="DB55" s="1307"/>
      <c r="DC55" s="1307"/>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599</v>
      </c>
      <c r="BC57" s="1306"/>
      <c r="BD57" s="1306"/>
      <c r="BE57" s="1306"/>
      <c r="BF57" s="1306"/>
      <c r="BG57" s="1306"/>
      <c r="BH57" s="1306"/>
      <c r="BI57" s="1306"/>
      <c r="BJ57" s="1306"/>
      <c r="BK57" s="1306"/>
      <c r="BL57" s="1306"/>
      <c r="BM57" s="1306"/>
      <c r="BN57" s="1306"/>
      <c r="BO57" s="1306"/>
      <c r="BP57" s="1307">
        <v>57.2</v>
      </c>
      <c r="BQ57" s="1307"/>
      <c r="BR57" s="1307"/>
      <c r="BS57" s="1307"/>
      <c r="BT57" s="1307"/>
      <c r="BU57" s="1307"/>
      <c r="BV57" s="1307"/>
      <c r="BW57" s="1307"/>
      <c r="BX57" s="1307">
        <v>58.7</v>
      </c>
      <c r="BY57" s="1307"/>
      <c r="BZ57" s="1307"/>
      <c r="CA57" s="1307"/>
      <c r="CB57" s="1307"/>
      <c r="CC57" s="1307"/>
      <c r="CD57" s="1307"/>
      <c r="CE57" s="1307"/>
      <c r="CF57" s="1307">
        <v>59.2</v>
      </c>
      <c r="CG57" s="1307"/>
      <c r="CH57" s="1307"/>
      <c r="CI57" s="1307"/>
      <c r="CJ57" s="1307"/>
      <c r="CK57" s="1307"/>
      <c r="CL57" s="1307"/>
      <c r="CM57" s="1307"/>
      <c r="CN57" s="1307">
        <v>63.4</v>
      </c>
      <c r="CO57" s="1307"/>
      <c r="CP57" s="1307"/>
      <c r="CQ57" s="1307"/>
      <c r="CR57" s="1307"/>
      <c r="CS57" s="1307"/>
      <c r="CT57" s="1307"/>
      <c r="CU57" s="1307"/>
      <c r="CV57" s="1308"/>
      <c r="CW57" s="1307"/>
      <c r="CX57" s="1307"/>
      <c r="CY57" s="1307"/>
      <c r="CZ57" s="1307"/>
      <c r="DA57" s="1307"/>
      <c r="DB57" s="1307"/>
      <c r="DC57" s="1307"/>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601</v>
      </c>
    </row>
    <row r="64" spans="1:109" x14ac:dyDescent="0.15">
      <c r="B64" s="1277"/>
      <c r="G64" s="1284"/>
      <c r="I64" s="1318"/>
      <c r="J64" s="1318"/>
      <c r="K64" s="1318"/>
      <c r="L64" s="1318"/>
      <c r="M64" s="1318"/>
      <c r="N64" s="1319"/>
      <c r="AM64" s="1284"/>
      <c r="AN64" s="1284" t="s">
        <v>594</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602</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596</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554</v>
      </c>
      <c r="BQ72" s="1302"/>
      <c r="BR72" s="1302"/>
      <c r="BS72" s="1302"/>
      <c r="BT72" s="1302"/>
      <c r="BU72" s="1302"/>
      <c r="BV72" s="1302"/>
      <c r="BW72" s="1302"/>
      <c r="BX72" s="1302" t="s">
        <v>555</v>
      </c>
      <c r="BY72" s="1302"/>
      <c r="BZ72" s="1302"/>
      <c r="CA72" s="1302"/>
      <c r="CB72" s="1302"/>
      <c r="CC72" s="1302"/>
      <c r="CD72" s="1302"/>
      <c r="CE72" s="1302"/>
      <c r="CF72" s="1302" t="s">
        <v>556</v>
      </c>
      <c r="CG72" s="1302"/>
      <c r="CH72" s="1302"/>
      <c r="CI72" s="1302"/>
      <c r="CJ72" s="1302"/>
      <c r="CK72" s="1302"/>
      <c r="CL72" s="1302"/>
      <c r="CM72" s="1302"/>
      <c r="CN72" s="1302" t="s">
        <v>557</v>
      </c>
      <c r="CO72" s="1302"/>
      <c r="CP72" s="1302"/>
      <c r="CQ72" s="1302"/>
      <c r="CR72" s="1302"/>
      <c r="CS72" s="1302"/>
      <c r="CT72" s="1302"/>
      <c r="CU72" s="1302"/>
      <c r="CV72" s="1302" t="s">
        <v>558</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597</v>
      </c>
      <c r="AO73" s="1306"/>
      <c r="AP73" s="1306"/>
      <c r="AQ73" s="1306"/>
      <c r="AR73" s="1306"/>
      <c r="AS73" s="1306"/>
      <c r="AT73" s="1306"/>
      <c r="AU73" s="1306"/>
      <c r="AV73" s="1306"/>
      <c r="AW73" s="1306"/>
      <c r="AX73" s="1306"/>
      <c r="AY73" s="1306"/>
      <c r="AZ73" s="1306"/>
      <c r="BA73" s="1306"/>
      <c r="BB73" s="1306" t="s">
        <v>598</v>
      </c>
      <c r="BC73" s="1306"/>
      <c r="BD73" s="1306"/>
      <c r="BE73" s="1306"/>
      <c r="BF73" s="1306"/>
      <c r="BG73" s="1306"/>
      <c r="BH73" s="1306"/>
      <c r="BI73" s="1306"/>
      <c r="BJ73" s="1306"/>
      <c r="BK73" s="1306"/>
      <c r="BL73" s="1306"/>
      <c r="BM73" s="1306"/>
      <c r="BN73" s="1306"/>
      <c r="BO73" s="1306"/>
      <c r="BP73" s="1307">
        <v>4.4000000000000004</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603</v>
      </c>
      <c r="BC75" s="1306"/>
      <c r="BD75" s="1306"/>
      <c r="BE75" s="1306"/>
      <c r="BF75" s="1306"/>
      <c r="BG75" s="1306"/>
      <c r="BH75" s="1306"/>
      <c r="BI75" s="1306"/>
      <c r="BJ75" s="1306"/>
      <c r="BK75" s="1306"/>
      <c r="BL75" s="1306"/>
      <c r="BM75" s="1306"/>
      <c r="BN75" s="1306"/>
      <c r="BO75" s="1306"/>
      <c r="BP75" s="1307">
        <v>11</v>
      </c>
      <c r="BQ75" s="1307"/>
      <c r="BR75" s="1307"/>
      <c r="BS75" s="1307"/>
      <c r="BT75" s="1307"/>
      <c r="BU75" s="1307"/>
      <c r="BV75" s="1307"/>
      <c r="BW75" s="1307"/>
      <c r="BX75" s="1307">
        <v>10.199999999999999</v>
      </c>
      <c r="BY75" s="1307"/>
      <c r="BZ75" s="1307"/>
      <c r="CA75" s="1307"/>
      <c r="CB75" s="1307"/>
      <c r="CC75" s="1307"/>
      <c r="CD75" s="1307"/>
      <c r="CE75" s="1307"/>
      <c r="CF75" s="1307">
        <v>9.4</v>
      </c>
      <c r="CG75" s="1307"/>
      <c r="CH75" s="1307"/>
      <c r="CI75" s="1307"/>
      <c r="CJ75" s="1307"/>
      <c r="CK75" s="1307"/>
      <c r="CL75" s="1307"/>
      <c r="CM75" s="1307"/>
      <c r="CN75" s="1307">
        <v>8.5</v>
      </c>
      <c r="CO75" s="1307"/>
      <c r="CP75" s="1307"/>
      <c r="CQ75" s="1307"/>
      <c r="CR75" s="1307"/>
      <c r="CS75" s="1307"/>
      <c r="CT75" s="1307"/>
      <c r="CU75" s="1307"/>
      <c r="CV75" s="1307">
        <v>7.8</v>
      </c>
      <c r="CW75" s="1307"/>
      <c r="CX75" s="1307"/>
      <c r="CY75" s="1307"/>
      <c r="CZ75" s="1307"/>
      <c r="DA75" s="1307"/>
      <c r="DB75" s="1307"/>
      <c r="DC75" s="1307"/>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7"/>
      <c r="G77" s="1296"/>
      <c r="H77" s="1296"/>
      <c r="I77" s="1296"/>
      <c r="J77" s="1296"/>
      <c r="K77" s="1325"/>
      <c r="L77" s="1325"/>
      <c r="M77" s="1325"/>
      <c r="N77" s="1325"/>
      <c r="AN77" s="1302" t="s">
        <v>600</v>
      </c>
      <c r="AO77" s="1302"/>
      <c r="AP77" s="1302"/>
      <c r="AQ77" s="1302"/>
      <c r="AR77" s="1302"/>
      <c r="AS77" s="1302"/>
      <c r="AT77" s="1302"/>
      <c r="AU77" s="1302"/>
      <c r="AV77" s="1302"/>
      <c r="AW77" s="1302"/>
      <c r="AX77" s="1302"/>
      <c r="AY77" s="1302"/>
      <c r="AZ77" s="1302"/>
      <c r="BA77" s="1302"/>
      <c r="BB77" s="1306" t="s">
        <v>598</v>
      </c>
      <c r="BC77" s="1306"/>
      <c r="BD77" s="1306"/>
      <c r="BE77" s="1306"/>
      <c r="BF77" s="1306"/>
      <c r="BG77" s="1306"/>
      <c r="BH77" s="1306"/>
      <c r="BI77" s="1306"/>
      <c r="BJ77" s="1306"/>
      <c r="BK77" s="1306"/>
      <c r="BL77" s="1306"/>
      <c r="BM77" s="1306"/>
      <c r="BN77" s="1306"/>
      <c r="BO77" s="1306"/>
      <c r="BP77" s="1307">
        <v>27</v>
      </c>
      <c r="BQ77" s="1307"/>
      <c r="BR77" s="1307"/>
      <c r="BS77" s="1307"/>
      <c r="BT77" s="1307"/>
      <c r="BU77" s="1307"/>
      <c r="BV77" s="1307"/>
      <c r="BW77" s="1307"/>
      <c r="BX77" s="1307">
        <v>25.4</v>
      </c>
      <c r="BY77" s="1307"/>
      <c r="BZ77" s="1307"/>
      <c r="CA77" s="1307"/>
      <c r="CB77" s="1307"/>
      <c r="CC77" s="1307"/>
      <c r="CD77" s="1307"/>
      <c r="CE77" s="1307"/>
      <c r="CF77" s="1307">
        <v>23.4</v>
      </c>
      <c r="CG77" s="1307"/>
      <c r="CH77" s="1307"/>
      <c r="CI77" s="1307"/>
      <c r="CJ77" s="1307"/>
      <c r="CK77" s="1307"/>
      <c r="CL77" s="1307"/>
      <c r="CM77" s="1307"/>
      <c r="CN77" s="1307">
        <v>7.7</v>
      </c>
      <c r="CO77" s="1307"/>
      <c r="CP77" s="1307"/>
      <c r="CQ77" s="1307"/>
      <c r="CR77" s="1307"/>
      <c r="CS77" s="1307"/>
      <c r="CT77" s="1307"/>
      <c r="CU77" s="1307"/>
      <c r="CV77" s="1307">
        <v>3.2</v>
      </c>
      <c r="CW77" s="1307"/>
      <c r="CX77" s="1307"/>
      <c r="CY77" s="1307"/>
      <c r="CZ77" s="1307"/>
      <c r="DA77" s="1307"/>
      <c r="DB77" s="1307"/>
      <c r="DC77" s="1307"/>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603</v>
      </c>
      <c r="BC79" s="1306"/>
      <c r="BD79" s="1306"/>
      <c r="BE79" s="1306"/>
      <c r="BF79" s="1306"/>
      <c r="BG79" s="1306"/>
      <c r="BH79" s="1306"/>
      <c r="BI79" s="1306"/>
      <c r="BJ79" s="1306"/>
      <c r="BK79" s="1306"/>
      <c r="BL79" s="1306"/>
      <c r="BM79" s="1306"/>
      <c r="BN79" s="1306"/>
      <c r="BO79" s="1306"/>
      <c r="BP79" s="1307">
        <v>8.6999999999999993</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8.6</v>
      </c>
      <c r="CO79" s="1307"/>
      <c r="CP79" s="1307"/>
      <c r="CQ79" s="1307"/>
      <c r="CR79" s="1307"/>
      <c r="CS79" s="1307"/>
      <c r="CT79" s="1307"/>
      <c r="CU79" s="1307"/>
      <c r="CV79" s="1307">
        <v>8.8000000000000007</v>
      </c>
      <c r="CW79" s="1307"/>
      <c r="CX79" s="1307"/>
      <c r="CY79" s="1307"/>
      <c r="CZ79" s="1307"/>
      <c r="DA79" s="1307"/>
      <c r="DB79" s="1307"/>
      <c r="DC79" s="1307"/>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sheetProtection algorithmName="SHA-512" hashValue="b7XMYL9JJI03kk8Hrml9W7/6ljSRL6w+mFEjfG3KRv1hdGtA/8fXnxj5us+6zPkivHeVdSnzCel7sLBBCH1OqA==" saltValue="D25Lnd4k/I1G7fyqF6z9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sheetData>
  <sheetProtection algorithmName="SHA-512" hashValue="trsnYTXwV29LJJa5Y+kS+L7ytUprUia4PxId/YJn3wm97Q0TspMDrDxwMW1Pu/hm2QjgYhghiWfwYN3C7oGFNw==" saltValue="wJBlqp/h1Zp5jElvInzL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500</v>
      </c>
    </row>
  </sheetData>
  <sheetProtection algorithmName="SHA-512" hashValue="IB8y4w0i9PtSXTqODjNyv1iHnefoFQg00wnr/dutCAsUBqRWu1VGaItSzzEH53ekcYE2ptrlULfD2MpFn4rB+A==" saltValue="YRR6pBZuAaeSC9TCIE/OU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551</v>
      </c>
      <c r="G2" s="156"/>
      <c r="H2" s="157"/>
    </row>
    <row r="3" spans="1:8" x14ac:dyDescent="0.15">
      <c r="A3" s="153" t="s">
        <v>544</v>
      </c>
      <c r="B3" s="158"/>
      <c r="C3" s="159"/>
      <c r="D3" s="160">
        <v>54578</v>
      </c>
      <c r="E3" s="161"/>
      <c r="F3" s="162">
        <v>109920</v>
      </c>
      <c r="G3" s="163"/>
      <c r="H3" s="164"/>
    </row>
    <row r="4" spans="1:8" x14ac:dyDescent="0.15">
      <c r="A4" s="165"/>
      <c r="B4" s="166"/>
      <c r="C4" s="167"/>
      <c r="D4" s="168">
        <v>51850</v>
      </c>
      <c r="E4" s="169"/>
      <c r="F4" s="170">
        <v>62739</v>
      </c>
      <c r="G4" s="171"/>
      <c r="H4" s="172"/>
    </row>
    <row r="5" spans="1:8" x14ac:dyDescent="0.15">
      <c r="A5" s="153" t="s">
        <v>546</v>
      </c>
      <c r="B5" s="158"/>
      <c r="C5" s="159"/>
      <c r="D5" s="160">
        <v>24598</v>
      </c>
      <c r="E5" s="161"/>
      <c r="F5" s="162">
        <v>119882</v>
      </c>
      <c r="G5" s="163"/>
      <c r="H5" s="164"/>
    </row>
    <row r="6" spans="1:8" x14ac:dyDescent="0.15">
      <c r="A6" s="165"/>
      <c r="B6" s="166"/>
      <c r="C6" s="167"/>
      <c r="D6" s="168">
        <v>23410</v>
      </c>
      <c r="E6" s="169"/>
      <c r="F6" s="170">
        <v>66481</v>
      </c>
      <c r="G6" s="171"/>
      <c r="H6" s="172"/>
    </row>
    <row r="7" spans="1:8" x14ac:dyDescent="0.15">
      <c r="A7" s="153" t="s">
        <v>547</v>
      </c>
      <c r="B7" s="158"/>
      <c r="C7" s="159"/>
      <c r="D7" s="160">
        <v>28006</v>
      </c>
      <c r="E7" s="161"/>
      <c r="F7" s="162">
        <v>116162</v>
      </c>
      <c r="G7" s="163"/>
      <c r="H7" s="164"/>
    </row>
    <row r="8" spans="1:8" x14ac:dyDescent="0.15">
      <c r="A8" s="165"/>
      <c r="B8" s="166"/>
      <c r="C8" s="167"/>
      <c r="D8" s="168">
        <v>24486</v>
      </c>
      <c r="E8" s="169"/>
      <c r="F8" s="170">
        <v>61562</v>
      </c>
      <c r="G8" s="171"/>
      <c r="H8" s="172"/>
    </row>
    <row r="9" spans="1:8" x14ac:dyDescent="0.15">
      <c r="A9" s="153" t="s">
        <v>548</v>
      </c>
      <c r="B9" s="158"/>
      <c r="C9" s="159"/>
      <c r="D9" s="160">
        <v>78619</v>
      </c>
      <c r="E9" s="161"/>
      <c r="F9" s="162">
        <v>121449</v>
      </c>
      <c r="G9" s="163"/>
      <c r="H9" s="164"/>
    </row>
    <row r="10" spans="1:8" x14ac:dyDescent="0.15">
      <c r="A10" s="165"/>
      <c r="B10" s="166"/>
      <c r="C10" s="167"/>
      <c r="D10" s="168">
        <v>76206</v>
      </c>
      <c r="E10" s="169"/>
      <c r="F10" s="170">
        <v>62922</v>
      </c>
      <c r="G10" s="171"/>
      <c r="H10" s="172"/>
    </row>
    <row r="11" spans="1:8" x14ac:dyDescent="0.15">
      <c r="A11" s="153" t="s">
        <v>549</v>
      </c>
      <c r="B11" s="158"/>
      <c r="C11" s="159"/>
      <c r="D11" s="160">
        <v>95158</v>
      </c>
      <c r="E11" s="161"/>
      <c r="F11" s="162">
        <v>145139</v>
      </c>
      <c r="G11" s="163"/>
      <c r="H11" s="164"/>
    </row>
    <row r="12" spans="1:8" x14ac:dyDescent="0.15">
      <c r="A12" s="165"/>
      <c r="B12" s="166"/>
      <c r="C12" s="173"/>
      <c r="D12" s="168">
        <v>91871</v>
      </c>
      <c r="E12" s="169"/>
      <c r="F12" s="170">
        <v>83762</v>
      </c>
      <c r="G12" s="171"/>
      <c r="H12" s="172"/>
    </row>
    <row r="13" spans="1:8" x14ac:dyDescent="0.15">
      <c r="A13" s="153"/>
      <c r="B13" s="158"/>
      <c r="C13" s="174"/>
      <c r="D13" s="175">
        <v>56192</v>
      </c>
      <c r="E13" s="176"/>
      <c r="F13" s="177">
        <v>122510</v>
      </c>
      <c r="G13" s="178"/>
      <c r="H13" s="164"/>
    </row>
    <row r="14" spans="1:8" x14ac:dyDescent="0.15">
      <c r="A14" s="165"/>
      <c r="B14" s="166"/>
      <c r="C14" s="167"/>
      <c r="D14" s="168">
        <v>53565</v>
      </c>
      <c r="E14" s="169"/>
      <c r="F14" s="170">
        <v>67493</v>
      </c>
      <c r="G14" s="171"/>
      <c r="H14" s="172"/>
    </row>
    <row r="17" spans="1:11" x14ac:dyDescent="0.15">
      <c r="A17" s="149" t="s">
        <v>54</v>
      </c>
    </row>
    <row r="18" spans="1:11" x14ac:dyDescent="0.15">
      <c r="A18" s="179"/>
      <c r="B18" s="179" t="str">
        <f>実質収支比率等に係る経年分析!F$46</f>
        <v>H27</v>
      </c>
      <c r="C18" s="179" t="str">
        <f>実質収支比率等に係る経年分析!G$46</f>
        <v>H28</v>
      </c>
      <c r="D18" s="179" t="str">
        <f>実質収支比率等に係る経年分析!H$46</f>
        <v>H29</v>
      </c>
      <c r="E18" s="179" t="str">
        <f>実質収支比率等に係る経年分析!I$46</f>
        <v>H30</v>
      </c>
      <c r="F18" s="179" t="str">
        <f>実質収支比率等に係る経年分析!J$46</f>
        <v>R01</v>
      </c>
    </row>
    <row r="19" spans="1:11" x14ac:dyDescent="0.15">
      <c r="A19" s="179" t="s">
        <v>55</v>
      </c>
      <c r="B19" s="179">
        <f>ROUND(VALUE(SUBSTITUTE(実質収支比率等に係る経年分析!F$48,"▲","-")),2)</f>
        <v>4.8600000000000003</v>
      </c>
      <c r="C19" s="179">
        <f>ROUND(VALUE(SUBSTITUTE(実質収支比率等に係る経年分析!G$48,"▲","-")),2)</f>
        <v>6.81</v>
      </c>
      <c r="D19" s="179">
        <f>ROUND(VALUE(SUBSTITUTE(実質収支比率等に係る経年分析!H$48,"▲","-")),2)</f>
        <v>6.12</v>
      </c>
      <c r="E19" s="179">
        <f>ROUND(VALUE(SUBSTITUTE(実質収支比率等に係る経年分析!I$48,"▲","-")),2)</f>
        <v>4.43</v>
      </c>
      <c r="F19" s="179">
        <f>ROUND(VALUE(SUBSTITUTE(実質収支比率等に係る経年分析!J$48,"▲","-")),2)</f>
        <v>1.02</v>
      </c>
    </row>
    <row r="20" spans="1:11" x14ac:dyDescent="0.15">
      <c r="A20" s="179" t="s">
        <v>56</v>
      </c>
      <c r="B20" s="179">
        <f>ROUND(VALUE(SUBSTITUTE(実質収支比率等に係る経年分析!F$47,"▲","-")),2)</f>
        <v>82.25</v>
      </c>
      <c r="C20" s="179">
        <f>ROUND(VALUE(SUBSTITUTE(実質収支比率等に係る経年分析!G$47,"▲","-")),2)</f>
        <v>90.48</v>
      </c>
      <c r="D20" s="179">
        <f>ROUND(VALUE(SUBSTITUTE(実質収支比率等に係る経年分析!H$47,"▲","-")),2)</f>
        <v>66.209999999999994</v>
      </c>
      <c r="E20" s="179">
        <f>ROUND(VALUE(SUBSTITUTE(実質収支比率等に係る経年分析!I$47,"▲","-")),2)</f>
        <v>52.23</v>
      </c>
      <c r="F20" s="179">
        <f>ROUND(VALUE(SUBSTITUTE(実質収支比率等に係る経年分析!J$47,"▲","-")),2)</f>
        <v>45.26</v>
      </c>
    </row>
    <row r="21" spans="1:11" x14ac:dyDescent="0.15">
      <c r="A21" s="179" t="s">
        <v>57</v>
      </c>
      <c r="B21" s="179">
        <f>IF(ISNUMBER(VALUE(SUBSTITUTE(実質収支比率等に係る経年分析!F$49,"▲","-"))),ROUND(VALUE(SUBSTITUTE(実質収支比率等に係る経年分析!F$49,"▲","-")),2),NA())</f>
        <v>13.59</v>
      </c>
      <c r="C21" s="179">
        <f>IF(ISNUMBER(VALUE(SUBSTITUTE(実質収支比率等に係る経年分析!G$49,"▲","-"))),ROUND(VALUE(SUBSTITUTE(実質収支比率等に係る経年分析!G$49,"▲","-")),2),NA())</f>
        <v>9.39</v>
      </c>
      <c r="D21" s="179">
        <f>IF(ISNUMBER(VALUE(SUBSTITUTE(実質収支比率等に係る経年分析!H$49,"▲","-"))),ROUND(VALUE(SUBSTITUTE(実質収支比率等に係る経年分析!H$49,"▲","-")),2),NA())</f>
        <v>-25.74</v>
      </c>
      <c r="E21" s="179">
        <f>IF(ISNUMBER(VALUE(SUBSTITUTE(実質収支比率等に係る経年分析!I$49,"▲","-"))),ROUND(VALUE(SUBSTITUTE(実質収支比率等に係る経年分析!I$49,"▲","-")),2),NA())</f>
        <v>-15.93</v>
      </c>
      <c r="F21" s="179">
        <f>IF(ISNUMBER(VALUE(SUBSTITUTE(実質収支比率等に係る経年分析!J$49,"▲","-"))),ROUND(VALUE(SUBSTITUTE(実質収支比率等に係る経年分析!J$49,"▲","-")),2),NA())</f>
        <v>-10.26</v>
      </c>
    </row>
    <row r="24" spans="1:11" x14ac:dyDescent="0.15">
      <c r="A24" s="149" t="s">
        <v>58</v>
      </c>
    </row>
    <row r="25" spans="1:11" x14ac:dyDescent="0.15">
      <c r="A25" s="180"/>
      <c r="B25" s="180" t="str">
        <f>連結実質赤字比率に係る赤字・黒字の構成分析!F$33</f>
        <v>H27</v>
      </c>
      <c r="C25" s="180"/>
      <c r="D25" s="180" t="str">
        <f>連結実質赤字比率に係る赤字・黒字の構成分析!G$33</f>
        <v>H28</v>
      </c>
      <c r="E25" s="180"/>
      <c r="F25" s="180" t="str">
        <f>連結実質赤字比率に係る赤字・黒字の構成分析!H$33</f>
        <v>H29</v>
      </c>
      <c r="G25" s="180"/>
      <c r="H25" s="180" t="str">
        <f>連結実質赤字比率に係る赤字・黒字の構成分析!I$33</f>
        <v>H30</v>
      </c>
      <c r="I25" s="180"/>
      <c r="J25" s="180" t="str">
        <f>連結実質赤字比率に係る赤字・黒字の構成分析!J$33</f>
        <v>R01</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1.88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0.57999999999999996</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金剛山観光事業特別会計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0.43</v>
      </c>
    </row>
    <row r="34" spans="1:16" x14ac:dyDescent="0.15">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2.0499999999999998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1.78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0.56000000000000005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4.8499999999999996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1.02</v>
      </c>
    </row>
    <row r="39" spans="1:16" x14ac:dyDescent="0.15">
      <c r="A39" s="149" t="s">
        <v>61</v>
      </c>
    </row>
    <row r="40" spans="1:16" x14ac:dyDescent="0.15">
      <c r="A40" s="181"/>
      <c r="B40" s="181" t="str">
        <f>'実質公債費比率（分子）の構造'!K$44</f>
        <v>H27</v>
      </c>
      <c r="C40" s="181"/>
      <c r="D40" s="181"/>
      <c r="E40" s="181" t="str">
        <f>'実質公債費比率（分子）の構造'!L$44</f>
        <v>H28</v>
      </c>
      <c r="F40" s="181"/>
      <c r="G40" s="181"/>
      <c r="H40" s="181" t="str">
        <f>'実質公債費比率（分子）の構造'!M$44</f>
        <v>H29</v>
      </c>
      <c r="I40" s="181"/>
      <c r="J40" s="181"/>
      <c r="K40" s="181" t="str">
        <f>'実質公債費比率（分子）の構造'!N$44</f>
        <v>H30</v>
      </c>
      <c r="L40" s="181"/>
      <c r="M40" s="181"/>
      <c r="N40" s="181" t="str">
        <f>'実質公債費比率（分子）の構造'!O$44</f>
        <v>R01</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231</v>
      </c>
      <c r="E42" s="181"/>
      <c r="F42" s="181"/>
      <c r="G42" s="181">
        <f>'実質公債費比率（分子）の構造'!L$52</f>
        <v>234</v>
      </c>
      <c r="H42" s="181"/>
      <c r="I42" s="181"/>
      <c r="J42" s="181">
        <f>'実質公債費比率（分子）の構造'!M$52</f>
        <v>234</v>
      </c>
      <c r="K42" s="181"/>
      <c r="L42" s="181"/>
      <c r="M42" s="181">
        <f>'実質公債費比率（分子）の構造'!N$52</f>
        <v>245</v>
      </c>
      <c r="N42" s="181"/>
      <c r="O42" s="181"/>
      <c r="P42" s="181">
        <f>'実質公債費比率（分子）の構造'!O$52</f>
        <v>263</v>
      </c>
    </row>
    <row r="43" spans="1:16" x14ac:dyDescent="0.15">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67</v>
      </c>
      <c r="B45" s="181">
        <f>'実質公債費比率（分子）の構造'!K$49</f>
        <v>18</v>
      </c>
      <c r="C45" s="181"/>
      <c r="D45" s="181"/>
      <c r="E45" s="181">
        <f>'実質公債費比率（分子）の構造'!L$49</f>
        <v>7</v>
      </c>
      <c r="F45" s="181"/>
      <c r="G45" s="181"/>
      <c r="H45" s="181">
        <f>'実質公債費比率（分子）の構造'!M$49</f>
        <v>2</v>
      </c>
      <c r="I45" s="181"/>
      <c r="J45" s="181"/>
      <c r="K45" s="181">
        <f>'実質公債費比率（分子）の構造'!N$49</f>
        <v>4</v>
      </c>
      <c r="L45" s="181"/>
      <c r="M45" s="181"/>
      <c r="N45" s="181">
        <f>'実質公債費比率（分子）の構造'!O$49</f>
        <v>3</v>
      </c>
      <c r="O45" s="181"/>
      <c r="P45" s="181"/>
    </row>
    <row r="46" spans="1:16" x14ac:dyDescent="0.15">
      <c r="A46" s="181" t="s">
        <v>68</v>
      </c>
      <c r="B46" s="181">
        <f>'実質公債費比率（分子）の構造'!K$48</f>
        <v>70</v>
      </c>
      <c r="C46" s="181"/>
      <c r="D46" s="181"/>
      <c r="E46" s="181">
        <f>'実質公債費比率（分子）の構造'!L$48</f>
        <v>87</v>
      </c>
      <c r="F46" s="181"/>
      <c r="G46" s="181"/>
      <c r="H46" s="181">
        <f>'実質公債費比率（分子）の構造'!M$48</f>
        <v>70</v>
      </c>
      <c r="I46" s="181"/>
      <c r="J46" s="181"/>
      <c r="K46" s="181">
        <f>'実質公債費比率（分子）の構造'!N$48</f>
        <v>67</v>
      </c>
      <c r="L46" s="181"/>
      <c r="M46" s="181"/>
      <c r="N46" s="181">
        <f>'実質公債費比率（分子）の構造'!O$48</f>
        <v>66</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318</v>
      </c>
      <c r="C49" s="181"/>
      <c r="D49" s="181"/>
      <c r="E49" s="181">
        <f>'実質公債費比率（分子）の構造'!L$45</f>
        <v>311</v>
      </c>
      <c r="F49" s="181"/>
      <c r="G49" s="181"/>
      <c r="H49" s="181">
        <f>'実質公債費比率（分子）の構造'!M$45</f>
        <v>309</v>
      </c>
      <c r="I49" s="181"/>
      <c r="J49" s="181"/>
      <c r="K49" s="181">
        <f>'実質公債費比率（分子）の構造'!N$45</f>
        <v>302</v>
      </c>
      <c r="L49" s="181"/>
      <c r="M49" s="181"/>
      <c r="N49" s="181">
        <f>'実質公債費比率（分子）の構造'!O$45</f>
        <v>325</v>
      </c>
      <c r="O49" s="181"/>
      <c r="P49" s="181"/>
    </row>
    <row r="50" spans="1:16" x14ac:dyDescent="0.15">
      <c r="A50" s="181" t="s">
        <v>71</v>
      </c>
      <c r="B50" s="181" t="e">
        <f>NA()</f>
        <v>#N/A</v>
      </c>
      <c r="C50" s="181">
        <f>IF(ISNUMBER('実質公債費比率（分子）の構造'!K$53),'実質公債費比率（分子）の構造'!K$53,NA())</f>
        <v>175</v>
      </c>
      <c r="D50" s="181" t="e">
        <f>NA()</f>
        <v>#N/A</v>
      </c>
      <c r="E50" s="181" t="e">
        <f>NA()</f>
        <v>#N/A</v>
      </c>
      <c r="F50" s="181">
        <f>IF(ISNUMBER('実質公債費比率（分子）の構造'!L$53),'実質公債費比率（分子）の構造'!L$53,NA())</f>
        <v>171</v>
      </c>
      <c r="G50" s="181" t="e">
        <f>NA()</f>
        <v>#N/A</v>
      </c>
      <c r="H50" s="181" t="e">
        <f>NA()</f>
        <v>#N/A</v>
      </c>
      <c r="I50" s="181">
        <f>IF(ISNUMBER('実質公債費比率（分子）の構造'!M$53),'実質公債費比率（分子）の構造'!M$53,NA())</f>
        <v>147</v>
      </c>
      <c r="J50" s="181" t="e">
        <f>NA()</f>
        <v>#N/A</v>
      </c>
      <c r="K50" s="181" t="e">
        <f>NA()</f>
        <v>#N/A</v>
      </c>
      <c r="L50" s="181">
        <f>IF(ISNUMBER('実質公債費比率（分子）の構造'!N$53),'実質公債費比率（分子）の構造'!N$53,NA())</f>
        <v>128</v>
      </c>
      <c r="M50" s="181" t="e">
        <f>NA()</f>
        <v>#N/A</v>
      </c>
      <c r="N50" s="181" t="e">
        <f>NA()</f>
        <v>#N/A</v>
      </c>
      <c r="O50" s="181">
        <f>IF(ISNUMBER('実質公債費比率（分子）の構造'!O$53),'実質公債費比率（分子）の構造'!O$53,NA())</f>
        <v>131</v>
      </c>
      <c r="P50" s="181" t="e">
        <f>NA()</f>
        <v>#N/A</v>
      </c>
    </row>
    <row r="53" spans="1:16" x14ac:dyDescent="0.15">
      <c r="A53" s="149" t="s">
        <v>72</v>
      </c>
    </row>
    <row r="54" spans="1:16" x14ac:dyDescent="0.15">
      <c r="A54" s="180"/>
      <c r="B54" s="180" t="str">
        <f>'将来負担比率（分子）の構造'!I$40</f>
        <v>H27</v>
      </c>
      <c r="C54" s="180"/>
      <c r="D54" s="180"/>
      <c r="E54" s="180" t="str">
        <f>'将来負担比率（分子）の構造'!J$40</f>
        <v>H28</v>
      </c>
      <c r="F54" s="180"/>
      <c r="G54" s="180"/>
      <c r="H54" s="180" t="str">
        <f>'将来負担比率（分子）の構造'!K$40</f>
        <v>H29</v>
      </c>
      <c r="I54" s="180"/>
      <c r="J54" s="180"/>
      <c r="K54" s="180" t="str">
        <f>'将来負担比率（分子）の構造'!L$40</f>
        <v>H30</v>
      </c>
      <c r="L54" s="180"/>
      <c r="M54" s="180"/>
      <c r="N54" s="180" t="str">
        <f>'将来負担比率（分子）の構造'!M$40</f>
        <v>R01</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3023</v>
      </c>
      <c r="E56" s="180"/>
      <c r="F56" s="180"/>
      <c r="G56" s="180">
        <f>'将来負担比率（分子）の構造'!J$52</f>
        <v>3032</v>
      </c>
      <c r="H56" s="180"/>
      <c r="I56" s="180"/>
      <c r="J56" s="180">
        <f>'将来負担比率（分子）の構造'!K$52</f>
        <v>2891</v>
      </c>
      <c r="K56" s="180"/>
      <c r="L56" s="180"/>
      <c r="M56" s="180">
        <f>'将来負担比率（分子）の構造'!L$52</f>
        <v>3011</v>
      </c>
      <c r="N56" s="180"/>
      <c r="O56" s="180"/>
      <c r="P56" s="180">
        <f>'将来負担比率（分子）の構造'!M$52</f>
        <v>3307</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1942</v>
      </c>
      <c r="E58" s="180"/>
      <c r="F58" s="180"/>
      <c r="G58" s="180">
        <f>'将来負担比率（分子）の構造'!J$50</f>
        <v>2242</v>
      </c>
      <c r="H58" s="180"/>
      <c r="I58" s="180"/>
      <c r="J58" s="180">
        <f>'将来負担比率（分子）の構造'!K$50</f>
        <v>2381</v>
      </c>
      <c r="K58" s="180"/>
      <c r="L58" s="180"/>
      <c r="M58" s="180">
        <f>'将来負担比率（分子）の構造'!L$50</f>
        <v>2482</v>
      </c>
      <c r="N58" s="180"/>
      <c r="O58" s="180"/>
      <c r="P58" s="180">
        <f>'将来負担比率（分子）の構造'!M$50</f>
        <v>2367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619</v>
      </c>
      <c r="C62" s="180"/>
      <c r="D62" s="180"/>
      <c r="E62" s="180">
        <f>'将来負担比率（分子）の構造'!J$45</f>
        <v>586</v>
      </c>
      <c r="F62" s="180"/>
      <c r="G62" s="180"/>
      <c r="H62" s="180">
        <f>'将来負担比率（分子）の構造'!K$45</f>
        <v>596</v>
      </c>
      <c r="I62" s="180"/>
      <c r="J62" s="180"/>
      <c r="K62" s="180">
        <f>'将来負担比率（分子）の構造'!L$45</f>
        <v>610</v>
      </c>
      <c r="L62" s="180"/>
      <c r="M62" s="180"/>
      <c r="N62" s="180">
        <f>'将来負担比率（分子）の構造'!M$45</f>
        <v>560</v>
      </c>
      <c r="O62" s="180"/>
      <c r="P62" s="180"/>
    </row>
    <row r="63" spans="1:16" x14ac:dyDescent="0.15">
      <c r="A63" s="180" t="s">
        <v>34</v>
      </c>
      <c r="B63" s="180">
        <f>'将来負担比率（分子）の構造'!I$44</f>
        <v>10</v>
      </c>
      <c r="C63" s="180"/>
      <c r="D63" s="180"/>
      <c r="E63" s="180">
        <f>'将来負担比率（分子）の構造'!J$44</f>
        <v>3</v>
      </c>
      <c r="F63" s="180"/>
      <c r="G63" s="180"/>
      <c r="H63" s="180">
        <f>'将来負担比率（分子）の構造'!K$44</f>
        <v>2</v>
      </c>
      <c r="I63" s="180"/>
      <c r="J63" s="180"/>
      <c r="K63" s="180">
        <f>'将来負担比率（分子）の構造'!L$44</f>
        <v>3</v>
      </c>
      <c r="L63" s="180"/>
      <c r="M63" s="180"/>
      <c r="N63" s="180">
        <f>'将来負担比率（分子）の構造'!M$44</f>
        <v>141</v>
      </c>
      <c r="O63" s="180"/>
      <c r="P63" s="180"/>
    </row>
    <row r="64" spans="1:16" x14ac:dyDescent="0.15">
      <c r="A64" s="180" t="s">
        <v>33</v>
      </c>
      <c r="B64" s="180">
        <f>'将来負担比率（分子）の構造'!I$43</f>
        <v>1171</v>
      </c>
      <c r="C64" s="180"/>
      <c r="D64" s="180"/>
      <c r="E64" s="180">
        <f>'将来負担比率（分子）の構造'!J$43</f>
        <v>1214</v>
      </c>
      <c r="F64" s="180"/>
      <c r="G64" s="180"/>
      <c r="H64" s="180">
        <f>'将来負担比率（分子）の構造'!K$43</f>
        <v>988</v>
      </c>
      <c r="I64" s="180"/>
      <c r="J64" s="180"/>
      <c r="K64" s="180">
        <f>'将来負担比率（分子）の構造'!L$43</f>
        <v>905</v>
      </c>
      <c r="L64" s="180"/>
      <c r="M64" s="180"/>
      <c r="N64" s="180">
        <f>'将来負担比率（分子）の構造'!M$43</f>
        <v>908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3241</v>
      </c>
      <c r="C66" s="180"/>
      <c r="D66" s="180"/>
      <c r="E66" s="180">
        <f>'将来負担比率（分子）の構造'!J$41</f>
        <v>3217</v>
      </c>
      <c r="F66" s="180"/>
      <c r="G66" s="180"/>
      <c r="H66" s="180">
        <f>'将来負担比率（分子）の構造'!K$41</f>
        <v>3240</v>
      </c>
      <c r="I66" s="180"/>
      <c r="J66" s="180"/>
      <c r="K66" s="180">
        <f>'将来負担比率（分子）の構造'!L$41</f>
        <v>3496</v>
      </c>
      <c r="L66" s="180"/>
      <c r="M66" s="180"/>
      <c r="N66" s="180">
        <f>'将来負担比率（分子）の構造'!M$41</f>
        <v>3598</v>
      </c>
      <c r="O66" s="180"/>
      <c r="P66" s="180"/>
    </row>
    <row r="67" spans="1:16" x14ac:dyDescent="0.15">
      <c r="A67" s="180" t="s">
        <v>75</v>
      </c>
      <c r="B67" s="180" t="e">
        <f>NA()</f>
        <v>#N/A</v>
      </c>
      <c r="C67" s="180">
        <f>IF(ISNUMBER('将来負担比率（分子）の構造'!I$53), IF('将来負担比率（分子）の構造'!I$53 &lt; 0, 0, '将来負担比率（分子）の構造'!I$53), NA())</f>
        <v>77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H29</v>
      </c>
      <c r="C71" s="183" t="str">
        <f>基金残高に係る経年分析!G54</f>
        <v>H30</v>
      </c>
      <c r="D71" s="183" t="str">
        <f>基金残高に係る経年分析!H54</f>
        <v>R01</v>
      </c>
    </row>
    <row r="72" spans="1:16" x14ac:dyDescent="0.15">
      <c r="A72" s="183" t="s">
        <v>77</v>
      </c>
      <c r="B72" s="184">
        <f>基金残高に係る経年分析!F55</f>
        <v>1295</v>
      </c>
      <c r="C72" s="184">
        <f>基金残高に係る経年分析!G55</f>
        <v>1018</v>
      </c>
      <c r="D72" s="184">
        <f>基金残高に係る経年分析!H55</f>
        <v>884</v>
      </c>
    </row>
    <row r="73" spans="1:16" x14ac:dyDescent="0.15">
      <c r="A73" s="183" t="s">
        <v>78</v>
      </c>
      <c r="B73" s="184">
        <f>基金残高に係る経年分析!F56</f>
        <v>205</v>
      </c>
      <c r="C73" s="184">
        <f>基金残高に係る経年分析!G56</f>
        <v>245</v>
      </c>
      <c r="D73" s="184">
        <f>基金残高に係る経年分析!H56</f>
        <v>275</v>
      </c>
    </row>
    <row r="74" spans="1:16" x14ac:dyDescent="0.15">
      <c r="A74" s="183" t="s">
        <v>79</v>
      </c>
      <c r="B74" s="184">
        <f>基金残高に係る経年分析!F57</f>
        <v>712</v>
      </c>
      <c r="C74" s="184">
        <f>基金残高に係る経年分析!G57</f>
        <v>941</v>
      </c>
      <c r="D74" s="184">
        <f>基金残高に係る経年分析!H57</f>
        <v>912</v>
      </c>
    </row>
  </sheetData>
  <sheetProtection algorithmName="SHA-512" hashValue="IL6evZl7Da58TUrL7ws41MRB6IPJ1+jdwLzerIrCNkqjFHxpxU57xaRGt73lNHEJ2JV2Jz8OjGoWwUGn7jBBgg==" saltValue="/zX1ZKHRhsHcJSpAjH7Zq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9" t="s">
        <v>216</v>
      </c>
      <c r="DI1" s="760"/>
      <c r="DJ1" s="760"/>
      <c r="DK1" s="760"/>
      <c r="DL1" s="760"/>
      <c r="DM1" s="760"/>
      <c r="DN1" s="761"/>
      <c r="DO1" s="225"/>
      <c r="DP1" s="759" t="s">
        <v>217</v>
      </c>
      <c r="DQ1" s="760"/>
      <c r="DR1" s="760"/>
      <c r="DS1" s="760"/>
      <c r="DT1" s="760"/>
      <c r="DU1" s="760"/>
      <c r="DV1" s="760"/>
      <c r="DW1" s="760"/>
      <c r="DX1" s="760"/>
      <c r="DY1" s="760"/>
      <c r="DZ1" s="760"/>
      <c r="EA1" s="760"/>
      <c r="EB1" s="760"/>
      <c r="EC1" s="761"/>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9" customFormat="1" ht="11.25" customHeight="1" x14ac:dyDescent="0.15">
      <c r="B5" s="706" t="s">
        <v>229</v>
      </c>
      <c r="C5" s="707"/>
      <c r="D5" s="707"/>
      <c r="E5" s="707"/>
      <c r="F5" s="707"/>
      <c r="G5" s="707"/>
      <c r="H5" s="707"/>
      <c r="I5" s="707"/>
      <c r="J5" s="707"/>
      <c r="K5" s="707"/>
      <c r="L5" s="707"/>
      <c r="M5" s="707"/>
      <c r="N5" s="707"/>
      <c r="O5" s="707"/>
      <c r="P5" s="707"/>
      <c r="Q5" s="708"/>
      <c r="R5" s="695">
        <v>494948</v>
      </c>
      <c r="S5" s="696"/>
      <c r="T5" s="696"/>
      <c r="U5" s="696"/>
      <c r="V5" s="696"/>
      <c r="W5" s="696"/>
      <c r="X5" s="696"/>
      <c r="Y5" s="739"/>
      <c r="Z5" s="757">
        <v>14.7</v>
      </c>
      <c r="AA5" s="757"/>
      <c r="AB5" s="757"/>
      <c r="AC5" s="757"/>
      <c r="AD5" s="758">
        <v>494948</v>
      </c>
      <c r="AE5" s="758"/>
      <c r="AF5" s="758"/>
      <c r="AG5" s="758"/>
      <c r="AH5" s="758"/>
      <c r="AI5" s="758"/>
      <c r="AJ5" s="758"/>
      <c r="AK5" s="758"/>
      <c r="AL5" s="740">
        <v>26.2</v>
      </c>
      <c r="AM5" s="711"/>
      <c r="AN5" s="711"/>
      <c r="AO5" s="741"/>
      <c r="AP5" s="706" t="s">
        <v>230</v>
      </c>
      <c r="AQ5" s="707"/>
      <c r="AR5" s="707"/>
      <c r="AS5" s="707"/>
      <c r="AT5" s="707"/>
      <c r="AU5" s="707"/>
      <c r="AV5" s="707"/>
      <c r="AW5" s="707"/>
      <c r="AX5" s="707"/>
      <c r="AY5" s="707"/>
      <c r="AZ5" s="707"/>
      <c r="BA5" s="707"/>
      <c r="BB5" s="707"/>
      <c r="BC5" s="707"/>
      <c r="BD5" s="707"/>
      <c r="BE5" s="707"/>
      <c r="BF5" s="708"/>
      <c r="BG5" s="640">
        <v>494948</v>
      </c>
      <c r="BH5" s="641"/>
      <c r="BI5" s="641"/>
      <c r="BJ5" s="641"/>
      <c r="BK5" s="641"/>
      <c r="BL5" s="641"/>
      <c r="BM5" s="641"/>
      <c r="BN5" s="642"/>
      <c r="BO5" s="677">
        <v>100</v>
      </c>
      <c r="BP5" s="677"/>
      <c r="BQ5" s="677"/>
      <c r="BR5" s="677"/>
      <c r="BS5" s="678" t="s">
        <v>231</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223</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24333</v>
      </c>
      <c r="S6" s="641"/>
      <c r="T6" s="641"/>
      <c r="U6" s="641"/>
      <c r="V6" s="641"/>
      <c r="W6" s="641"/>
      <c r="X6" s="641"/>
      <c r="Y6" s="642"/>
      <c r="Z6" s="677">
        <v>0.7</v>
      </c>
      <c r="AA6" s="677"/>
      <c r="AB6" s="677"/>
      <c r="AC6" s="677"/>
      <c r="AD6" s="678">
        <v>24333</v>
      </c>
      <c r="AE6" s="678"/>
      <c r="AF6" s="678"/>
      <c r="AG6" s="678"/>
      <c r="AH6" s="678"/>
      <c r="AI6" s="678"/>
      <c r="AJ6" s="678"/>
      <c r="AK6" s="678"/>
      <c r="AL6" s="643">
        <v>1.3</v>
      </c>
      <c r="AM6" s="644"/>
      <c r="AN6" s="644"/>
      <c r="AO6" s="679"/>
      <c r="AP6" s="637" t="s">
        <v>236</v>
      </c>
      <c r="AQ6" s="638"/>
      <c r="AR6" s="638"/>
      <c r="AS6" s="638"/>
      <c r="AT6" s="638"/>
      <c r="AU6" s="638"/>
      <c r="AV6" s="638"/>
      <c r="AW6" s="638"/>
      <c r="AX6" s="638"/>
      <c r="AY6" s="638"/>
      <c r="AZ6" s="638"/>
      <c r="BA6" s="638"/>
      <c r="BB6" s="638"/>
      <c r="BC6" s="638"/>
      <c r="BD6" s="638"/>
      <c r="BE6" s="638"/>
      <c r="BF6" s="639"/>
      <c r="BG6" s="640">
        <v>494948</v>
      </c>
      <c r="BH6" s="641"/>
      <c r="BI6" s="641"/>
      <c r="BJ6" s="641"/>
      <c r="BK6" s="641"/>
      <c r="BL6" s="641"/>
      <c r="BM6" s="641"/>
      <c r="BN6" s="642"/>
      <c r="BO6" s="677">
        <v>100</v>
      </c>
      <c r="BP6" s="677"/>
      <c r="BQ6" s="677"/>
      <c r="BR6" s="677"/>
      <c r="BS6" s="678" t="s">
        <v>231</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62631</v>
      </c>
      <c r="CS6" s="641"/>
      <c r="CT6" s="641"/>
      <c r="CU6" s="641"/>
      <c r="CV6" s="641"/>
      <c r="CW6" s="641"/>
      <c r="CX6" s="641"/>
      <c r="CY6" s="642"/>
      <c r="CZ6" s="740">
        <v>1.9</v>
      </c>
      <c r="DA6" s="711"/>
      <c r="DB6" s="711"/>
      <c r="DC6" s="743"/>
      <c r="DD6" s="646" t="s">
        <v>175</v>
      </c>
      <c r="DE6" s="641"/>
      <c r="DF6" s="641"/>
      <c r="DG6" s="641"/>
      <c r="DH6" s="641"/>
      <c r="DI6" s="641"/>
      <c r="DJ6" s="641"/>
      <c r="DK6" s="641"/>
      <c r="DL6" s="641"/>
      <c r="DM6" s="641"/>
      <c r="DN6" s="641"/>
      <c r="DO6" s="641"/>
      <c r="DP6" s="642"/>
      <c r="DQ6" s="646">
        <v>62631</v>
      </c>
      <c r="DR6" s="641"/>
      <c r="DS6" s="641"/>
      <c r="DT6" s="641"/>
      <c r="DU6" s="641"/>
      <c r="DV6" s="641"/>
      <c r="DW6" s="641"/>
      <c r="DX6" s="641"/>
      <c r="DY6" s="641"/>
      <c r="DZ6" s="641"/>
      <c r="EA6" s="641"/>
      <c r="EB6" s="641"/>
      <c r="EC6" s="684"/>
    </row>
    <row r="7" spans="2:143" ht="11.25" customHeight="1" x14ac:dyDescent="0.15">
      <c r="B7" s="637" t="s">
        <v>238</v>
      </c>
      <c r="C7" s="638"/>
      <c r="D7" s="638"/>
      <c r="E7" s="638"/>
      <c r="F7" s="638"/>
      <c r="G7" s="638"/>
      <c r="H7" s="638"/>
      <c r="I7" s="638"/>
      <c r="J7" s="638"/>
      <c r="K7" s="638"/>
      <c r="L7" s="638"/>
      <c r="M7" s="638"/>
      <c r="N7" s="638"/>
      <c r="O7" s="638"/>
      <c r="P7" s="638"/>
      <c r="Q7" s="639"/>
      <c r="R7" s="640">
        <v>803</v>
      </c>
      <c r="S7" s="641"/>
      <c r="T7" s="641"/>
      <c r="U7" s="641"/>
      <c r="V7" s="641"/>
      <c r="W7" s="641"/>
      <c r="X7" s="641"/>
      <c r="Y7" s="642"/>
      <c r="Z7" s="677">
        <v>0</v>
      </c>
      <c r="AA7" s="677"/>
      <c r="AB7" s="677"/>
      <c r="AC7" s="677"/>
      <c r="AD7" s="678">
        <v>803</v>
      </c>
      <c r="AE7" s="678"/>
      <c r="AF7" s="678"/>
      <c r="AG7" s="678"/>
      <c r="AH7" s="678"/>
      <c r="AI7" s="678"/>
      <c r="AJ7" s="678"/>
      <c r="AK7" s="678"/>
      <c r="AL7" s="643">
        <v>0</v>
      </c>
      <c r="AM7" s="644"/>
      <c r="AN7" s="644"/>
      <c r="AO7" s="679"/>
      <c r="AP7" s="637" t="s">
        <v>239</v>
      </c>
      <c r="AQ7" s="638"/>
      <c r="AR7" s="638"/>
      <c r="AS7" s="638"/>
      <c r="AT7" s="638"/>
      <c r="AU7" s="638"/>
      <c r="AV7" s="638"/>
      <c r="AW7" s="638"/>
      <c r="AX7" s="638"/>
      <c r="AY7" s="638"/>
      <c r="AZ7" s="638"/>
      <c r="BA7" s="638"/>
      <c r="BB7" s="638"/>
      <c r="BC7" s="638"/>
      <c r="BD7" s="638"/>
      <c r="BE7" s="638"/>
      <c r="BF7" s="639"/>
      <c r="BG7" s="640">
        <v>241523</v>
      </c>
      <c r="BH7" s="641"/>
      <c r="BI7" s="641"/>
      <c r="BJ7" s="641"/>
      <c r="BK7" s="641"/>
      <c r="BL7" s="641"/>
      <c r="BM7" s="641"/>
      <c r="BN7" s="642"/>
      <c r="BO7" s="677">
        <v>48.8</v>
      </c>
      <c r="BP7" s="677"/>
      <c r="BQ7" s="677"/>
      <c r="BR7" s="677"/>
      <c r="BS7" s="678" t="s">
        <v>231</v>
      </c>
      <c r="BT7" s="678"/>
      <c r="BU7" s="678"/>
      <c r="BV7" s="678"/>
      <c r="BW7" s="678"/>
      <c r="BX7" s="678"/>
      <c r="BY7" s="678"/>
      <c r="BZ7" s="678"/>
      <c r="CA7" s="678"/>
      <c r="CB7" s="737"/>
      <c r="CD7" s="673" t="s">
        <v>240</v>
      </c>
      <c r="CE7" s="674"/>
      <c r="CF7" s="674"/>
      <c r="CG7" s="674"/>
      <c r="CH7" s="674"/>
      <c r="CI7" s="674"/>
      <c r="CJ7" s="674"/>
      <c r="CK7" s="674"/>
      <c r="CL7" s="674"/>
      <c r="CM7" s="674"/>
      <c r="CN7" s="674"/>
      <c r="CO7" s="674"/>
      <c r="CP7" s="674"/>
      <c r="CQ7" s="675"/>
      <c r="CR7" s="640">
        <v>641312</v>
      </c>
      <c r="CS7" s="641"/>
      <c r="CT7" s="641"/>
      <c r="CU7" s="641"/>
      <c r="CV7" s="641"/>
      <c r="CW7" s="641"/>
      <c r="CX7" s="641"/>
      <c r="CY7" s="642"/>
      <c r="CZ7" s="677">
        <v>19.2</v>
      </c>
      <c r="DA7" s="677"/>
      <c r="DB7" s="677"/>
      <c r="DC7" s="677"/>
      <c r="DD7" s="646">
        <v>24278</v>
      </c>
      <c r="DE7" s="641"/>
      <c r="DF7" s="641"/>
      <c r="DG7" s="641"/>
      <c r="DH7" s="641"/>
      <c r="DI7" s="641"/>
      <c r="DJ7" s="641"/>
      <c r="DK7" s="641"/>
      <c r="DL7" s="641"/>
      <c r="DM7" s="641"/>
      <c r="DN7" s="641"/>
      <c r="DO7" s="641"/>
      <c r="DP7" s="642"/>
      <c r="DQ7" s="646">
        <v>562767</v>
      </c>
      <c r="DR7" s="641"/>
      <c r="DS7" s="641"/>
      <c r="DT7" s="641"/>
      <c r="DU7" s="641"/>
      <c r="DV7" s="641"/>
      <c r="DW7" s="641"/>
      <c r="DX7" s="641"/>
      <c r="DY7" s="641"/>
      <c r="DZ7" s="641"/>
      <c r="EA7" s="641"/>
      <c r="EB7" s="641"/>
      <c r="EC7" s="684"/>
    </row>
    <row r="8" spans="2:143" ht="11.25" customHeight="1" x14ac:dyDescent="0.15">
      <c r="B8" s="637" t="s">
        <v>241</v>
      </c>
      <c r="C8" s="638"/>
      <c r="D8" s="638"/>
      <c r="E8" s="638"/>
      <c r="F8" s="638"/>
      <c r="G8" s="638"/>
      <c r="H8" s="638"/>
      <c r="I8" s="638"/>
      <c r="J8" s="638"/>
      <c r="K8" s="638"/>
      <c r="L8" s="638"/>
      <c r="M8" s="638"/>
      <c r="N8" s="638"/>
      <c r="O8" s="638"/>
      <c r="P8" s="638"/>
      <c r="Q8" s="639"/>
      <c r="R8" s="640">
        <v>3683</v>
      </c>
      <c r="S8" s="641"/>
      <c r="T8" s="641"/>
      <c r="U8" s="641"/>
      <c r="V8" s="641"/>
      <c r="W8" s="641"/>
      <c r="X8" s="641"/>
      <c r="Y8" s="642"/>
      <c r="Z8" s="677">
        <v>0.1</v>
      </c>
      <c r="AA8" s="677"/>
      <c r="AB8" s="677"/>
      <c r="AC8" s="677"/>
      <c r="AD8" s="678">
        <v>3683</v>
      </c>
      <c r="AE8" s="678"/>
      <c r="AF8" s="678"/>
      <c r="AG8" s="678"/>
      <c r="AH8" s="678"/>
      <c r="AI8" s="678"/>
      <c r="AJ8" s="678"/>
      <c r="AK8" s="678"/>
      <c r="AL8" s="643">
        <v>0.2</v>
      </c>
      <c r="AM8" s="644"/>
      <c r="AN8" s="644"/>
      <c r="AO8" s="679"/>
      <c r="AP8" s="637" t="s">
        <v>242</v>
      </c>
      <c r="AQ8" s="638"/>
      <c r="AR8" s="638"/>
      <c r="AS8" s="638"/>
      <c r="AT8" s="638"/>
      <c r="AU8" s="638"/>
      <c r="AV8" s="638"/>
      <c r="AW8" s="638"/>
      <c r="AX8" s="638"/>
      <c r="AY8" s="638"/>
      <c r="AZ8" s="638"/>
      <c r="BA8" s="638"/>
      <c r="BB8" s="638"/>
      <c r="BC8" s="638"/>
      <c r="BD8" s="638"/>
      <c r="BE8" s="638"/>
      <c r="BF8" s="639"/>
      <c r="BG8" s="640">
        <v>8740</v>
      </c>
      <c r="BH8" s="641"/>
      <c r="BI8" s="641"/>
      <c r="BJ8" s="641"/>
      <c r="BK8" s="641"/>
      <c r="BL8" s="641"/>
      <c r="BM8" s="641"/>
      <c r="BN8" s="642"/>
      <c r="BO8" s="677">
        <v>1.8</v>
      </c>
      <c r="BP8" s="677"/>
      <c r="BQ8" s="677"/>
      <c r="BR8" s="677"/>
      <c r="BS8" s="646" t="s">
        <v>231</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888745</v>
      </c>
      <c r="CS8" s="641"/>
      <c r="CT8" s="641"/>
      <c r="CU8" s="641"/>
      <c r="CV8" s="641"/>
      <c r="CW8" s="641"/>
      <c r="CX8" s="641"/>
      <c r="CY8" s="642"/>
      <c r="CZ8" s="677">
        <v>26.6</v>
      </c>
      <c r="DA8" s="677"/>
      <c r="DB8" s="677"/>
      <c r="DC8" s="677"/>
      <c r="DD8" s="646">
        <v>129474</v>
      </c>
      <c r="DE8" s="641"/>
      <c r="DF8" s="641"/>
      <c r="DG8" s="641"/>
      <c r="DH8" s="641"/>
      <c r="DI8" s="641"/>
      <c r="DJ8" s="641"/>
      <c r="DK8" s="641"/>
      <c r="DL8" s="641"/>
      <c r="DM8" s="641"/>
      <c r="DN8" s="641"/>
      <c r="DO8" s="641"/>
      <c r="DP8" s="642"/>
      <c r="DQ8" s="646">
        <v>436136</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2091</v>
      </c>
      <c r="S9" s="641"/>
      <c r="T9" s="641"/>
      <c r="U9" s="641"/>
      <c r="V9" s="641"/>
      <c r="W9" s="641"/>
      <c r="X9" s="641"/>
      <c r="Y9" s="642"/>
      <c r="Z9" s="677">
        <v>0.1</v>
      </c>
      <c r="AA9" s="677"/>
      <c r="AB9" s="677"/>
      <c r="AC9" s="677"/>
      <c r="AD9" s="678">
        <v>2091</v>
      </c>
      <c r="AE9" s="678"/>
      <c r="AF9" s="678"/>
      <c r="AG9" s="678"/>
      <c r="AH9" s="678"/>
      <c r="AI9" s="678"/>
      <c r="AJ9" s="678"/>
      <c r="AK9" s="678"/>
      <c r="AL9" s="643">
        <v>0.1</v>
      </c>
      <c r="AM9" s="644"/>
      <c r="AN9" s="644"/>
      <c r="AO9" s="679"/>
      <c r="AP9" s="637" t="s">
        <v>245</v>
      </c>
      <c r="AQ9" s="638"/>
      <c r="AR9" s="638"/>
      <c r="AS9" s="638"/>
      <c r="AT9" s="638"/>
      <c r="AU9" s="638"/>
      <c r="AV9" s="638"/>
      <c r="AW9" s="638"/>
      <c r="AX9" s="638"/>
      <c r="AY9" s="638"/>
      <c r="AZ9" s="638"/>
      <c r="BA9" s="638"/>
      <c r="BB9" s="638"/>
      <c r="BC9" s="638"/>
      <c r="BD9" s="638"/>
      <c r="BE9" s="638"/>
      <c r="BF9" s="639"/>
      <c r="BG9" s="640">
        <v>195799</v>
      </c>
      <c r="BH9" s="641"/>
      <c r="BI9" s="641"/>
      <c r="BJ9" s="641"/>
      <c r="BK9" s="641"/>
      <c r="BL9" s="641"/>
      <c r="BM9" s="641"/>
      <c r="BN9" s="642"/>
      <c r="BO9" s="677">
        <v>39.6</v>
      </c>
      <c r="BP9" s="677"/>
      <c r="BQ9" s="677"/>
      <c r="BR9" s="677"/>
      <c r="BS9" s="646" t="s">
        <v>139</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337753</v>
      </c>
      <c r="CS9" s="641"/>
      <c r="CT9" s="641"/>
      <c r="CU9" s="641"/>
      <c r="CV9" s="641"/>
      <c r="CW9" s="641"/>
      <c r="CX9" s="641"/>
      <c r="CY9" s="642"/>
      <c r="CZ9" s="677">
        <v>10.1</v>
      </c>
      <c r="DA9" s="677"/>
      <c r="DB9" s="677"/>
      <c r="DC9" s="677"/>
      <c r="DD9" s="646">
        <v>36110</v>
      </c>
      <c r="DE9" s="641"/>
      <c r="DF9" s="641"/>
      <c r="DG9" s="641"/>
      <c r="DH9" s="641"/>
      <c r="DI9" s="641"/>
      <c r="DJ9" s="641"/>
      <c r="DK9" s="641"/>
      <c r="DL9" s="641"/>
      <c r="DM9" s="641"/>
      <c r="DN9" s="641"/>
      <c r="DO9" s="641"/>
      <c r="DP9" s="642"/>
      <c r="DQ9" s="646">
        <v>234601</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175</v>
      </c>
      <c r="S10" s="641"/>
      <c r="T10" s="641"/>
      <c r="U10" s="641"/>
      <c r="V10" s="641"/>
      <c r="W10" s="641"/>
      <c r="X10" s="641"/>
      <c r="Y10" s="642"/>
      <c r="Z10" s="677" t="s">
        <v>231</v>
      </c>
      <c r="AA10" s="677"/>
      <c r="AB10" s="677"/>
      <c r="AC10" s="677"/>
      <c r="AD10" s="678" t="s">
        <v>139</v>
      </c>
      <c r="AE10" s="678"/>
      <c r="AF10" s="678"/>
      <c r="AG10" s="678"/>
      <c r="AH10" s="678"/>
      <c r="AI10" s="678"/>
      <c r="AJ10" s="678"/>
      <c r="AK10" s="678"/>
      <c r="AL10" s="643" t="s">
        <v>231</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14153</v>
      </c>
      <c r="BH10" s="641"/>
      <c r="BI10" s="641"/>
      <c r="BJ10" s="641"/>
      <c r="BK10" s="641"/>
      <c r="BL10" s="641"/>
      <c r="BM10" s="641"/>
      <c r="BN10" s="642"/>
      <c r="BO10" s="677">
        <v>2.9</v>
      </c>
      <c r="BP10" s="677"/>
      <c r="BQ10" s="677"/>
      <c r="BR10" s="677"/>
      <c r="BS10" s="646" t="s">
        <v>139</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t="s">
        <v>139</v>
      </c>
      <c r="CS10" s="641"/>
      <c r="CT10" s="641"/>
      <c r="CU10" s="641"/>
      <c r="CV10" s="641"/>
      <c r="CW10" s="641"/>
      <c r="CX10" s="641"/>
      <c r="CY10" s="642"/>
      <c r="CZ10" s="677" t="s">
        <v>139</v>
      </c>
      <c r="DA10" s="677"/>
      <c r="DB10" s="677"/>
      <c r="DC10" s="677"/>
      <c r="DD10" s="646" t="s">
        <v>139</v>
      </c>
      <c r="DE10" s="641"/>
      <c r="DF10" s="641"/>
      <c r="DG10" s="641"/>
      <c r="DH10" s="641"/>
      <c r="DI10" s="641"/>
      <c r="DJ10" s="641"/>
      <c r="DK10" s="641"/>
      <c r="DL10" s="641"/>
      <c r="DM10" s="641"/>
      <c r="DN10" s="641"/>
      <c r="DO10" s="641"/>
      <c r="DP10" s="642"/>
      <c r="DQ10" s="646" t="s">
        <v>231</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87510</v>
      </c>
      <c r="S11" s="641"/>
      <c r="T11" s="641"/>
      <c r="U11" s="641"/>
      <c r="V11" s="641"/>
      <c r="W11" s="641"/>
      <c r="X11" s="641"/>
      <c r="Y11" s="642"/>
      <c r="Z11" s="643">
        <v>2.6</v>
      </c>
      <c r="AA11" s="644"/>
      <c r="AB11" s="644"/>
      <c r="AC11" s="645"/>
      <c r="AD11" s="646">
        <v>87510</v>
      </c>
      <c r="AE11" s="641"/>
      <c r="AF11" s="641"/>
      <c r="AG11" s="641"/>
      <c r="AH11" s="641"/>
      <c r="AI11" s="641"/>
      <c r="AJ11" s="641"/>
      <c r="AK11" s="642"/>
      <c r="AL11" s="643">
        <v>4.5999999999999996</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22831</v>
      </c>
      <c r="BH11" s="641"/>
      <c r="BI11" s="641"/>
      <c r="BJ11" s="641"/>
      <c r="BK11" s="641"/>
      <c r="BL11" s="641"/>
      <c r="BM11" s="641"/>
      <c r="BN11" s="642"/>
      <c r="BO11" s="677">
        <v>4.5999999999999996</v>
      </c>
      <c r="BP11" s="677"/>
      <c r="BQ11" s="677"/>
      <c r="BR11" s="677"/>
      <c r="BS11" s="646" t="s">
        <v>231</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74571</v>
      </c>
      <c r="CS11" s="641"/>
      <c r="CT11" s="641"/>
      <c r="CU11" s="641"/>
      <c r="CV11" s="641"/>
      <c r="CW11" s="641"/>
      <c r="CX11" s="641"/>
      <c r="CY11" s="642"/>
      <c r="CZ11" s="677">
        <v>2.2000000000000002</v>
      </c>
      <c r="DA11" s="677"/>
      <c r="DB11" s="677"/>
      <c r="DC11" s="677"/>
      <c r="DD11" s="646" t="s">
        <v>175</v>
      </c>
      <c r="DE11" s="641"/>
      <c r="DF11" s="641"/>
      <c r="DG11" s="641"/>
      <c r="DH11" s="641"/>
      <c r="DI11" s="641"/>
      <c r="DJ11" s="641"/>
      <c r="DK11" s="641"/>
      <c r="DL11" s="641"/>
      <c r="DM11" s="641"/>
      <c r="DN11" s="641"/>
      <c r="DO11" s="641"/>
      <c r="DP11" s="642"/>
      <c r="DQ11" s="646">
        <v>63058</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v>20407</v>
      </c>
      <c r="S12" s="641"/>
      <c r="T12" s="641"/>
      <c r="U12" s="641"/>
      <c r="V12" s="641"/>
      <c r="W12" s="641"/>
      <c r="X12" s="641"/>
      <c r="Y12" s="642"/>
      <c r="Z12" s="677">
        <v>0.6</v>
      </c>
      <c r="AA12" s="677"/>
      <c r="AB12" s="677"/>
      <c r="AC12" s="677"/>
      <c r="AD12" s="678">
        <v>20407</v>
      </c>
      <c r="AE12" s="678"/>
      <c r="AF12" s="678"/>
      <c r="AG12" s="678"/>
      <c r="AH12" s="678"/>
      <c r="AI12" s="678"/>
      <c r="AJ12" s="678"/>
      <c r="AK12" s="678"/>
      <c r="AL12" s="643">
        <v>1.1000000000000001</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233466</v>
      </c>
      <c r="BH12" s="641"/>
      <c r="BI12" s="641"/>
      <c r="BJ12" s="641"/>
      <c r="BK12" s="641"/>
      <c r="BL12" s="641"/>
      <c r="BM12" s="641"/>
      <c r="BN12" s="642"/>
      <c r="BO12" s="677">
        <v>47.2</v>
      </c>
      <c r="BP12" s="677"/>
      <c r="BQ12" s="677"/>
      <c r="BR12" s="677"/>
      <c r="BS12" s="646" t="s">
        <v>231</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65624</v>
      </c>
      <c r="CS12" s="641"/>
      <c r="CT12" s="641"/>
      <c r="CU12" s="641"/>
      <c r="CV12" s="641"/>
      <c r="CW12" s="641"/>
      <c r="CX12" s="641"/>
      <c r="CY12" s="642"/>
      <c r="CZ12" s="677">
        <v>2</v>
      </c>
      <c r="DA12" s="677"/>
      <c r="DB12" s="677"/>
      <c r="DC12" s="677"/>
      <c r="DD12" s="646" t="s">
        <v>139</v>
      </c>
      <c r="DE12" s="641"/>
      <c r="DF12" s="641"/>
      <c r="DG12" s="641"/>
      <c r="DH12" s="641"/>
      <c r="DI12" s="641"/>
      <c r="DJ12" s="641"/>
      <c r="DK12" s="641"/>
      <c r="DL12" s="641"/>
      <c r="DM12" s="641"/>
      <c r="DN12" s="641"/>
      <c r="DO12" s="641"/>
      <c r="DP12" s="642"/>
      <c r="DQ12" s="646">
        <v>62128</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175</v>
      </c>
      <c r="S13" s="641"/>
      <c r="T13" s="641"/>
      <c r="U13" s="641"/>
      <c r="V13" s="641"/>
      <c r="W13" s="641"/>
      <c r="X13" s="641"/>
      <c r="Y13" s="642"/>
      <c r="Z13" s="677" t="s">
        <v>231</v>
      </c>
      <c r="AA13" s="677"/>
      <c r="AB13" s="677"/>
      <c r="AC13" s="677"/>
      <c r="AD13" s="678" t="s">
        <v>231</v>
      </c>
      <c r="AE13" s="678"/>
      <c r="AF13" s="678"/>
      <c r="AG13" s="678"/>
      <c r="AH13" s="678"/>
      <c r="AI13" s="678"/>
      <c r="AJ13" s="678"/>
      <c r="AK13" s="678"/>
      <c r="AL13" s="643" t="s">
        <v>231</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233466</v>
      </c>
      <c r="BH13" s="641"/>
      <c r="BI13" s="641"/>
      <c r="BJ13" s="641"/>
      <c r="BK13" s="641"/>
      <c r="BL13" s="641"/>
      <c r="BM13" s="641"/>
      <c r="BN13" s="642"/>
      <c r="BO13" s="677">
        <v>47.2</v>
      </c>
      <c r="BP13" s="677"/>
      <c r="BQ13" s="677"/>
      <c r="BR13" s="677"/>
      <c r="BS13" s="646" t="s">
        <v>231</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331798</v>
      </c>
      <c r="CS13" s="641"/>
      <c r="CT13" s="641"/>
      <c r="CU13" s="641"/>
      <c r="CV13" s="641"/>
      <c r="CW13" s="641"/>
      <c r="CX13" s="641"/>
      <c r="CY13" s="642"/>
      <c r="CZ13" s="677">
        <v>9.9</v>
      </c>
      <c r="DA13" s="677"/>
      <c r="DB13" s="677"/>
      <c r="DC13" s="677"/>
      <c r="DD13" s="646">
        <v>116545</v>
      </c>
      <c r="DE13" s="641"/>
      <c r="DF13" s="641"/>
      <c r="DG13" s="641"/>
      <c r="DH13" s="641"/>
      <c r="DI13" s="641"/>
      <c r="DJ13" s="641"/>
      <c r="DK13" s="641"/>
      <c r="DL13" s="641"/>
      <c r="DM13" s="641"/>
      <c r="DN13" s="641"/>
      <c r="DO13" s="641"/>
      <c r="DP13" s="642"/>
      <c r="DQ13" s="646">
        <v>240849</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5729</v>
      </c>
      <c r="S14" s="641"/>
      <c r="T14" s="641"/>
      <c r="U14" s="641"/>
      <c r="V14" s="641"/>
      <c r="W14" s="641"/>
      <c r="X14" s="641"/>
      <c r="Y14" s="642"/>
      <c r="Z14" s="677">
        <v>0.2</v>
      </c>
      <c r="AA14" s="677"/>
      <c r="AB14" s="677"/>
      <c r="AC14" s="677"/>
      <c r="AD14" s="678">
        <v>5729</v>
      </c>
      <c r="AE14" s="678"/>
      <c r="AF14" s="678"/>
      <c r="AG14" s="678"/>
      <c r="AH14" s="678"/>
      <c r="AI14" s="678"/>
      <c r="AJ14" s="678"/>
      <c r="AK14" s="678"/>
      <c r="AL14" s="643">
        <v>0.3</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18067</v>
      </c>
      <c r="BH14" s="641"/>
      <c r="BI14" s="641"/>
      <c r="BJ14" s="641"/>
      <c r="BK14" s="641"/>
      <c r="BL14" s="641"/>
      <c r="BM14" s="641"/>
      <c r="BN14" s="642"/>
      <c r="BO14" s="677">
        <v>3.7</v>
      </c>
      <c r="BP14" s="677"/>
      <c r="BQ14" s="677"/>
      <c r="BR14" s="677"/>
      <c r="BS14" s="646" t="s">
        <v>231</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174507</v>
      </c>
      <c r="CS14" s="641"/>
      <c r="CT14" s="641"/>
      <c r="CU14" s="641"/>
      <c r="CV14" s="641"/>
      <c r="CW14" s="641"/>
      <c r="CX14" s="641"/>
      <c r="CY14" s="642"/>
      <c r="CZ14" s="677">
        <v>5.2</v>
      </c>
      <c r="DA14" s="677"/>
      <c r="DB14" s="677"/>
      <c r="DC14" s="677"/>
      <c r="DD14" s="646">
        <v>40920</v>
      </c>
      <c r="DE14" s="641"/>
      <c r="DF14" s="641"/>
      <c r="DG14" s="641"/>
      <c r="DH14" s="641"/>
      <c r="DI14" s="641"/>
      <c r="DJ14" s="641"/>
      <c r="DK14" s="641"/>
      <c r="DL14" s="641"/>
      <c r="DM14" s="641"/>
      <c r="DN14" s="641"/>
      <c r="DO14" s="641"/>
      <c r="DP14" s="642"/>
      <c r="DQ14" s="646">
        <v>127719</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139</v>
      </c>
      <c r="S15" s="641"/>
      <c r="T15" s="641"/>
      <c r="U15" s="641"/>
      <c r="V15" s="641"/>
      <c r="W15" s="641"/>
      <c r="X15" s="641"/>
      <c r="Y15" s="642"/>
      <c r="Z15" s="677" t="s">
        <v>139</v>
      </c>
      <c r="AA15" s="677"/>
      <c r="AB15" s="677"/>
      <c r="AC15" s="677"/>
      <c r="AD15" s="678" t="s">
        <v>175</v>
      </c>
      <c r="AE15" s="678"/>
      <c r="AF15" s="678"/>
      <c r="AG15" s="678"/>
      <c r="AH15" s="678"/>
      <c r="AI15" s="678"/>
      <c r="AJ15" s="678"/>
      <c r="AK15" s="678"/>
      <c r="AL15" s="643" t="s">
        <v>139</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1892</v>
      </c>
      <c r="BH15" s="641"/>
      <c r="BI15" s="641"/>
      <c r="BJ15" s="641"/>
      <c r="BK15" s="641"/>
      <c r="BL15" s="641"/>
      <c r="BM15" s="641"/>
      <c r="BN15" s="642"/>
      <c r="BO15" s="677">
        <v>0.4</v>
      </c>
      <c r="BP15" s="677"/>
      <c r="BQ15" s="677"/>
      <c r="BR15" s="677"/>
      <c r="BS15" s="646" t="s">
        <v>139</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438596</v>
      </c>
      <c r="CS15" s="641"/>
      <c r="CT15" s="641"/>
      <c r="CU15" s="641"/>
      <c r="CV15" s="641"/>
      <c r="CW15" s="641"/>
      <c r="CX15" s="641"/>
      <c r="CY15" s="642"/>
      <c r="CZ15" s="677">
        <v>13.1</v>
      </c>
      <c r="DA15" s="677"/>
      <c r="DB15" s="677"/>
      <c r="DC15" s="677"/>
      <c r="DD15" s="646">
        <v>144071</v>
      </c>
      <c r="DE15" s="641"/>
      <c r="DF15" s="641"/>
      <c r="DG15" s="641"/>
      <c r="DH15" s="641"/>
      <c r="DI15" s="641"/>
      <c r="DJ15" s="641"/>
      <c r="DK15" s="641"/>
      <c r="DL15" s="641"/>
      <c r="DM15" s="641"/>
      <c r="DN15" s="641"/>
      <c r="DO15" s="641"/>
      <c r="DP15" s="642"/>
      <c r="DQ15" s="646">
        <v>272192</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1782</v>
      </c>
      <c r="S16" s="641"/>
      <c r="T16" s="641"/>
      <c r="U16" s="641"/>
      <c r="V16" s="641"/>
      <c r="W16" s="641"/>
      <c r="X16" s="641"/>
      <c r="Y16" s="642"/>
      <c r="Z16" s="677">
        <v>0.1</v>
      </c>
      <c r="AA16" s="677"/>
      <c r="AB16" s="677"/>
      <c r="AC16" s="677"/>
      <c r="AD16" s="678">
        <v>1782</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139</v>
      </c>
      <c r="BH16" s="641"/>
      <c r="BI16" s="641"/>
      <c r="BJ16" s="641"/>
      <c r="BK16" s="641"/>
      <c r="BL16" s="641"/>
      <c r="BM16" s="641"/>
      <c r="BN16" s="642"/>
      <c r="BO16" s="677" t="s">
        <v>231</v>
      </c>
      <c r="BP16" s="677"/>
      <c r="BQ16" s="677"/>
      <c r="BR16" s="677"/>
      <c r="BS16" s="646" t="s">
        <v>231</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7067</v>
      </c>
      <c r="CS16" s="641"/>
      <c r="CT16" s="641"/>
      <c r="CU16" s="641"/>
      <c r="CV16" s="641"/>
      <c r="CW16" s="641"/>
      <c r="CX16" s="641"/>
      <c r="CY16" s="642"/>
      <c r="CZ16" s="677">
        <v>0.2</v>
      </c>
      <c r="DA16" s="677"/>
      <c r="DB16" s="677"/>
      <c r="DC16" s="677"/>
      <c r="DD16" s="646" t="s">
        <v>139</v>
      </c>
      <c r="DE16" s="641"/>
      <c r="DF16" s="641"/>
      <c r="DG16" s="641"/>
      <c r="DH16" s="641"/>
      <c r="DI16" s="641"/>
      <c r="DJ16" s="641"/>
      <c r="DK16" s="641"/>
      <c r="DL16" s="641"/>
      <c r="DM16" s="641"/>
      <c r="DN16" s="641"/>
      <c r="DO16" s="641"/>
      <c r="DP16" s="642"/>
      <c r="DQ16" s="646">
        <v>7067</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5008</v>
      </c>
      <c r="S17" s="641"/>
      <c r="T17" s="641"/>
      <c r="U17" s="641"/>
      <c r="V17" s="641"/>
      <c r="W17" s="641"/>
      <c r="X17" s="641"/>
      <c r="Y17" s="642"/>
      <c r="Z17" s="677">
        <v>0.1</v>
      </c>
      <c r="AA17" s="677"/>
      <c r="AB17" s="677"/>
      <c r="AC17" s="677"/>
      <c r="AD17" s="678">
        <v>5008</v>
      </c>
      <c r="AE17" s="678"/>
      <c r="AF17" s="678"/>
      <c r="AG17" s="678"/>
      <c r="AH17" s="678"/>
      <c r="AI17" s="678"/>
      <c r="AJ17" s="678"/>
      <c r="AK17" s="678"/>
      <c r="AL17" s="643">
        <v>0.3</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175</v>
      </c>
      <c r="BH17" s="641"/>
      <c r="BI17" s="641"/>
      <c r="BJ17" s="641"/>
      <c r="BK17" s="641"/>
      <c r="BL17" s="641"/>
      <c r="BM17" s="641"/>
      <c r="BN17" s="642"/>
      <c r="BO17" s="677" t="s">
        <v>139</v>
      </c>
      <c r="BP17" s="677"/>
      <c r="BQ17" s="677"/>
      <c r="BR17" s="677"/>
      <c r="BS17" s="646" t="s">
        <v>139</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324591</v>
      </c>
      <c r="CS17" s="641"/>
      <c r="CT17" s="641"/>
      <c r="CU17" s="641"/>
      <c r="CV17" s="641"/>
      <c r="CW17" s="641"/>
      <c r="CX17" s="641"/>
      <c r="CY17" s="642"/>
      <c r="CZ17" s="677">
        <v>9.6999999999999993</v>
      </c>
      <c r="DA17" s="677"/>
      <c r="DB17" s="677"/>
      <c r="DC17" s="677"/>
      <c r="DD17" s="646" t="s">
        <v>231</v>
      </c>
      <c r="DE17" s="641"/>
      <c r="DF17" s="641"/>
      <c r="DG17" s="641"/>
      <c r="DH17" s="641"/>
      <c r="DI17" s="641"/>
      <c r="DJ17" s="641"/>
      <c r="DK17" s="641"/>
      <c r="DL17" s="641"/>
      <c r="DM17" s="641"/>
      <c r="DN17" s="641"/>
      <c r="DO17" s="641"/>
      <c r="DP17" s="642"/>
      <c r="DQ17" s="646">
        <v>324591</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1148</v>
      </c>
      <c r="S18" s="641"/>
      <c r="T18" s="641"/>
      <c r="U18" s="641"/>
      <c r="V18" s="641"/>
      <c r="W18" s="641"/>
      <c r="X18" s="641"/>
      <c r="Y18" s="642"/>
      <c r="Z18" s="677">
        <v>0</v>
      </c>
      <c r="AA18" s="677"/>
      <c r="AB18" s="677"/>
      <c r="AC18" s="677"/>
      <c r="AD18" s="678">
        <v>1148</v>
      </c>
      <c r="AE18" s="678"/>
      <c r="AF18" s="678"/>
      <c r="AG18" s="678"/>
      <c r="AH18" s="678"/>
      <c r="AI18" s="678"/>
      <c r="AJ18" s="678"/>
      <c r="AK18" s="678"/>
      <c r="AL18" s="643">
        <v>0.1</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231</v>
      </c>
      <c r="BH18" s="641"/>
      <c r="BI18" s="641"/>
      <c r="BJ18" s="641"/>
      <c r="BK18" s="641"/>
      <c r="BL18" s="641"/>
      <c r="BM18" s="641"/>
      <c r="BN18" s="642"/>
      <c r="BO18" s="677" t="s">
        <v>231</v>
      </c>
      <c r="BP18" s="677"/>
      <c r="BQ18" s="677"/>
      <c r="BR18" s="677"/>
      <c r="BS18" s="646" t="s">
        <v>139</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231</v>
      </c>
      <c r="CS18" s="641"/>
      <c r="CT18" s="641"/>
      <c r="CU18" s="641"/>
      <c r="CV18" s="641"/>
      <c r="CW18" s="641"/>
      <c r="CX18" s="641"/>
      <c r="CY18" s="642"/>
      <c r="CZ18" s="677" t="s">
        <v>139</v>
      </c>
      <c r="DA18" s="677"/>
      <c r="DB18" s="677"/>
      <c r="DC18" s="677"/>
      <c r="DD18" s="646" t="s">
        <v>139</v>
      </c>
      <c r="DE18" s="641"/>
      <c r="DF18" s="641"/>
      <c r="DG18" s="641"/>
      <c r="DH18" s="641"/>
      <c r="DI18" s="641"/>
      <c r="DJ18" s="641"/>
      <c r="DK18" s="641"/>
      <c r="DL18" s="641"/>
      <c r="DM18" s="641"/>
      <c r="DN18" s="641"/>
      <c r="DO18" s="641"/>
      <c r="DP18" s="642"/>
      <c r="DQ18" s="646" t="s">
        <v>175</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801</v>
      </c>
      <c r="S19" s="641"/>
      <c r="T19" s="641"/>
      <c r="U19" s="641"/>
      <c r="V19" s="641"/>
      <c r="W19" s="641"/>
      <c r="X19" s="641"/>
      <c r="Y19" s="642"/>
      <c r="Z19" s="677">
        <v>0</v>
      </c>
      <c r="AA19" s="677"/>
      <c r="AB19" s="677"/>
      <c r="AC19" s="677"/>
      <c r="AD19" s="678">
        <v>801</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t="s">
        <v>231</v>
      </c>
      <c r="BH19" s="641"/>
      <c r="BI19" s="641"/>
      <c r="BJ19" s="641"/>
      <c r="BK19" s="641"/>
      <c r="BL19" s="641"/>
      <c r="BM19" s="641"/>
      <c r="BN19" s="642"/>
      <c r="BO19" s="677" t="s">
        <v>175</v>
      </c>
      <c r="BP19" s="677"/>
      <c r="BQ19" s="677"/>
      <c r="BR19" s="677"/>
      <c r="BS19" s="646" t="s">
        <v>139</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139</v>
      </c>
      <c r="CS19" s="641"/>
      <c r="CT19" s="641"/>
      <c r="CU19" s="641"/>
      <c r="CV19" s="641"/>
      <c r="CW19" s="641"/>
      <c r="CX19" s="641"/>
      <c r="CY19" s="642"/>
      <c r="CZ19" s="677" t="s">
        <v>231</v>
      </c>
      <c r="DA19" s="677"/>
      <c r="DB19" s="677"/>
      <c r="DC19" s="677"/>
      <c r="DD19" s="646" t="s">
        <v>139</v>
      </c>
      <c r="DE19" s="641"/>
      <c r="DF19" s="641"/>
      <c r="DG19" s="641"/>
      <c r="DH19" s="641"/>
      <c r="DI19" s="641"/>
      <c r="DJ19" s="641"/>
      <c r="DK19" s="641"/>
      <c r="DL19" s="641"/>
      <c r="DM19" s="641"/>
      <c r="DN19" s="641"/>
      <c r="DO19" s="641"/>
      <c r="DP19" s="642"/>
      <c r="DQ19" s="646" t="s">
        <v>175</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175</v>
      </c>
      <c r="S20" s="641"/>
      <c r="T20" s="641"/>
      <c r="U20" s="641"/>
      <c r="V20" s="641"/>
      <c r="W20" s="641"/>
      <c r="X20" s="641"/>
      <c r="Y20" s="642"/>
      <c r="Z20" s="677">
        <v>0</v>
      </c>
      <c r="AA20" s="677"/>
      <c r="AB20" s="677"/>
      <c r="AC20" s="677"/>
      <c r="AD20" s="678">
        <v>175</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t="s">
        <v>175</v>
      </c>
      <c r="BH20" s="641"/>
      <c r="BI20" s="641"/>
      <c r="BJ20" s="641"/>
      <c r="BK20" s="641"/>
      <c r="BL20" s="641"/>
      <c r="BM20" s="641"/>
      <c r="BN20" s="642"/>
      <c r="BO20" s="677" t="s">
        <v>231</v>
      </c>
      <c r="BP20" s="677"/>
      <c r="BQ20" s="677"/>
      <c r="BR20" s="677"/>
      <c r="BS20" s="646" t="s">
        <v>175</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3347195</v>
      </c>
      <c r="CS20" s="641"/>
      <c r="CT20" s="641"/>
      <c r="CU20" s="641"/>
      <c r="CV20" s="641"/>
      <c r="CW20" s="641"/>
      <c r="CX20" s="641"/>
      <c r="CY20" s="642"/>
      <c r="CZ20" s="677">
        <v>100</v>
      </c>
      <c r="DA20" s="677"/>
      <c r="DB20" s="677"/>
      <c r="DC20" s="677"/>
      <c r="DD20" s="646">
        <v>491398</v>
      </c>
      <c r="DE20" s="641"/>
      <c r="DF20" s="641"/>
      <c r="DG20" s="641"/>
      <c r="DH20" s="641"/>
      <c r="DI20" s="641"/>
      <c r="DJ20" s="641"/>
      <c r="DK20" s="641"/>
      <c r="DL20" s="641"/>
      <c r="DM20" s="641"/>
      <c r="DN20" s="641"/>
      <c r="DO20" s="641"/>
      <c r="DP20" s="642"/>
      <c r="DQ20" s="646">
        <v>2393739</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2884</v>
      </c>
      <c r="S21" s="641"/>
      <c r="T21" s="641"/>
      <c r="U21" s="641"/>
      <c r="V21" s="641"/>
      <c r="W21" s="641"/>
      <c r="X21" s="641"/>
      <c r="Y21" s="642"/>
      <c r="Z21" s="677">
        <v>0.1</v>
      </c>
      <c r="AA21" s="677"/>
      <c r="AB21" s="677"/>
      <c r="AC21" s="677"/>
      <c r="AD21" s="678">
        <v>2884</v>
      </c>
      <c r="AE21" s="678"/>
      <c r="AF21" s="678"/>
      <c r="AG21" s="678"/>
      <c r="AH21" s="678"/>
      <c r="AI21" s="678"/>
      <c r="AJ21" s="678"/>
      <c r="AK21" s="678"/>
      <c r="AL21" s="643">
        <v>0.2</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t="s">
        <v>231</v>
      </c>
      <c r="BH21" s="641"/>
      <c r="BI21" s="641"/>
      <c r="BJ21" s="641"/>
      <c r="BK21" s="641"/>
      <c r="BL21" s="641"/>
      <c r="BM21" s="641"/>
      <c r="BN21" s="642"/>
      <c r="BO21" s="677" t="s">
        <v>175</v>
      </c>
      <c r="BP21" s="677"/>
      <c r="BQ21" s="677"/>
      <c r="BR21" s="677"/>
      <c r="BS21" s="646" t="s">
        <v>231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1432388</v>
      </c>
      <c r="S22" s="641"/>
      <c r="T22" s="641"/>
      <c r="U22" s="641"/>
      <c r="V22" s="641"/>
      <c r="W22" s="641"/>
      <c r="X22" s="641"/>
      <c r="Y22" s="642"/>
      <c r="Z22" s="677">
        <v>42.5</v>
      </c>
      <c r="AA22" s="677"/>
      <c r="AB22" s="677"/>
      <c r="AC22" s="677"/>
      <c r="AD22" s="678">
        <v>1238586</v>
      </c>
      <c r="AE22" s="678"/>
      <c r="AF22" s="678"/>
      <c r="AG22" s="678"/>
      <c r="AH22" s="678"/>
      <c r="AI22" s="678"/>
      <c r="AJ22" s="678"/>
      <c r="AK22" s="678"/>
      <c r="AL22" s="643">
        <v>65.5</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175</v>
      </c>
      <c r="BH22" s="641"/>
      <c r="BI22" s="641"/>
      <c r="BJ22" s="641"/>
      <c r="BK22" s="641"/>
      <c r="BL22" s="641"/>
      <c r="BM22" s="641"/>
      <c r="BN22" s="642"/>
      <c r="BO22" s="677" t="s">
        <v>139</v>
      </c>
      <c r="BP22" s="677"/>
      <c r="BQ22" s="677"/>
      <c r="BR22" s="677"/>
      <c r="BS22" s="646" t="s">
        <v>231</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1238586</v>
      </c>
      <c r="S23" s="641"/>
      <c r="T23" s="641"/>
      <c r="U23" s="641"/>
      <c r="V23" s="641"/>
      <c r="W23" s="641"/>
      <c r="X23" s="641"/>
      <c r="Y23" s="642"/>
      <c r="Z23" s="677">
        <v>36.700000000000003</v>
      </c>
      <c r="AA23" s="677"/>
      <c r="AB23" s="677"/>
      <c r="AC23" s="677"/>
      <c r="AD23" s="678">
        <v>1238586</v>
      </c>
      <c r="AE23" s="678"/>
      <c r="AF23" s="678"/>
      <c r="AG23" s="678"/>
      <c r="AH23" s="678"/>
      <c r="AI23" s="678"/>
      <c r="AJ23" s="678"/>
      <c r="AK23" s="678"/>
      <c r="AL23" s="643">
        <v>65.5</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t="s">
        <v>231</v>
      </c>
      <c r="BH23" s="641"/>
      <c r="BI23" s="641"/>
      <c r="BJ23" s="641"/>
      <c r="BK23" s="641"/>
      <c r="BL23" s="641"/>
      <c r="BM23" s="641"/>
      <c r="BN23" s="642"/>
      <c r="BO23" s="677" t="s">
        <v>139</v>
      </c>
      <c r="BP23" s="677"/>
      <c r="BQ23" s="677"/>
      <c r="BR23" s="677"/>
      <c r="BS23" s="646" t="s">
        <v>231</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193802</v>
      </c>
      <c r="S24" s="641"/>
      <c r="T24" s="641"/>
      <c r="U24" s="641"/>
      <c r="V24" s="641"/>
      <c r="W24" s="641"/>
      <c r="X24" s="641"/>
      <c r="Y24" s="642"/>
      <c r="Z24" s="677">
        <v>5.7</v>
      </c>
      <c r="AA24" s="677"/>
      <c r="AB24" s="677"/>
      <c r="AC24" s="677"/>
      <c r="AD24" s="678" t="s">
        <v>231</v>
      </c>
      <c r="AE24" s="678"/>
      <c r="AF24" s="678"/>
      <c r="AG24" s="678"/>
      <c r="AH24" s="678"/>
      <c r="AI24" s="678"/>
      <c r="AJ24" s="678"/>
      <c r="AK24" s="678"/>
      <c r="AL24" s="643" t="s">
        <v>231</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139</v>
      </c>
      <c r="BH24" s="641"/>
      <c r="BI24" s="641"/>
      <c r="BJ24" s="641"/>
      <c r="BK24" s="641"/>
      <c r="BL24" s="641"/>
      <c r="BM24" s="641"/>
      <c r="BN24" s="642"/>
      <c r="BO24" s="677" t="s">
        <v>231</v>
      </c>
      <c r="BP24" s="677"/>
      <c r="BQ24" s="677"/>
      <c r="BR24" s="677"/>
      <c r="BS24" s="646" t="s">
        <v>231</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1395568</v>
      </c>
      <c r="CS24" s="696"/>
      <c r="CT24" s="696"/>
      <c r="CU24" s="696"/>
      <c r="CV24" s="696"/>
      <c r="CW24" s="696"/>
      <c r="CX24" s="696"/>
      <c r="CY24" s="739"/>
      <c r="CZ24" s="740">
        <v>41.7</v>
      </c>
      <c r="DA24" s="711"/>
      <c r="DB24" s="711"/>
      <c r="DC24" s="743"/>
      <c r="DD24" s="738">
        <v>1144656</v>
      </c>
      <c r="DE24" s="696"/>
      <c r="DF24" s="696"/>
      <c r="DG24" s="696"/>
      <c r="DH24" s="696"/>
      <c r="DI24" s="696"/>
      <c r="DJ24" s="696"/>
      <c r="DK24" s="739"/>
      <c r="DL24" s="738">
        <v>1098861</v>
      </c>
      <c r="DM24" s="696"/>
      <c r="DN24" s="696"/>
      <c r="DO24" s="696"/>
      <c r="DP24" s="696"/>
      <c r="DQ24" s="696"/>
      <c r="DR24" s="696"/>
      <c r="DS24" s="696"/>
      <c r="DT24" s="696"/>
      <c r="DU24" s="696"/>
      <c r="DV24" s="739"/>
      <c r="DW24" s="740">
        <v>56.1</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175</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139</v>
      </c>
      <c r="BH25" s="641"/>
      <c r="BI25" s="641"/>
      <c r="BJ25" s="641"/>
      <c r="BK25" s="641"/>
      <c r="BL25" s="641"/>
      <c r="BM25" s="641"/>
      <c r="BN25" s="642"/>
      <c r="BO25" s="677" t="s">
        <v>231</v>
      </c>
      <c r="BP25" s="677"/>
      <c r="BQ25" s="677"/>
      <c r="BR25" s="677"/>
      <c r="BS25" s="646" t="s">
        <v>231</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761103</v>
      </c>
      <c r="CS25" s="659"/>
      <c r="CT25" s="659"/>
      <c r="CU25" s="659"/>
      <c r="CV25" s="659"/>
      <c r="CW25" s="659"/>
      <c r="CX25" s="659"/>
      <c r="CY25" s="660"/>
      <c r="CZ25" s="643">
        <v>22.7</v>
      </c>
      <c r="DA25" s="661"/>
      <c r="DB25" s="661"/>
      <c r="DC25" s="662"/>
      <c r="DD25" s="646">
        <v>728537</v>
      </c>
      <c r="DE25" s="659"/>
      <c r="DF25" s="659"/>
      <c r="DG25" s="659"/>
      <c r="DH25" s="659"/>
      <c r="DI25" s="659"/>
      <c r="DJ25" s="659"/>
      <c r="DK25" s="660"/>
      <c r="DL25" s="646">
        <v>683646</v>
      </c>
      <c r="DM25" s="659"/>
      <c r="DN25" s="659"/>
      <c r="DO25" s="659"/>
      <c r="DP25" s="659"/>
      <c r="DQ25" s="659"/>
      <c r="DR25" s="659"/>
      <c r="DS25" s="659"/>
      <c r="DT25" s="659"/>
      <c r="DU25" s="659"/>
      <c r="DV25" s="660"/>
      <c r="DW25" s="643">
        <v>34.9</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2078682</v>
      </c>
      <c r="S26" s="641"/>
      <c r="T26" s="641"/>
      <c r="U26" s="641"/>
      <c r="V26" s="641"/>
      <c r="W26" s="641"/>
      <c r="X26" s="641"/>
      <c r="Y26" s="642"/>
      <c r="Z26" s="677">
        <v>61.6</v>
      </c>
      <c r="AA26" s="677"/>
      <c r="AB26" s="677"/>
      <c r="AC26" s="677"/>
      <c r="AD26" s="678">
        <v>1884880</v>
      </c>
      <c r="AE26" s="678"/>
      <c r="AF26" s="678"/>
      <c r="AG26" s="678"/>
      <c r="AH26" s="678"/>
      <c r="AI26" s="678"/>
      <c r="AJ26" s="678"/>
      <c r="AK26" s="678"/>
      <c r="AL26" s="643">
        <v>99.7</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139</v>
      </c>
      <c r="BH26" s="641"/>
      <c r="BI26" s="641"/>
      <c r="BJ26" s="641"/>
      <c r="BK26" s="641"/>
      <c r="BL26" s="641"/>
      <c r="BM26" s="641"/>
      <c r="BN26" s="642"/>
      <c r="BO26" s="677" t="s">
        <v>231</v>
      </c>
      <c r="BP26" s="677"/>
      <c r="BQ26" s="677"/>
      <c r="BR26" s="677"/>
      <c r="BS26" s="646" t="s">
        <v>139</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500658</v>
      </c>
      <c r="CS26" s="641"/>
      <c r="CT26" s="641"/>
      <c r="CU26" s="641"/>
      <c r="CV26" s="641"/>
      <c r="CW26" s="641"/>
      <c r="CX26" s="641"/>
      <c r="CY26" s="642"/>
      <c r="CZ26" s="643">
        <v>15</v>
      </c>
      <c r="DA26" s="661"/>
      <c r="DB26" s="661"/>
      <c r="DC26" s="662"/>
      <c r="DD26" s="646">
        <v>471011</v>
      </c>
      <c r="DE26" s="641"/>
      <c r="DF26" s="641"/>
      <c r="DG26" s="641"/>
      <c r="DH26" s="641"/>
      <c r="DI26" s="641"/>
      <c r="DJ26" s="641"/>
      <c r="DK26" s="642"/>
      <c r="DL26" s="646" t="s">
        <v>231</v>
      </c>
      <c r="DM26" s="641"/>
      <c r="DN26" s="641"/>
      <c r="DO26" s="641"/>
      <c r="DP26" s="641"/>
      <c r="DQ26" s="641"/>
      <c r="DR26" s="641"/>
      <c r="DS26" s="641"/>
      <c r="DT26" s="641"/>
      <c r="DU26" s="641"/>
      <c r="DV26" s="642"/>
      <c r="DW26" s="643" t="s">
        <v>175</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673</v>
      </c>
      <c r="S27" s="641"/>
      <c r="T27" s="641"/>
      <c r="U27" s="641"/>
      <c r="V27" s="641"/>
      <c r="W27" s="641"/>
      <c r="X27" s="641"/>
      <c r="Y27" s="642"/>
      <c r="Z27" s="677">
        <v>0</v>
      </c>
      <c r="AA27" s="677"/>
      <c r="AB27" s="677"/>
      <c r="AC27" s="677"/>
      <c r="AD27" s="678">
        <v>673</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494948</v>
      </c>
      <c r="BH27" s="641"/>
      <c r="BI27" s="641"/>
      <c r="BJ27" s="641"/>
      <c r="BK27" s="641"/>
      <c r="BL27" s="641"/>
      <c r="BM27" s="641"/>
      <c r="BN27" s="642"/>
      <c r="BO27" s="677">
        <v>100</v>
      </c>
      <c r="BP27" s="677"/>
      <c r="BQ27" s="677"/>
      <c r="BR27" s="677"/>
      <c r="BS27" s="646" t="s">
        <v>175</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309874</v>
      </c>
      <c r="CS27" s="659"/>
      <c r="CT27" s="659"/>
      <c r="CU27" s="659"/>
      <c r="CV27" s="659"/>
      <c r="CW27" s="659"/>
      <c r="CX27" s="659"/>
      <c r="CY27" s="660"/>
      <c r="CZ27" s="643">
        <v>9.3000000000000007</v>
      </c>
      <c r="DA27" s="661"/>
      <c r="DB27" s="661"/>
      <c r="DC27" s="662"/>
      <c r="DD27" s="646">
        <v>91528</v>
      </c>
      <c r="DE27" s="659"/>
      <c r="DF27" s="659"/>
      <c r="DG27" s="659"/>
      <c r="DH27" s="659"/>
      <c r="DI27" s="659"/>
      <c r="DJ27" s="659"/>
      <c r="DK27" s="660"/>
      <c r="DL27" s="646">
        <v>90624</v>
      </c>
      <c r="DM27" s="659"/>
      <c r="DN27" s="659"/>
      <c r="DO27" s="659"/>
      <c r="DP27" s="659"/>
      <c r="DQ27" s="659"/>
      <c r="DR27" s="659"/>
      <c r="DS27" s="659"/>
      <c r="DT27" s="659"/>
      <c r="DU27" s="659"/>
      <c r="DV27" s="660"/>
      <c r="DW27" s="643">
        <v>4.5999999999999996</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6410</v>
      </c>
      <c r="S28" s="641"/>
      <c r="T28" s="641"/>
      <c r="U28" s="641"/>
      <c r="V28" s="641"/>
      <c r="W28" s="641"/>
      <c r="X28" s="641"/>
      <c r="Y28" s="642"/>
      <c r="Z28" s="677">
        <v>0.2</v>
      </c>
      <c r="AA28" s="677"/>
      <c r="AB28" s="677"/>
      <c r="AC28" s="677"/>
      <c r="AD28" s="678" t="s">
        <v>231</v>
      </c>
      <c r="AE28" s="678"/>
      <c r="AF28" s="678"/>
      <c r="AG28" s="678"/>
      <c r="AH28" s="678"/>
      <c r="AI28" s="678"/>
      <c r="AJ28" s="678"/>
      <c r="AK28" s="678"/>
      <c r="AL28" s="643" t="s">
        <v>175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324591</v>
      </c>
      <c r="CS28" s="641"/>
      <c r="CT28" s="641"/>
      <c r="CU28" s="641"/>
      <c r="CV28" s="641"/>
      <c r="CW28" s="641"/>
      <c r="CX28" s="641"/>
      <c r="CY28" s="642"/>
      <c r="CZ28" s="643">
        <v>9.6999999999999993</v>
      </c>
      <c r="DA28" s="661"/>
      <c r="DB28" s="661"/>
      <c r="DC28" s="662"/>
      <c r="DD28" s="646">
        <v>324591</v>
      </c>
      <c r="DE28" s="641"/>
      <c r="DF28" s="641"/>
      <c r="DG28" s="641"/>
      <c r="DH28" s="641"/>
      <c r="DI28" s="641"/>
      <c r="DJ28" s="641"/>
      <c r="DK28" s="642"/>
      <c r="DL28" s="646">
        <v>324591</v>
      </c>
      <c r="DM28" s="641"/>
      <c r="DN28" s="641"/>
      <c r="DO28" s="641"/>
      <c r="DP28" s="641"/>
      <c r="DQ28" s="641"/>
      <c r="DR28" s="641"/>
      <c r="DS28" s="641"/>
      <c r="DT28" s="641"/>
      <c r="DU28" s="641"/>
      <c r="DV28" s="642"/>
      <c r="DW28" s="643">
        <v>16.600000000000001</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9757</v>
      </c>
      <c r="S29" s="641"/>
      <c r="T29" s="641"/>
      <c r="U29" s="641"/>
      <c r="V29" s="641"/>
      <c r="W29" s="641"/>
      <c r="X29" s="641"/>
      <c r="Y29" s="642"/>
      <c r="Z29" s="677">
        <v>0.3</v>
      </c>
      <c r="AA29" s="677"/>
      <c r="AB29" s="677"/>
      <c r="AC29" s="677"/>
      <c r="AD29" s="678">
        <v>4462</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324591</v>
      </c>
      <c r="CS29" s="659"/>
      <c r="CT29" s="659"/>
      <c r="CU29" s="659"/>
      <c r="CV29" s="659"/>
      <c r="CW29" s="659"/>
      <c r="CX29" s="659"/>
      <c r="CY29" s="660"/>
      <c r="CZ29" s="643">
        <v>9.6999999999999993</v>
      </c>
      <c r="DA29" s="661"/>
      <c r="DB29" s="661"/>
      <c r="DC29" s="662"/>
      <c r="DD29" s="646">
        <v>324591</v>
      </c>
      <c r="DE29" s="659"/>
      <c r="DF29" s="659"/>
      <c r="DG29" s="659"/>
      <c r="DH29" s="659"/>
      <c r="DI29" s="659"/>
      <c r="DJ29" s="659"/>
      <c r="DK29" s="660"/>
      <c r="DL29" s="646">
        <v>324591</v>
      </c>
      <c r="DM29" s="659"/>
      <c r="DN29" s="659"/>
      <c r="DO29" s="659"/>
      <c r="DP29" s="659"/>
      <c r="DQ29" s="659"/>
      <c r="DR29" s="659"/>
      <c r="DS29" s="659"/>
      <c r="DT29" s="659"/>
      <c r="DU29" s="659"/>
      <c r="DV29" s="660"/>
      <c r="DW29" s="643">
        <v>16.600000000000001</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12948</v>
      </c>
      <c r="S30" s="641"/>
      <c r="T30" s="641"/>
      <c r="U30" s="641"/>
      <c r="V30" s="641"/>
      <c r="W30" s="641"/>
      <c r="X30" s="641"/>
      <c r="Y30" s="642"/>
      <c r="Z30" s="677">
        <v>0.4</v>
      </c>
      <c r="AA30" s="677"/>
      <c r="AB30" s="677"/>
      <c r="AC30" s="677"/>
      <c r="AD30" s="678">
        <v>38</v>
      </c>
      <c r="AE30" s="678"/>
      <c r="AF30" s="678"/>
      <c r="AG30" s="678"/>
      <c r="AH30" s="678"/>
      <c r="AI30" s="678"/>
      <c r="AJ30" s="678"/>
      <c r="AK30" s="678"/>
      <c r="AL30" s="643">
        <v>0</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305654</v>
      </c>
      <c r="CS30" s="641"/>
      <c r="CT30" s="641"/>
      <c r="CU30" s="641"/>
      <c r="CV30" s="641"/>
      <c r="CW30" s="641"/>
      <c r="CX30" s="641"/>
      <c r="CY30" s="642"/>
      <c r="CZ30" s="643">
        <v>9.1</v>
      </c>
      <c r="DA30" s="661"/>
      <c r="DB30" s="661"/>
      <c r="DC30" s="662"/>
      <c r="DD30" s="646">
        <v>305654</v>
      </c>
      <c r="DE30" s="641"/>
      <c r="DF30" s="641"/>
      <c r="DG30" s="641"/>
      <c r="DH30" s="641"/>
      <c r="DI30" s="641"/>
      <c r="DJ30" s="641"/>
      <c r="DK30" s="642"/>
      <c r="DL30" s="646">
        <v>305654</v>
      </c>
      <c r="DM30" s="641"/>
      <c r="DN30" s="641"/>
      <c r="DO30" s="641"/>
      <c r="DP30" s="641"/>
      <c r="DQ30" s="641"/>
      <c r="DR30" s="641"/>
      <c r="DS30" s="641"/>
      <c r="DT30" s="641"/>
      <c r="DU30" s="641"/>
      <c r="DV30" s="642"/>
      <c r="DW30" s="643">
        <v>15.6</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182344</v>
      </c>
      <c r="S31" s="641"/>
      <c r="T31" s="641"/>
      <c r="U31" s="641"/>
      <c r="V31" s="641"/>
      <c r="W31" s="641"/>
      <c r="X31" s="641"/>
      <c r="Y31" s="642"/>
      <c r="Z31" s="677">
        <v>5.4</v>
      </c>
      <c r="AA31" s="677"/>
      <c r="AB31" s="677"/>
      <c r="AC31" s="677"/>
      <c r="AD31" s="678" t="s">
        <v>139</v>
      </c>
      <c r="AE31" s="678"/>
      <c r="AF31" s="678"/>
      <c r="AG31" s="678"/>
      <c r="AH31" s="678"/>
      <c r="AI31" s="678"/>
      <c r="AJ31" s="678"/>
      <c r="AK31" s="678"/>
      <c r="AL31" s="643" t="s">
        <v>231</v>
      </c>
      <c r="AM31" s="644"/>
      <c r="AN31" s="644"/>
      <c r="AO31" s="679"/>
      <c r="AP31" s="716" t="s">
        <v>314</v>
      </c>
      <c r="AQ31" s="717"/>
      <c r="AR31" s="717"/>
      <c r="AS31" s="717"/>
      <c r="AT31" s="722" t="s">
        <v>315</v>
      </c>
      <c r="AU31" s="230"/>
      <c r="AV31" s="230"/>
      <c r="AW31" s="230"/>
      <c r="AX31" s="706" t="s">
        <v>189</v>
      </c>
      <c r="AY31" s="707"/>
      <c r="AZ31" s="707"/>
      <c r="BA31" s="707"/>
      <c r="BB31" s="707"/>
      <c r="BC31" s="707"/>
      <c r="BD31" s="707"/>
      <c r="BE31" s="707"/>
      <c r="BF31" s="708"/>
      <c r="BG31" s="709">
        <v>99.8</v>
      </c>
      <c r="BH31" s="710"/>
      <c r="BI31" s="710"/>
      <c r="BJ31" s="710"/>
      <c r="BK31" s="710"/>
      <c r="BL31" s="710"/>
      <c r="BM31" s="711">
        <v>99.5</v>
      </c>
      <c r="BN31" s="710"/>
      <c r="BO31" s="710"/>
      <c r="BP31" s="710"/>
      <c r="BQ31" s="712"/>
      <c r="BR31" s="709">
        <v>99.8</v>
      </c>
      <c r="BS31" s="710"/>
      <c r="BT31" s="710"/>
      <c r="BU31" s="710"/>
      <c r="BV31" s="710"/>
      <c r="BW31" s="710"/>
      <c r="BX31" s="711">
        <v>99.5</v>
      </c>
      <c r="BY31" s="710"/>
      <c r="BZ31" s="710"/>
      <c r="CA31" s="710"/>
      <c r="CB31" s="712"/>
      <c r="CD31" s="727"/>
      <c r="CE31" s="728"/>
      <c r="CF31" s="673" t="s">
        <v>316</v>
      </c>
      <c r="CG31" s="674"/>
      <c r="CH31" s="674"/>
      <c r="CI31" s="674"/>
      <c r="CJ31" s="674"/>
      <c r="CK31" s="674"/>
      <c r="CL31" s="674"/>
      <c r="CM31" s="674"/>
      <c r="CN31" s="674"/>
      <c r="CO31" s="674"/>
      <c r="CP31" s="674"/>
      <c r="CQ31" s="675"/>
      <c r="CR31" s="640">
        <v>18937</v>
      </c>
      <c r="CS31" s="659"/>
      <c r="CT31" s="659"/>
      <c r="CU31" s="659"/>
      <c r="CV31" s="659"/>
      <c r="CW31" s="659"/>
      <c r="CX31" s="659"/>
      <c r="CY31" s="660"/>
      <c r="CZ31" s="643">
        <v>0.6</v>
      </c>
      <c r="DA31" s="661"/>
      <c r="DB31" s="661"/>
      <c r="DC31" s="662"/>
      <c r="DD31" s="646">
        <v>18937</v>
      </c>
      <c r="DE31" s="659"/>
      <c r="DF31" s="659"/>
      <c r="DG31" s="659"/>
      <c r="DH31" s="659"/>
      <c r="DI31" s="659"/>
      <c r="DJ31" s="659"/>
      <c r="DK31" s="660"/>
      <c r="DL31" s="646">
        <v>18937</v>
      </c>
      <c r="DM31" s="659"/>
      <c r="DN31" s="659"/>
      <c r="DO31" s="659"/>
      <c r="DP31" s="659"/>
      <c r="DQ31" s="659"/>
      <c r="DR31" s="659"/>
      <c r="DS31" s="659"/>
      <c r="DT31" s="659"/>
      <c r="DU31" s="659"/>
      <c r="DV31" s="660"/>
      <c r="DW31" s="643">
        <v>1</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t="s">
        <v>231</v>
      </c>
      <c r="S32" s="641"/>
      <c r="T32" s="641"/>
      <c r="U32" s="641"/>
      <c r="V32" s="641"/>
      <c r="W32" s="641"/>
      <c r="X32" s="641"/>
      <c r="Y32" s="642"/>
      <c r="Z32" s="677" t="s">
        <v>231</v>
      </c>
      <c r="AA32" s="677"/>
      <c r="AB32" s="677"/>
      <c r="AC32" s="677"/>
      <c r="AD32" s="678" t="s">
        <v>139</v>
      </c>
      <c r="AE32" s="678"/>
      <c r="AF32" s="678"/>
      <c r="AG32" s="678"/>
      <c r="AH32" s="678"/>
      <c r="AI32" s="678"/>
      <c r="AJ32" s="678"/>
      <c r="AK32" s="678"/>
      <c r="AL32" s="643" t="s">
        <v>139</v>
      </c>
      <c r="AM32" s="644"/>
      <c r="AN32" s="644"/>
      <c r="AO32" s="679"/>
      <c r="AP32" s="718"/>
      <c r="AQ32" s="719"/>
      <c r="AR32" s="719"/>
      <c r="AS32" s="719"/>
      <c r="AT32" s="723"/>
      <c r="AU32" s="229" t="s">
        <v>318</v>
      </c>
      <c r="AV32" s="229"/>
      <c r="AW32" s="229"/>
      <c r="AX32" s="637" t="s">
        <v>319</v>
      </c>
      <c r="AY32" s="638"/>
      <c r="AZ32" s="638"/>
      <c r="BA32" s="638"/>
      <c r="BB32" s="638"/>
      <c r="BC32" s="638"/>
      <c r="BD32" s="638"/>
      <c r="BE32" s="638"/>
      <c r="BF32" s="639"/>
      <c r="BG32" s="713">
        <v>99.8</v>
      </c>
      <c r="BH32" s="659"/>
      <c r="BI32" s="659"/>
      <c r="BJ32" s="659"/>
      <c r="BK32" s="659"/>
      <c r="BL32" s="659"/>
      <c r="BM32" s="644">
        <v>99.5</v>
      </c>
      <c r="BN32" s="705"/>
      <c r="BO32" s="705"/>
      <c r="BP32" s="705"/>
      <c r="BQ32" s="683"/>
      <c r="BR32" s="713">
        <v>99.8</v>
      </c>
      <c r="BS32" s="659"/>
      <c r="BT32" s="659"/>
      <c r="BU32" s="659"/>
      <c r="BV32" s="659"/>
      <c r="BW32" s="659"/>
      <c r="BX32" s="644">
        <v>99.5</v>
      </c>
      <c r="BY32" s="705"/>
      <c r="BZ32" s="705"/>
      <c r="CA32" s="705"/>
      <c r="CB32" s="683"/>
      <c r="CD32" s="729"/>
      <c r="CE32" s="730"/>
      <c r="CF32" s="673" t="s">
        <v>320</v>
      </c>
      <c r="CG32" s="674"/>
      <c r="CH32" s="674"/>
      <c r="CI32" s="674"/>
      <c r="CJ32" s="674"/>
      <c r="CK32" s="674"/>
      <c r="CL32" s="674"/>
      <c r="CM32" s="674"/>
      <c r="CN32" s="674"/>
      <c r="CO32" s="674"/>
      <c r="CP32" s="674"/>
      <c r="CQ32" s="675"/>
      <c r="CR32" s="640" t="s">
        <v>231</v>
      </c>
      <c r="CS32" s="641"/>
      <c r="CT32" s="641"/>
      <c r="CU32" s="641"/>
      <c r="CV32" s="641"/>
      <c r="CW32" s="641"/>
      <c r="CX32" s="641"/>
      <c r="CY32" s="642"/>
      <c r="CZ32" s="643" t="s">
        <v>231</v>
      </c>
      <c r="DA32" s="661"/>
      <c r="DB32" s="661"/>
      <c r="DC32" s="662"/>
      <c r="DD32" s="646" t="s">
        <v>139</v>
      </c>
      <c r="DE32" s="641"/>
      <c r="DF32" s="641"/>
      <c r="DG32" s="641"/>
      <c r="DH32" s="641"/>
      <c r="DI32" s="641"/>
      <c r="DJ32" s="641"/>
      <c r="DK32" s="642"/>
      <c r="DL32" s="646" t="s">
        <v>231</v>
      </c>
      <c r="DM32" s="641"/>
      <c r="DN32" s="641"/>
      <c r="DO32" s="641"/>
      <c r="DP32" s="641"/>
      <c r="DQ32" s="641"/>
      <c r="DR32" s="641"/>
      <c r="DS32" s="641"/>
      <c r="DT32" s="641"/>
      <c r="DU32" s="641"/>
      <c r="DV32" s="642"/>
      <c r="DW32" s="643" t="s">
        <v>231</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277394</v>
      </c>
      <c r="S33" s="641"/>
      <c r="T33" s="641"/>
      <c r="U33" s="641"/>
      <c r="V33" s="641"/>
      <c r="W33" s="641"/>
      <c r="X33" s="641"/>
      <c r="Y33" s="642"/>
      <c r="Z33" s="677">
        <v>8.1999999999999993</v>
      </c>
      <c r="AA33" s="677"/>
      <c r="AB33" s="677"/>
      <c r="AC33" s="677"/>
      <c r="AD33" s="678" t="s">
        <v>175</v>
      </c>
      <c r="AE33" s="678"/>
      <c r="AF33" s="678"/>
      <c r="AG33" s="678"/>
      <c r="AH33" s="678"/>
      <c r="AI33" s="678"/>
      <c r="AJ33" s="678"/>
      <c r="AK33" s="678"/>
      <c r="AL33" s="643" t="s">
        <v>139</v>
      </c>
      <c r="AM33" s="644"/>
      <c r="AN33" s="644"/>
      <c r="AO33" s="679"/>
      <c r="AP33" s="720"/>
      <c r="AQ33" s="721"/>
      <c r="AR33" s="721"/>
      <c r="AS33" s="721"/>
      <c r="AT33" s="724"/>
      <c r="AU33" s="231"/>
      <c r="AV33" s="231"/>
      <c r="AW33" s="231"/>
      <c r="AX33" s="621" t="s">
        <v>322</v>
      </c>
      <c r="AY33" s="622"/>
      <c r="AZ33" s="622"/>
      <c r="BA33" s="622"/>
      <c r="BB33" s="622"/>
      <c r="BC33" s="622"/>
      <c r="BD33" s="622"/>
      <c r="BE33" s="622"/>
      <c r="BF33" s="623"/>
      <c r="BG33" s="704">
        <v>99.7</v>
      </c>
      <c r="BH33" s="625"/>
      <c r="BI33" s="625"/>
      <c r="BJ33" s="625"/>
      <c r="BK33" s="625"/>
      <c r="BL33" s="625"/>
      <c r="BM33" s="668">
        <v>99.5</v>
      </c>
      <c r="BN33" s="625"/>
      <c r="BO33" s="625"/>
      <c r="BP33" s="625"/>
      <c r="BQ33" s="689"/>
      <c r="BR33" s="704">
        <v>99.8</v>
      </c>
      <c r="BS33" s="625"/>
      <c r="BT33" s="625"/>
      <c r="BU33" s="625"/>
      <c r="BV33" s="625"/>
      <c r="BW33" s="625"/>
      <c r="BX33" s="668">
        <v>99.6</v>
      </c>
      <c r="BY33" s="625"/>
      <c r="BZ33" s="625"/>
      <c r="CA33" s="625"/>
      <c r="CB33" s="689"/>
      <c r="CD33" s="673" t="s">
        <v>323</v>
      </c>
      <c r="CE33" s="674"/>
      <c r="CF33" s="674"/>
      <c r="CG33" s="674"/>
      <c r="CH33" s="674"/>
      <c r="CI33" s="674"/>
      <c r="CJ33" s="674"/>
      <c r="CK33" s="674"/>
      <c r="CL33" s="674"/>
      <c r="CM33" s="674"/>
      <c r="CN33" s="674"/>
      <c r="CO33" s="674"/>
      <c r="CP33" s="674"/>
      <c r="CQ33" s="675"/>
      <c r="CR33" s="640">
        <v>1453162</v>
      </c>
      <c r="CS33" s="659"/>
      <c r="CT33" s="659"/>
      <c r="CU33" s="659"/>
      <c r="CV33" s="659"/>
      <c r="CW33" s="659"/>
      <c r="CX33" s="659"/>
      <c r="CY33" s="660"/>
      <c r="CZ33" s="643">
        <v>43.4</v>
      </c>
      <c r="DA33" s="661"/>
      <c r="DB33" s="661"/>
      <c r="DC33" s="662"/>
      <c r="DD33" s="646">
        <v>1171951</v>
      </c>
      <c r="DE33" s="659"/>
      <c r="DF33" s="659"/>
      <c r="DG33" s="659"/>
      <c r="DH33" s="659"/>
      <c r="DI33" s="659"/>
      <c r="DJ33" s="659"/>
      <c r="DK33" s="660"/>
      <c r="DL33" s="646">
        <v>744966</v>
      </c>
      <c r="DM33" s="659"/>
      <c r="DN33" s="659"/>
      <c r="DO33" s="659"/>
      <c r="DP33" s="659"/>
      <c r="DQ33" s="659"/>
      <c r="DR33" s="659"/>
      <c r="DS33" s="659"/>
      <c r="DT33" s="659"/>
      <c r="DU33" s="659"/>
      <c r="DV33" s="660"/>
      <c r="DW33" s="643">
        <v>38</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4123</v>
      </c>
      <c r="S34" s="641"/>
      <c r="T34" s="641"/>
      <c r="U34" s="641"/>
      <c r="V34" s="641"/>
      <c r="W34" s="641"/>
      <c r="X34" s="641"/>
      <c r="Y34" s="642"/>
      <c r="Z34" s="677">
        <v>0.1</v>
      </c>
      <c r="AA34" s="677"/>
      <c r="AB34" s="677"/>
      <c r="AC34" s="677"/>
      <c r="AD34" s="678">
        <v>60</v>
      </c>
      <c r="AE34" s="678"/>
      <c r="AF34" s="678"/>
      <c r="AG34" s="678"/>
      <c r="AH34" s="678"/>
      <c r="AI34" s="678"/>
      <c r="AJ34" s="678"/>
      <c r="AK34" s="678"/>
      <c r="AL34" s="643">
        <v>0</v>
      </c>
      <c r="AM34" s="644"/>
      <c r="AN34" s="644"/>
      <c r="AO34" s="679"/>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673" t="s">
        <v>325</v>
      </c>
      <c r="CE34" s="674"/>
      <c r="CF34" s="674"/>
      <c r="CG34" s="674"/>
      <c r="CH34" s="674"/>
      <c r="CI34" s="674"/>
      <c r="CJ34" s="674"/>
      <c r="CK34" s="674"/>
      <c r="CL34" s="674"/>
      <c r="CM34" s="674"/>
      <c r="CN34" s="674"/>
      <c r="CO34" s="674"/>
      <c r="CP34" s="674"/>
      <c r="CQ34" s="675"/>
      <c r="CR34" s="640">
        <v>621930</v>
      </c>
      <c r="CS34" s="641"/>
      <c r="CT34" s="641"/>
      <c r="CU34" s="641"/>
      <c r="CV34" s="641"/>
      <c r="CW34" s="641"/>
      <c r="CX34" s="641"/>
      <c r="CY34" s="642"/>
      <c r="CZ34" s="643">
        <v>18.600000000000001</v>
      </c>
      <c r="DA34" s="661"/>
      <c r="DB34" s="661"/>
      <c r="DC34" s="662"/>
      <c r="DD34" s="646">
        <v>491069</v>
      </c>
      <c r="DE34" s="641"/>
      <c r="DF34" s="641"/>
      <c r="DG34" s="641"/>
      <c r="DH34" s="641"/>
      <c r="DI34" s="641"/>
      <c r="DJ34" s="641"/>
      <c r="DK34" s="642"/>
      <c r="DL34" s="646">
        <v>397801</v>
      </c>
      <c r="DM34" s="641"/>
      <c r="DN34" s="641"/>
      <c r="DO34" s="641"/>
      <c r="DP34" s="641"/>
      <c r="DQ34" s="641"/>
      <c r="DR34" s="641"/>
      <c r="DS34" s="641"/>
      <c r="DT34" s="641"/>
      <c r="DU34" s="641"/>
      <c r="DV34" s="642"/>
      <c r="DW34" s="643">
        <v>20.3</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7225</v>
      </c>
      <c r="S35" s="641"/>
      <c r="T35" s="641"/>
      <c r="U35" s="641"/>
      <c r="V35" s="641"/>
      <c r="W35" s="641"/>
      <c r="X35" s="641"/>
      <c r="Y35" s="642"/>
      <c r="Z35" s="677">
        <v>0.2</v>
      </c>
      <c r="AA35" s="677"/>
      <c r="AB35" s="677"/>
      <c r="AC35" s="677"/>
      <c r="AD35" s="678" t="s">
        <v>139</v>
      </c>
      <c r="AE35" s="678"/>
      <c r="AF35" s="678"/>
      <c r="AG35" s="678"/>
      <c r="AH35" s="678"/>
      <c r="AI35" s="678"/>
      <c r="AJ35" s="678"/>
      <c r="AK35" s="678"/>
      <c r="AL35" s="643" t="s">
        <v>231</v>
      </c>
      <c r="AM35" s="644"/>
      <c r="AN35" s="644"/>
      <c r="AO35" s="679"/>
      <c r="AP35" s="234"/>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3812</v>
      </c>
      <c r="CS35" s="659"/>
      <c r="CT35" s="659"/>
      <c r="CU35" s="659"/>
      <c r="CV35" s="659"/>
      <c r="CW35" s="659"/>
      <c r="CX35" s="659"/>
      <c r="CY35" s="660"/>
      <c r="CZ35" s="643">
        <v>0.1</v>
      </c>
      <c r="DA35" s="661"/>
      <c r="DB35" s="661"/>
      <c r="DC35" s="662"/>
      <c r="DD35" s="646">
        <v>1967</v>
      </c>
      <c r="DE35" s="659"/>
      <c r="DF35" s="659"/>
      <c r="DG35" s="659"/>
      <c r="DH35" s="659"/>
      <c r="DI35" s="659"/>
      <c r="DJ35" s="659"/>
      <c r="DK35" s="660"/>
      <c r="DL35" s="646">
        <v>523</v>
      </c>
      <c r="DM35" s="659"/>
      <c r="DN35" s="659"/>
      <c r="DO35" s="659"/>
      <c r="DP35" s="659"/>
      <c r="DQ35" s="659"/>
      <c r="DR35" s="659"/>
      <c r="DS35" s="659"/>
      <c r="DT35" s="659"/>
      <c r="DU35" s="659"/>
      <c r="DV35" s="660"/>
      <c r="DW35" s="643">
        <v>0</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190755</v>
      </c>
      <c r="S36" s="641"/>
      <c r="T36" s="641"/>
      <c r="U36" s="641"/>
      <c r="V36" s="641"/>
      <c r="W36" s="641"/>
      <c r="X36" s="641"/>
      <c r="Y36" s="642"/>
      <c r="Z36" s="677">
        <v>5.7</v>
      </c>
      <c r="AA36" s="677"/>
      <c r="AB36" s="677"/>
      <c r="AC36" s="677"/>
      <c r="AD36" s="678" t="s">
        <v>139</v>
      </c>
      <c r="AE36" s="678"/>
      <c r="AF36" s="678"/>
      <c r="AG36" s="678"/>
      <c r="AH36" s="678"/>
      <c r="AI36" s="678"/>
      <c r="AJ36" s="678"/>
      <c r="AK36" s="678"/>
      <c r="AL36" s="643" t="s">
        <v>139</v>
      </c>
      <c r="AM36" s="644"/>
      <c r="AN36" s="644"/>
      <c r="AO36" s="679"/>
      <c r="AP36" s="234"/>
      <c r="AQ36" s="692" t="s">
        <v>331</v>
      </c>
      <c r="AR36" s="693"/>
      <c r="AS36" s="693"/>
      <c r="AT36" s="693"/>
      <c r="AU36" s="693"/>
      <c r="AV36" s="693"/>
      <c r="AW36" s="693"/>
      <c r="AX36" s="693"/>
      <c r="AY36" s="694"/>
      <c r="AZ36" s="695">
        <v>441697</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10329</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327076</v>
      </c>
      <c r="CS36" s="641"/>
      <c r="CT36" s="641"/>
      <c r="CU36" s="641"/>
      <c r="CV36" s="641"/>
      <c r="CW36" s="641"/>
      <c r="CX36" s="641"/>
      <c r="CY36" s="642"/>
      <c r="CZ36" s="643">
        <v>9.8000000000000007</v>
      </c>
      <c r="DA36" s="661"/>
      <c r="DB36" s="661"/>
      <c r="DC36" s="662"/>
      <c r="DD36" s="646">
        <v>233419</v>
      </c>
      <c r="DE36" s="641"/>
      <c r="DF36" s="641"/>
      <c r="DG36" s="641"/>
      <c r="DH36" s="641"/>
      <c r="DI36" s="641"/>
      <c r="DJ36" s="641"/>
      <c r="DK36" s="642"/>
      <c r="DL36" s="646">
        <v>89508</v>
      </c>
      <c r="DM36" s="641"/>
      <c r="DN36" s="641"/>
      <c r="DO36" s="641"/>
      <c r="DP36" s="641"/>
      <c r="DQ36" s="641"/>
      <c r="DR36" s="641"/>
      <c r="DS36" s="641"/>
      <c r="DT36" s="641"/>
      <c r="DU36" s="641"/>
      <c r="DV36" s="642"/>
      <c r="DW36" s="643">
        <v>4.5999999999999996</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105638</v>
      </c>
      <c r="S37" s="641"/>
      <c r="T37" s="641"/>
      <c r="U37" s="641"/>
      <c r="V37" s="641"/>
      <c r="W37" s="641"/>
      <c r="X37" s="641"/>
      <c r="Y37" s="642"/>
      <c r="Z37" s="677">
        <v>3.1</v>
      </c>
      <c r="AA37" s="677"/>
      <c r="AB37" s="677"/>
      <c r="AC37" s="677"/>
      <c r="AD37" s="678" t="s">
        <v>139</v>
      </c>
      <c r="AE37" s="678"/>
      <c r="AF37" s="678"/>
      <c r="AG37" s="678"/>
      <c r="AH37" s="678"/>
      <c r="AI37" s="678"/>
      <c r="AJ37" s="678"/>
      <c r="AK37" s="678"/>
      <c r="AL37" s="643" t="s">
        <v>139</v>
      </c>
      <c r="AM37" s="644"/>
      <c r="AN37" s="644"/>
      <c r="AO37" s="679"/>
      <c r="AQ37" s="680" t="s">
        <v>335</v>
      </c>
      <c r="AR37" s="681"/>
      <c r="AS37" s="681"/>
      <c r="AT37" s="681"/>
      <c r="AU37" s="681"/>
      <c r="AV37" s="681"/>
      <c r="AW37" s="681"/>
      <c r="AX37" s="681"/>
      <c r="AY37" s="682"/>
      <c r="AZ37" s="640">
        <v>101157</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2766</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145085</v>
      </c>
      <c r="CS37" s="659"/>
      <c r="CT37" s="659"/>
      <c r="CU37" s="659"/>
      <c r="CV37" s="659"/>
      <c r="CW37" s="659"/>
      <c r="CX37" s="659"/>
      <c r="CY37" s="660"/>
      <c r="CZ37" s="643">
        <v>4.3</v>
      </c>
      <c r="DA37" s="661"/>
      <c r="DB37" s="661"/>
      <c r="DC37" s="662"/>
      <c r="DD37" s="646">
        <v>105085</v>
      </c>
      <c r="DE37" s="659"/>
      <c r="DF37" s="659"/>
      <c r="DG37" s="659"/>
      <c r="DH37" s="659"/>
      <c r="DI37" s="659"/>
      <c r="DJ37" s="659"/>
      <c r="DK37" s="660"/>
      <c r="DL37" s="646">
        <v>34336</v>
      </c>
      <c r="DM37" s="659"/>
      <c r="DN37" s="659"/>
      <c r="DO37" s="659"/>
      <c r="DP37" s="659"/>
      <c r="DQ37" s="659"/>
      <c r="DR37" s="659"/>
      <c r="DS37" s="659"/>
      <c r="DT37" s="659"/>
      <c r="DU37" s="659"/>
      <c r="DV37" s="660"/>
      <c r="DW37" s="643">
        <v>1.8</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90326</v>
      </c>
      <c r="S38" s="641"/>
      <c r="T38" s="641"/>
      <c r="U38" s="641"/>
      <c r="V38" s="641"/>
      <c r="W38" s="641"/>
      <c r="X38" s="641"/>
      <c r="Y38" s="642"/>
      <c r="Z38" s="677">
        <v>2.7</v>
      </c>
      <c r="AA38" s="677"/>
      <c r="AB38" s="677"/>
      <c r="AC38" s="677"/>
      <c r="AD38" s="678">
        <v>471</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35924</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953</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441697</v>
      </c>
      <c r="CS38" s="641"/>
      <c r="CT38" s="641"/>
      <c r="CU38" s="641"/>
      <c r="CV38" s="641"/>
      <c r="CW38" s="641"/>
      <c r="CX38" s="641"/>
      <c r="CY38" s="642"/>
      <c r="CZ38" s="643">
        <v>13.2</v>
      </c>
      <c r="DA38" s="661"/>
      <c r="DB38" s="661"/>
      <c r="DC38" s="662"/>
      <c r="DD38" s="646">
        <v>393086</v>
      </c>
      <c r="DE38" s="641"/>
      <c r="DF38" s="641"/>
      <c r="DG38" s="641"/>
      <c r="DH38" s="641"/>
      <c r="DI38" s="641"/>
      <c r="DJ38" s="641"/>
      <c r="DK38" s="642"/>
      <c r="DL38" s="646">
        <v>257134</v>
      </c>
      <c r="DM38" s="641"/>
      <c r="DN38" s="641"/>
      <c r="DO38" s="641"/>
      <c r="DP38" s="641"/>
      <c r="DQ38" s="641"/>
      <c r="DR38" s="641"/>
      <c r="DS38" s="641"/>
      <c r="DT38" s="641"/>
      <c r="DU38" s="641"/>
      <c r="DV38" s="642"/>
      <c r="DW38" s="643">
        <v>13.1</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407763</v>
      </c>
      <c r="S39" s="641"/>
      <c r="T39" s="641"/>
      <c r="U39" s="641"/>
      <c r="V39" s="641"/>
      <c r="W39" s="641"/>
      <c r="X39" s="641"/>
      <c r="Y39" s="642"/>
      <c r="Z39" s="677">
        <v>12.1</v>
      </c>
      <c r="AA39" s="677"/>
      <c r="AB39" s="677"/>
      <c r="AC39" s="677"/>
      <c r="AD39" s="678" t="s">
        <v>175</v>
      </c>
      <c r="AE39" s="678"/>
      <c r="AF39" s="678"/>
      <c r="AG39" s="678"/>
      <c r="AH39" s="678"/>
      <c r="AI39" s="678"/>
      <c r="AJ39" s="678"/>
      <c r="AK39" s="678"/>
      <c r="AL39" s="643" t="s">
        <v>175</v>
      </c>
      <c r="AM39" s="644"/>
      <c r="AN39" s="644"/>
      <c r="AO39" s="679"/>
      <c r="AQ39" s="680" t="s">
        <v>343</v>
      </c>
      <c r="AR39" s="681"/>
      <c r="AS39" s="681"/>
      <c r="AT39" s="681"/>
      <c r="AU39" s="681"/>
      <c r="AV39" s="681"/>
      <c r="AW39" s="681"/>
      <c r="AX39" s="681"/>
      <c r="AY39" s="682"/>
      <c r="AZ39" s="640" t="s">
        <v>175</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1579</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58647</v>
      </c>
      <c r="CS39" s="659"/>
      <c r="CT39" s="659"/>
      <c r="CU39" s="659"/>
      <c r="CV39" s="659"/>
      <c r="CW39" s="659"/>
      <c r="CX39" s="659"/>
      <c r="CY39" s="660"/>
      <c r="CZ39" s="643">
        <v>1.8</v>
      </c>
      <c r="DA39" s="661"/>
      <c r="DB39" s="661"/>
      <c r="DC39" s="662"/>
      <c r="DD39" s="646">
        <v>52410</v>
      </c>
      <c r="DE39" s="659"/>
      <c r="DF39" s="659"/>
      <c r="DG39" s="659"/>
      <c r="DH39" s="659"/>
      <c r="DI39" s="659"/>
      <c r="DJ39" s="659"/>
      <c r="DK39" s="660"/>
      <c r="DL39" s="646" t="s">
        <v>175</v>
      </c>
      <c r="DM39" s="659"/>
      <c r="DN39" s="659"/>
      <c r="DO39" s="659"/>
      <c r="DP39" s="659"/>
      <c r="DQ39" s="659"/>
      <c r="DR39" s="659"/>
      <c r="DS39" s="659"/>
      <c r="DT39" s="659"/>
      <c r="DU39" s="659"/>
      <c r="DV39" s="660"/>
      <c r="DW39" s="643" t="s">
        <v>175</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231</v>
      </c>
      <c r="S40" s="641"/>
      <c r="T40" s="641"/>
      <c r="U40" s="641"/>
      <c r="V40" s="641"/>
      <c r="W40" s="641"/>
      <c r="X40" s="641"/>
      <c r="Y40" s="642"/>
      <c r="Z40" s="677" t="s">
        <v>231</v>
      </c>
      <c r="AA40" s="677"/>
      <c r="AB40" s="677"/>
      <c r="AC40" s="677"/>
      <c r="AD40" s="678" t="s">
        <v>139</v>
      </c>
      <c r="AE40" s="678"/>
      <c r="AF40" s="678"/>
      <c r="AG40" s="678"/>
      <c r="AH40" s="678"/>
      <c r="AI40" s="678"/>
      <c r="AJ40" s="678"/>
      <c r="AK40" s="678"/>
      <c r="AL40" s="643" t="s">
        <v>175</v>
      </c>
      <c r="AM40" s="644"/>
      <c r="AN40" s="644"/>
      <c r="AO40" s="679"/>
      <c r="AQ40" s="680" t="s">
        <v>347</v>
      </c>
      <c r="AR40" s="681"/>
      <c r="AS40" s="681"/>
      <c r="AT40" s="681"/>
      <c r="AU40" s="681"/>
      <c r="AV40" s="681"/>
      <c r="AW40" s="681"/>
      <c r="AX40" s="681"/>
      <c r="AY40" s="682"/>
      <c r="AZ40" s="640" t="s">
        <v>139</v>
      </c>
      <c r="BA40" s="641"/>
      <c r="BB40" s="641"/>
      <c r="BC40" s="641"/>
      <c r="BD40" s="659"/>
      <c r="BE40" s="659"/>
      <c r="BF40" s="683"/>
      <c r="BG40" s="685" t="s">
        <v>348</v>
      </c>
      <c r="BH40" s="686"/>
      <c r="BI40" s="686"/>
      <c r="BJ40" s="686"/>
      <c r="BK40" s="686"/>
      <c r="BL40" s="235"/>
      <c r="BM40" s="674" t="s">
        <v>349</v>
      </c>
      <c r="BN40" s="674"/>
      <c r="BO40" s="674"/>
      <c r="BP40" s="674"/>
      <c r="BQ40" s="674"/>
      <c r="BR40" s="674"/>
      <c r="BS40" s="674"/>
      <c r="BT40" s="674"/>
      <c r="BU40" s="675"/>
      <c r="BV40" s="640">
        <v>95</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t="s">
        <v>231</v>
      </c>
      <c r="CS40" s="641"/>
      <c r="CT40" s="641"/>
      <c r="CU40" s="641"/>
      <c r="CV40" s="641"/>
      <c r="CW40" s="641"/>
      <c r="CX40" s="641"/>
      <c r="CY40" s="642"/>
      <c r="CZ40" s="643" t="s">
        <v>231</v>
      </c>
      <c r="DA40" s="661"/>
      <c r="DB40" s="661"/>
      <c r="DC40" s="662"/>
      <c r="DD40" s="646" t="s">
        <v>231</v>
      </c>
      <c r="DE40" s="641"/>
      <c r="DF40" s="641"/>
      <c r="DG40" s="641"/>
      <c r="DH40" s="641"/>
      <c r="DI40" s="641"/>
      <c r="DJ40" s="641"/>
      <c r="DK40" s="642"/>
      <c r="DL40" s="646" t="s">
        <v>175</v>
      </c>
      <c r="DM40" s="641"/>
      <c r="DN40" s="641"/>
      <c r="DO40" s="641"/>
      <c r="DP40" s="641"/>
      <c r="DQ40" s="641"/>
      <c r="DR40" s="641"/>
      <c r="DS40" s="641"/>
      <c r="DT40" s="641"/>
      <c r="DU40" s="641"/>
      <c r="DV40" s="642"/>
      <c r="DW40" s="643" t="s">
        <v>139</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68263</v>
      </c>
      <c r="S41" s="641"/>
      <c r="T41" s="641"/>
      <c r="U41" s="641"/>
      <c r="V41" s="641"/>
      <c r="W41" s="641"/>
      <c r="X41" s="641"/>
      <c r="Y41" s="642"/>
      <c r="Z41" s="677">
        <v>2</v>
      </c>
      <c r="AA41" s="677"/>
      <c r="AB41" s="677"/>
      <c r="AC41" s="677"/>
      <c r="AD41" s="678" t="s">
        <v>231</v>
      </c>
      <c r="AE41" s="678"/>
      <c r="AF41" s="678"/>
      <c r="AG41" s="678"/>
      <c r="AH41" s="678"/>
      <c r="AI41" s="678"/>
      <c r="AJ41" s="678"/>
      <c r="AK41" s="678"/>
      <c r="AL41" s="643" t="s">
        <v>139</v>
      </c>
      <c r="AM41" s="644"/>
      <c r="AN41" s="644"/>
      <c r="AO41" s="679"/>
      <c r="AQ41" s="680" t="s">
        <v>352</v>
      </c>
      <c r="AR41" s="681"/>
      <c r="AS41" s="681"/>
      <c r="AT41" s="681"/>
      <c r="AU41" s="681"/>
      <c r="AV41" s="681"/>
      <c r="AW41" s="681"/>
      <c r="AX41" s="681"/>
      <c r="AY41" s="682"/>
      <c r="AZ41" s="640">
        <v>84643</v>
      </c>
      <c r="BA41" s="641"/>
      <c r="BB41" s="641"/>
      <c r="BC41" s="641"/>
      <c r="BD41" s="659"/>
      <c r="BE41" s="659"/>
      <c r="BF41" s="683"/>
      <c r="BG41" s="685"/>
      <c r="BH41" s="686"/>
      <c r="BI41" s="686"/>
      <c r="BJ41" s="686"/>
      <c r="BK41" s="686"/>
      <c r="BL41" s="235"/>
      <c r="BM41" s="674" t="s">
        <v>353</v>
      </c>
      <c r="BN41" s="674"/>
      <c r="BO41" s="674"/>
      <c r="BP41" s="674"/>
      <c r="BQ41" s="674"/>
      <c r="BR41" s="674"/>
      <c r="BS41" s="674"/>
      <c r="BT41" s="674"/>
      <c r="BU41" s="675"/>
      <c r="BV41" s="640" t="s">
        <v>231</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175</v>
      </c>
      <c r="CS41" s="659"/>
      <c r="CT41" s="659"/>
      <c r="CU41" s="659"/>
      <c r="CV41" s="659"/>
      <c r="CW41" s="659"/>
      <c r="CX41" s="659"/>
      <c r="CY41" s="660"/>
      <c r="CZ41" s="643" t="s">
        <v>139</v>
      </c>
      <c r="DA41" s="661"/>
      <c r="DB41" s="661"/>
      <c r="DC41" s="662"/>
      <c r="DD41" s="646" t="s">
        <v>139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3374038</v>
      </c>
      <c r="S42" s="663"/>
      <c r="T42" s="663"/>
      <c r="U42" s="663"/>
      <c r="V42" s="663"/>
      <c r="W42" s="663"/>
      <c r="X42" s="663"/>
      <c r="Y42" s="665"/>
      <c r="Z42" s="666">
        <v>100</v>
      </c>
      <c r="AA42" s="666"/>
      <c r="AB42" s="666"/>
      <c r="AC42" s="666"/>
      <c r="AD42" s="667">
        <v>1890584</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219973</v>
      </c>
      <c r="BA42" s="663"/>
      <c r="BB42" s="663"/>
      <c r="BC42" s="663"/>
      <c r="BD42" s="625"/>
      <c r="BE42" s="625"/>
      <c r="BF42" s="689"/>
      <c r="BG42" s="687"/>
      <c r="BH42" s="688"/>
      <c r="BI42" s="688"/>
      <c r="BJ42" s="688"/>
      <c r="BK42" s="688"/>
      <c r="BL42" s="236"/>
      <c r="BM42" s="690" t="s">
        <v>357</v>
      </c>
      <c r="BN42" s="690"/>
      <c r="BO42" s="690"/>
      <c r="BP42" s="690"/>
      <c r="BQ42" s="690"/>
      <c r="BR42" s="690"/>
      <c r="BS42" s="690"/>
      <c r="BT42" s="690"/>
      <c r="BU42" s="691"/>
      <c r="BV42" s="624">
        <v>382</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498465</v>
      </c>
      <c r="CS42" s="641"/>
      <c r="CT42" s="641"/>
      <c r="CU42" s="641"/>
      <c r="CV42" s="641"/>
      <c r="CW42" s="641"/>
      <c r="CX42" s="641"/>
      <c r="CY42" s="642"/>
      <c r="CZ42" s="643">
        <v>14.9</v>
      </c>
      <c r="DA42" s="644"/>
      <c r="DB42" s="644"/>
      <c r="DC42" s="645"/>
      <c r="DD42" s="646">
        <v>77132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7"/>
      <c r="BW43" s="237"/>
      <c r="BX43" s="237"/>
      <c r="BY43" s="237"/>
      <c r="BZ43" s="237"/>
      <c r="CA43" s="237"/>
      <c r="CB43" s="237"/>
      <c r="CD43" s="637" t="s">
        <v>359</v>
      </c>
      <c r="CE43" s="638"/>
      <c r="CF43" s="638"/>
      <c r="CG43" s="638"/>
      <c r="CH43" s="638"/>
      <c r="CI43" s="638"/>
      <c r="CJ43" s="638"/>
      <c r="CK43" s="638"/>
      <c r="CL43" s="638"/>
      <c r="CM43" s="638"/>
      <c r="CN43" s="638"/>
      <c r="CO43" s="638"/>
      <c r="CP43" s="638"/>
      <c r="CQ43" s="639"/>
      <c r="CR43" s="640">
        <v>13768</v>
      </c>
      <c r="CS43" s="659"/>
      <c r="CT43" s="659"/>
      <c r="CU43" s="659"/>
      <c r="CV43" s="659"/>
      <c r="CW43" s="659"/>
      <c r="CX43" s="659"/>
      <c r="CY43" s="660"/>
      <c r="CZ43" s="643">
        <v>0.4</v>
      </c>
      <c r="DA43" s="661"/>
      <c r="DB43" s="661"/>
      <c r="DC43" s="662"/>
      <c r="DD43" s="646">
        <v>13768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491398</v>
      </c>
      <c r="CS44" s="641"/>
      <c r="CT44" s="641"/>
      <c r="CU44" s="641"/>
      <c r="CV44" s="641"/>
      <c r="CW44" s="641"/>
      <c r="CX44" s="641"/>
      <c r="CY44" s="642"/>
      <c r="CZ44" s="643">
        <v>14.7</v>
      </c>
      <c r="DA44" s="644"/>
      <c r="DB44" s="644"/>
      <c r="DC44" s="645"/>
      <c r="DD44" s="646">
        <v>70065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16978</v>
      </c>
      <c r="CS45" s="659"/>
      <c r="CT45" s="659"/>
      <c r="CU45" s="659"/>
      <c r="CV45" s="659"/>
      <c r="CW45" s="659"/>
      <c r="CX45" s="659"/>
      <c r="CY45" s="660"/>
      <c r="CZ45" s="643">
        <v>0.5</v>
      </c>
      <c r="DA45" s="661"/>
      <c r="DB45" s="661"/>
      <c r="DC45" s="662"/>
      <c r="DD45" s="646">
        <v>223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9" t="s">
        <v>362</v>
      </c>
      <c r="C46" s="229"/>
      <c r="D46" s="229"/>
      <c r="E46" s="229"/>
      <c r="F46" s="229"/>
      <c r="G46" s="229"/>
      <c r="H46" s="229"/>
      <c r="I46" s="229"/>
      <c r="J46" s="229"/>
      <c r="K46" s="229"/>
      <c r="L46" s="229"/>
      <c r="M46" s="229"/>
      <c r="N46" s="229"/>
      <c r="O46" s="229"/>
      <c r="P46" s="229"/>
      <c r="Q46" s="229"/>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363</v>
      </c>
      <c r="CG46" s="638"/>
      <c r="CH46" s="638"/>
      <c r="CI46" s="638"/>
      <c r="CJ46" s="638"/>
      <c r="CK46" s="638"/>
      <c r="CL46" s="638"/>
      <c r="CM46" s="638"/>
      <c r="CN46" s="638"/>
      <c r="CO46" s="638"/>
      <c r="CP46" s="638"/>
      <c r="CQ46" s="639"/>
      <c r="CR46" s="640">
        <v>474420</v>
      </c>
      <c r="CS46" s="641"/>
      <c r="CT46" s="641"/>
      <c r="CU46" s="641"/>
      <c r="CV46" s="641"/>
      <c r="CW46" s="641"/>
      <c r="CX46" s="641"/>
      <c r="CY46" s="642"/>
      <c r="CZ46" s="643">
        <v>14.2</v>
      </c>
      <c r="DA46" s="644"/>
      <c r="DB46" s="644"/>
      <c r="DC46" s="645"/>
      <c r="DD46" s="646">
        <v>69842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9" t="s">
        <v>364</v>
      </c>
      <c r="C47" s="229"/>
      <c r="D47" s="229"/>
      <c r="E47" s="229"/>
      <c r="F47" s="229"/>
      <c r="G47" s="229"/>
      <c r="H47" s="229"/>
      <c r="I47" s="229"/>
      <c r="J47" s="229"/>
      <c r="K47" s="229"/>
      <c r="L47" s="229"/>
      <c r="M47" s="229"/>
      <c r="N47" s="229"/>
      <c r="O47" s="229"/>
      <c r="P47" s="229"/>
      <c r="Q47" s="229"/>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55"/>
      <c r="CE47" s="656"/>
      <c r="CF47" s="637" t="s">
        <v>365</v>
      </c>
      <c r="CG47" s="638"/>
      <c r="CH47" s="638"/>
      <c r="CI47" s="638"/>
      <c r="CJ47" s="638"/>
      <c r="CK47" s="638"/>
      <c r="CL47" s="638"/>
      <c r="CM47" s="638"/>
      <c r="CN47" s="638"/>
      <c r="CO47" s="638"/>
      <c r="CP47" s="638"/>
      <c r="CQ47" s="639"/>
      <c r="CR47" s="640">
        <v>7067</v>
      </c>
      <c r="CS47" s="659"/>
      <c r="CT47" s="659"/>
      <c r="CU47" s="659"/>
      <c r="CV47" s="659"/>
      <c r="CW47" s="659"/>
      <c r="CX47" s="659"/>
      <c r="CY47" s="660"/>
      <c r="CZ47" s="643">
        <v>0.2</v>
      </c>
      <c r="DA47" s="661"/>
      <c r="DB47" s="661"/>
      <c r="DC47" s="662"/>
      <c r="DD47" s="646">
        <v>7067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0" t="s">
        <v>366</v>
      </c>
      <c r="CD48" s="657"/>
      <c r="CE48" s="658"/>
      <c r="CF48" s="637" t="s">
        <v>367</v>
      </c>
      <c r="CG48" s="638"/>
      <c r="CH48" s="638"/>
      <c r="CI48" s="638"/>
      <c r="CJ48" s="638"/>
      <c r="CK48" s="638"/>
      <c r="CL48" s="638"/>
      <c r="CM48" s="638"/>
      <c r="CN48" s="638"/>
      <c r="CO48" s="638"/>
      <c r="CP48" s="638"/>
      <c r="CQ48" s="639"/>
      <c r="CR48" s="640" t="s">
        <v>139</v>
      </c>
      <c r="CS48" s="641"/>
      <c r="CT48" s="641"/>
      <c r="CU48" s="641"/>
      <c r="CV48" s="641"/>
      <c r="CW48" s="641"/>
      <c r="CX48" s="641"/>
      <c r="CY48" s="642"/>
      <c r="CZ48" s="643" t="s">
        <v>139</v>
      </c>
      <c r="DA48" s="644"/>
      <c r="DB48" s="644"/>
      <c r="DC48" s="645"/>
      <c r="DD48" s="646" t="s">
        <v>139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3347195</v>
      </c>
      <c r="CS49" s="625"/>
      <c r="CT49" s="625"/>
      <c r="CU49" s="625"/>
      <c r="CV49" s="625"/>
      <c r="CW49" s="625"/>
      <c r="CX49" s="625"/>
      <c r="CY49" s="626"/>
      <c r="CZ49" s="627">
        <v>100</v>
      </c>
      <c r="DA49" s="628"/>
      <c r="DB49" s="628"/>
      <c r="DC49" s="629"/>
      <c r="DD49" s="630">
        <v>2393739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WyAg0BL2mISYL95IBzItp95lNHZfDxMWLxPYnPlCSLffWqk5aH8TRpQcSD819lhtL0Ue6matpiRbtQkGSI/hNQ==" saltValue="V7OpemJuQrdkLnU5ZikKX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370</v>
      </c>
      <c r="DK2" s="1163"/>
      <c r="DL2" s="1163"/>
      <c r="DM2" s="1163"/>
      <c r="DN2" s="1163"/>
      <c r="DO2" s="1164"/>
      <c r="DP2" s="249"/>
      <c r="DQ2" s="1162" t="s">
        <v>371</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5" t="s">
        <v>372</v>
      </c>
      <c r="B4" s="1115"/>
      <c r="C4" s="1115"/>
      <c r="D4" s="1115"/>
      <c r="E4" s="1115"/>
      <c r="F4" s="1115"/>
      <c r="G4" s="1115"/>
      <c r="H4" s="1115"/>
      <c r="I4" s="1115"/>
      <c r="J4" s="1115"/>
      <c r="K4" s="1115"/>
      <c r="L4" s="1115"/>
      <c r="M4" s="1115"/>
      <c r="N4" s="1115"/>
      <c r="O4" s="1115"/>
      <c r="P4" s="1115"/>
      <c r="Q4" s="1115"/>
      <c r="R4" s="1115"/>
      <c r="S4" s="1115"/>
      <c r="T4" s="1115"/>
      <c r="U4" s="1115"/>
      <c r="V4" s="1115"/>
      <c r="W4" s="1115"/>
      <c r="X4" s="1115"/>
      <c r="Y4" s="1115"/>
      <c r="Z4" s="1115"/>
      <c r="AA4" s="1115"/>
      <c r="AB4" s="1115"/>
      <c r="AC4" s="1115"/>
      <c r="AD4" s="1115"/>
      <c r="AE4" s="1115"/>
      <c r="AF4" s="1115"/>
      <c r="AG4" s="1115"/>
      <c r="AH4" s="1115"/>
      <c r="AI4" s="1115"/>
      <c r="AJ4" s="1115"/>
      <c r="AK4" s="1115"/>
      <c r="AL4" s="1115"/>
      <c r="AM4" s="1115"/>
      <c r="AN4" s="1115"/>
      <c r="AO4" s="1115"/>
      <c r="AP4" s="1115"/>
      <c r="AQ4" s="1115"/>
      <c r="AR4" s="1115"/>
      <c r="AS4" s="1115"/>
      <c r="AT4" s="1115"/>
      <c r="AU4" s="1115"/>
      <c r="AV4" s="1115"/>
      <c r="AW4" s="1115"/>
      <c r="AX4" s="1115"/>
      <c r="AY4" s="1115"/>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7" t="s">
        <v>374</v>
      </c>
      <c r="B5" s="1048"/>
      <c r="C5" s="1048"/>
      <c r="D5" s="1048"/>
      <c r="E5" s="1048"/>
      <c r="F5" s="1048"/>
      <c r="G5" s="1048"/>
      <c r="H5" s="1048"/>
      <c r="I5" s="1048"/>
      <c r="J5" s="1048"/>
      <c r="K5" s="1048"/>
      <c r="L5" s="1048"/>
      <c r="M5" s="1048"/>
      <c r="N5" s="1048"/>
      <c r="O5" s="1048"/>
      <c r="P5" s="1049"/>
      <c r="Q5" s="1053" t="s">
        <v>375</v>
      </c>
      <c r="R5" s="1054"/>
      <c r="S5" s="1054"/>
      <c r="T5" s="1054"/>
      <c r="U5" s="1055"/>
      <c r="V5" s="1053" t="s">
        <v>376</v>
      </c>
      <c r="W5" s="1054"/>
      <c r="X5" s="1054"/>
      <c r="Y5" s="1054"/>
      <c r="Z5" s="1055"/>
      <c r="AA5" s="1053" t="s">
        <v>377</v>
      </c>
      <c r="AB5" s="1054"/>
      <c r="AC5" s="1054"/>
      <c r="AD5" s="1054"/>
      <c r="AE5" s="1054"/>
      <c r="AF5" s="1165" t="s">
        <v>378</v>
      </c>
      <c r="AG5" s="1054"/>
      <c r="AH5" s="1054"/>
      <c r="AI5" s="1054"/>
      <c r="AJ5" s="1069"/>
      <c r="AK5" s="1054" t="s">
        <v>379</v>
      </c>
      <c r="AL5" s="1054"/>
      <c r="AM5" s="1054"/>
      <c r="AN5" s="1054"/>
      <c r="AO5" s="1055"/>
      <c r="AP5" s="1053" t="s">
        <v>380</v>
      </c>
      <c r="AQ5" s="1054"/>
      <c r="AR5" s="1054"/>
      <c r="AS5" s="1054"/>
      <c r="AT5" s="1055"/>
      <c r="AU5" s="1053" t="s">
        <v>381</v>
      </c>
      <c r="AV5" s="1054"/>
      <c r="AW5" s="1054"/>
      <c r="AX5" s="1054"/>
      <c r="AY5" s="1069"/>
      <c r="AZ5" s="256"/>
      <c r="BA5" s="256"/>
      <c r="BB5" s="256"/>
      <c r="BC5" s="256"/>
      <c r="BD5" s="256"/>
      <c r="BE5" s="257"/>
      <c r="BF5" s="257"/>
      <c r="BG5" s="257"/>
      <c r="BH5" s="257"/>
      <c r="BI5" s="257"/>
      <c r="BJ5" s="257"/>
      <c r="BK5" s="257"/>
      <c r="BL5" s="257"/>
      <c r="BM5" s="257"/>
      <c r="BN5" s="257"/>
      <c r="BO5" s="257"/>
      <c r="BP5" s="257"/>
      <c r="BQ5" s="1047" t="s">
        <v>382</v>
      </c>
      <c r="BR5" s="1048"/>
      <c r="BS5" s="1048"/>
      <c r="BT5" s="1048"/>
      <c r="BU5" s="1048"/>
      <c r="BV5" s="1048"/>
      <c r="BW5" s="1048"/>
      <c r="BX5" s="1048"/>
      <c r="BY5" s="1048"/>
      <c r="BZ5" s="1048"/>
      <c r="CA5" s="1048"/>
      <c r="CB5" s="1048"/>
      <c r="CC5" s="1048"/>
      <c r="CD5" s="1048"/>
      <c r="CE5" s="1048"/>
      <c r="CF5" s="1048"/>
      <c r="CG5" s="1049"/>
      <c r="CH5" s="1053" t="s">
        <v>383</v>
      </c>
      <c r="CI5" s="1054"/>
      <c r="CJ5" s="1054"/>
      <c r="CK5" s="1054"/>
      <c r="CL5" s="1055"/>
      <c r="CM5" s="1053" t="s">
        <v>384</v>
      </c>
      <c r="CN5" s="1054"/>
      <c r="CO5" s="1054"/>
      <c r="CP5" s="1054"/>
      <c r="CQ5" s="1055"/>
      <c r="CR5" s="1053" t="s">
        <v>385</v>
      </c>
      <c r="CS5" s="1054"/>
      <c r="CT5" s="1054"/>
      <c r="CU5" s="1054"/>
      <c r="CV5" s="1055"/>
      <c r="CW5" s="1053" t="s">
        <v>386</v>
      </c>
      <c r="CX5" s="1054"/>
      <c r="CY5" s="1054"/>
      <c r="CZ5" s="1054"/>
      <c r="DA5" s="1055"/>
      <c r="DB5" s="1053" t="s">
        <v>387</v>
      </c>
      <c r="DC5" s="1054"/>
      <c r="DD5" s="1054"/>
      <c r="DE5" s="1054"/>
      <c r="DF5" s="1055"/>
      <c r="DG5" s="1150" t="s">
        <v>388</v>
      </c>
      <c r="DH5" s="1151"/>
      <c r="DI5" s="1151"/>
      <c r="DJ5" s="1151"/>
      <c r="DK5" s="1152"/>
      <c r="DL5" s="1150" t="s">
        <v>389</v>
      </c>
      <c r="DM5" s="1151"/>
      <c r="DN5" s="1151"/>
      <c r="DO5" s="1151"/>
      <c r="DP5" s="1152"/>
      <c r="DQ5" s="1053" t="s">
        <v>390</v>
      </c>
      <c r="DR5" s="1054"/>
      <c r="DS5" s="1054"/>
      <c r="DT5" s="1054"/>
      <c r="DU5" s="1055"/>
      <c r="DV5" s="1053" t="s">
        <v>381</v>
      </c>
      <c r="DW5" s="1054"/>
      <c r="DX5" s="1054"/>
      <c r="DY5" s="1054"/>
      <c r="DZ5" s="1069"/>
      <c r="EA5" s="254"/>
    </row>
    <row r="6" spans="1:131" s="255" customFormat="1" ht="26.25" customHeight="1" thickBot="1" x14ac:dyDescent="0.2">
      <c r="A6" s="1050"/>
      <c r="B6" s="1051"/>
      <c r="C6" s="1051"/>
      <c r="D6" s="1051"/>
      <c r="E6" s="1051"/>
      <c r="F6" s="1051"/>
      <c r="G6" s="1051"/>
      <c r="H6" s="1051"/>
      <c r="I6" s="1051"/>
      <c r="J6" s="1051"/>
      <c r="K6" s="1051"/>
      <c r="L6" s="1051"/>
      <c r="M6" s="1051"/>
      <c r="N6" s="1051"/>
      <c r="O6" s="1051"/>
      <c r="P6" s="1052"/>
      <c r="Q6" s="1056"/>
      <c r="R6" s="1057"/>
      <c r="S6" s="1057"/>
      <c r="T6" s="1057"/>
      <c r="U6" s="1058"/>
      <c r="V6" s="1056"/>
      <c r="W6" s="1057"/>
      <c r="X6" s="1057"/>
      <c r="Y6" s="1057"/>
      <c r="Z6" s="1058"/>
      <c r="AA6" s="1056"/>
      <c r="AB6" s="1057"/>
      <c r="AC6" s="1057"/>
      <c r="AD6" s="1057"/>
      <c r="AE6" s="1057"/>
      <c r="AF6" s="1166"/>
      <c r="AG6" s="1057"/>
      <c r="AH6" s="1057"/>
      <c r="AI6" s="1057"/>
      <c r="AJ6" s="1070"/>
      <c r="AK6" s="1057"/>
      <c r="AL6" s="1057"/>
      <c r="AM6" s="1057"/>
      <c r="AN6" s="1057"/>
      <c r="AO6" s="1058"/>
      <c r="AP6" s="1056"/>
      <c r="AQ6" s="1057"/>
      <c r="AR6" s="1057"/>
      <c r="AS6" s="1057"/>
      <c r="AT6" s="1058"/>
      <c r="AU6" s="1056"/>
      <c r="AV6" s="1057"/>
      <c r="AW6" s="1057"/>
      <c r="AX6" s="1057"/>
      <c r="AY6" s="1070"/>
      <c r="AZ6" s="252"/>
      <c r="BA6" s="252"/>
      <c r="BB6" s="252"/>
      <c r="BC6" s="252"/>
      <c r="BD6" s="252"/>
      <c r="BE6" s="253"/>
      <c r="BF6" s="253"/>
      <c r="BG6" s="253"/>
      <c r="BH6" s="253"/>
      <c r="BI6" s="253"/>
      <c r="BJ6" s="253"/>
      <c r="BK6" s="253"/>
      <c r="BL6" s="253"/>
      <c r="BM6" s="253"/>
      <c r="BN6" s="253"/>
      <c r="BO6" s="253"/>
      <c r="BP6" s="253"/>
      <c r="BQ6" s="1050"/>
      <c r="BR6" s="1051"/>
      <c r="BS6" s="1051"/>
      <c r="BT6" s="1051"/>
      <c r="BU6" s="1051"/>
      <c r="BV6" s="1051"/>
      <c r="BW6" s="1051"/>
      <c r="BX6" s="1051"/>
      <c r="BY6" s="1051"/>
      <c r="BZ6" s="1051"/>
      <c r="CA6" s="1051"/>
      <c r="CB6" s="1051"/>
      <c r="CC6" s="1051"/>
      <c r="CD6" s="1051"/>
      <c r="CE6" s="1051"/>
      <c r="CF6" s="1051"/>
      <c r="CG6" s="1052"/>
      <c r="CH6" s="1056"/>
      <c r="CI6" s="1057"/>
      <c r="CJ6" s="1057"/>
      <c r="CK6" s="1057"/>
      <c r="CL6" s="1058"/>
      <c r="CM6" s="1056"/>
      <c r="CN6" s="1057"/>
      <c r="CO6" s="1057"/>
      <c r="CP6" s="1057"/>
      <c r="CQ6" s="1058"/>
      <c r="CR6" s="1056"/>
      <c r="CS6" s="1057"/>
      <c r="CT6" s="1057"/>
      <c r="CU6" s="1057"/>
      <c r="CV6" s="1058"/>
      <c r="CW6" s="1056"/>
      <c r="CX6" s="1057"/>
      <c r="CY6" s="1057"/>
      <c r="CZ6" s="1057"/>
      <c r="DA6" s="1058"/>
      <c r="DB6" s="1056"/>
      <c r="DC6" s="1057"/>
      <c r="DD6" s="1057"/>
      <c r="DE6" s="1057"/>
      <c r="DF6" s="1058"/>
      <c r="DG6" s="1153"/>
      <c r="DH6" s="1154"/>
      <c r="DI6" s="1154"/>
      <c r="DJ6" s="1154"/>
      <c r="DK6" s="1155"/>
      <c r="DL6" s="1153"/>
      <c r="DM6" s="1154"/>
      <c r="DN6" s="1154"/>
      <c r="DO6" s="1154"/>
      <c r="DP6" s="1155"/>
      <c r="DQ6" s="1056"/>
      <c r="DR6" s="1057"/>
      <c r="DS6" s="1057"/>
      <c r="DT6" s="1057"/>
      <c r="DU6" s="1058"/>
      <c r="DV6" s="1056"/>
      <c r="DW6" s="1057"/>
      <c r="DX6" s="1057"/>
      <c r="DY6" s="1057"/>
      <c r="DZ6" s="1070"/>
      <c r="EA6" s="254"/>
    </row>
    <row r="7" spans="1:131" s="255" customFormat="1" ht="26.25" customHeight="1" thickTop="1" x14ac:dyDescent="0.15">
      <c r="A7" s="258">
        <v>1</v>
      </c>
      <c r="B7" s="1102" t="s">
        <v>391</v>
      </c>
      <c r="C7" s="1103"/>
      <c r="D7" s="1103"/>
      <c r="E7" s="1103"/>
      <c r="F7" s="1103"/>
      <c r="G7" s="1103"/>
      <c r="H7" s="1103"/>
      <c r="I7" s="1103"/>
      <c r="J7" s="1103"/>
      <c r="K7" s="1103"/>
      <c r="L7" s="1103"/>
      <c r="M7" s="1103"/>
      <c r="N7" s="1103"/>
      <c r="O7" s="1103"/>
      <c r="P7" s="1104"/>
      <c r="Q7" s="1156">
        <v>3374</v>
      </c>
      <c r="R7" s="1157"/>
      <c r="S7" s="1157"/>
      <c r="T7" s="1157"/>
      <c r="U7" s="1157"/>
      <c r="V7" s="1157">
        <v>3347</v>
      </c>
      <c r="W7" s="1157"/>
      <c r="X7" s="1157"/>
      <c r="Y7" s="1157"/>
      <c r="Z7" s="1157"/>
      <c r="AA7" s="1157">
        <v>27</v>
      </c>
      <c r="AB7" s="1157"/>
      <c r="AC7" s="1157"/>
      <c r="AD7" s="1157"/>
      <c r="AE7" s="1158"/>
      <c r="AF7" s="1159">
        <v>20</v>
      </c>
      <c r="AG7" s="1160"/>
      <c r="AH7" s="1160"/>
      <c r="AI7" s="1160"/>
      <c r="AJ7" s="1161"/>
      <c r="AK7" s="1143"/>
      <c r="AL7" s="1144"/>
      <c r="AM7" s="1144"/>
      <c r="AN7" s="1144"/>
      <c r="AO7" s="1144"/>
      <c r="AP7" s="1144">
        <v>3598</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579</v>
      </c>
      <c r="BT7" s="1148"/>
      <c r="BU7" s="1148"/>
      <c r="BV7" s="1148"/>
      <c r="BW7" s="1148"/>
      <c r="BX7" s="1148"/>
      <c r="BY7" s="1148"/>
      <c r="BZ7" s="1148"/>
      <c r="CA7" s="1148"/>
      <c r="CB7" s="1148"/>
      <c r="CC7" s="1148"/>
      <c r="CD7" s="1148"/>
      <c r="CE7" s="1148"/>
      <c r="CF7" s="1148"/>
      <c r="CG7" s="1149"/>
      <c r="CH7" s="1140">
        <f>-3</f>
        <v>-3</v>
      </c>
      <c r="CI7" s="1141"/>
      <c r="CJ7" s="1141"/>
      <c r="CK7" s="1141"/>
      <c r="CL7" s="1142"/>
      <c r="CM7" s="1140">
        <v>21</v>
      </c>
      <c r="CN7" s="1141"/>
      <c r="CO7" s="1141"/>
      <c r="CP7" s="1141"/>
      <c r="CQ7" s="1142"/>
      <c r="CR7" s="1140">
        <v>16</v>
      </c>
      <c r="CS7" s="1141"/>
      <c r="CT7" s="1141"/>
      <c r="CU7" s="1141"/>
      <c r="CV7" s="1142"/>
      <c r="CW7" s="1140">
        <v>0</v>
      </c>
      <c r="CX7" s="1141"/>
      <c r="CY7" s="1141"/>
      <c r="CZ7" s="1141"/>
      <c r="DA7" s="1142"/>
      <c r="DB7" s="1140"/>
      <c r="DC7" s="1141"/>
      <c r="DD7" s="1141"/>
      <c r="DE7" s="1141"/>
      <c r="DF7" s="1142"/>
      <c r="DG7" s="1140"/>
      <c r="DH7" s="1141"/>
      <c r="DI7" s="1141"/>
      <c r="DJ7" s="1141"/>
      <c r="DK7" s="1142"/>
      <c r="DL7" s="1140"/>
      <c r="DM7" s="1141"/>
      <c r="DN7" s="1141"/>
      <c r="DO7" s="1141"/>
      <c r="DP7" s="1142"/>
      <c r="DQ7" s="1140"/>
      <c r="DR7" s="1141"/>
      <c r="DS7" s="1141"/>
      <c r="DT7" s="1141"/>
      <c r="DU7" s="1142"/>
      <c r="DV7" s="1167"/>
      <c r="DW7" s="1168"/>
      <c r="DX7" s="1168"/>
      <c r="DY7" s="1168"/>
      <c r="DZ7" s="1169"/>
      <c r="EA7" s="254"/>
    </row>
    <row r="8" spans="1:131" s="255" customFormat="1" ht="26.25" customHeight="1" x14ac:dyDescent="0.15">
      <c r="A8" s="261">
        <v>2</v>
      </c>
      <c r="B8" s="1089"/>
      <c r="C8" s="1090"/>
      <c r="D8" s="1090"/>
      <c r="E8" s="1090"/>
      <c r="F8" s="1090"/>
      <c r="G8" s="1090"/>
      <c r="H8" s="1090"/>
      <c r="I8" s="1090"/>
      <c r="J8" s="1090"/>
      <c r="K8" s="1090"/>
      <c r="L8" s="1090"/>
      <c r="M8" s="1090"/>
      <c r="N8" s="1090"/>
      <c r="O8" s="1090"/>
      <c r="P8" s="1091"/>
      <c r="Q8" s="1095"/>
      <c r="R8" s="1096"/>
      <c r="S8" s="1096"/>
      <c r="T8" s="1096"/>
      <c r="U8" s="1096"/>
      <c r="V8" s="1096"/>
      <c r="W8" s="1096"/>
      <c r="X8" s="1096"/>
      <c r="Y8" s="1096"/>
      <c r="Z8" s="1096"/>
      <c r="AA8" s="1096"/>
      <c r="AB8" s="1096"/>
      <c r="AC8" s="1096"/>
      <c r="AD8" s="1096"/>
      <c r="AE8" s="1097"/>
      <c r="AF8" s="1071"/>
      <c r="AG8" s="1072"/>
      <c r="AH8" s="1072"/>
      <c r="AI8" s="1072"/>
      <c r="AJ8" s="1073"/>
      <c r="AK8" s="1138"/>
      <c r="AL8" s="1139"/>
      <c r="AM8" s="1139"/>
      <c r="AN8" s="1139"/>
      <c r="AO8" s="1139"/>
      <c r="AP8" s="1139"/>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6"/>
      <c r="BT8" s="1067"/>
      <c r="BU8" s="1067"/>
      <c r="BV8" s="1067"/>
      <c r="BW8" s="1067"/>
      <c r="BX8" s="1067"/>
      <c r="BY8" s="1067"/>
      <c r="BZ8" s="1067"/>
      <c r="CA8" s="1067"/>
      <c r="CB8" s="1067"/>
      <c r="CC8" s="1067"/>
      <c r="CD8" s="1067"/>
      <c r="CE8" s="1067"/>
      <c r="CF8" s="1067"/>
      <c r="CG8" s="1068"/>
      <c r="CH8" s="1041"/>
      <c r="CI8" s="1042"/>
      <c r="CJ8" s="1042"/>
      <c r="CK8" s="1042"/>
      <c r="CL8" s="1043"/>
      <c r="CM8" s="1041"/>
      <c r="CN8" s="1042"/>
      <c r="CO8" s="1042"/>
      <c r="CP8" s="1042"/>
      <c r="CQ8" s="1043"/>
      <c r="CR8" s="1041"/>
      <c r="CS8" s="1042"/>
      <c r="CT8" s="1042"/>
      <c r="CU8" s="1042"/>
      <c r="CV8" s="1043"/>
      <c r="CW8" s="1041"/>
      <c r="CX8" s="1042"/>
      <c r="CY8" s="1042"/>
      <c r="CZ8" s="1042"/>
      <c r="DA8" s="1043"/>
      <c r="DB8" s="1041"/>
      <c r="DC8" s="1042"/>
      <c r="DD8" s="1042"/>
      <c r="DE8" s="1042"/>
      <c r="DF8" s="1043"/>
      <c r="DG8" s="1041"/>
      <c r="DH8" s="1042"/>
      <c r="DI8" s="1042"/>
      <c r="DJ8" s="1042"/>
      <c r="DK8" s="1043"/>
      <c r="DL8" s="1041"/>
      <c r="DM8" s="1042"/>
      <c r="DN8" s="1042"/>
      <c r="DO8" s="1042"/>
      <c r="DP8" s="1043"/>
      <c r="DQ8" s="1041"/>
      <c r="DR8" s="1042"/>
      <c r="DS8" s="1042"/>
      <c r="DT8" s="1042"/>
      <c r="DU8" s="1043"/>
      <c r="DV8" s="1044"/>
      <c r="DW8" s="1045"/>
      <c r="DX8" s="1045"/>
      <c r="DY8" s="1045"/>
      <c r="DZ8" s="1046"/>
      <c r="EA8" s="254"/>
    </row>
    <row r="9" spans="1:131" s="255" customFormat="1" ht="26.25" customHeight="1" x14ac:dyDescent="0.15">
      <c r="A9" s="261">
        <v>3</v>
      </c>
      <c r="B9" s="1089"/>
      <c r="C9" s="1090"/>
      <c r="D9" s="1090"/>
      <c r="E9" s="1090"/>
      <c r="F9" s="1090"/>
      <c r="G9" s="1090"/>
      <c r="H9" s="1090"/>
      <c r="I9" s="1090"/>
      <c r="J9" s="1090"/>
      <c r="K9" s="1090"/>
      <c r="L9" s="1090"/>
      <c r="M9" s="1090"/>
      <c r="N9" s="1090"/>
      <c r="O9" s="1090"/>
      <c r="P9" s="1091"/>
      <c r="Q9" s="1095"/>
      <c r="R9" s="1096"/>
      <c r="S9" s="1096"/>
      <c r="T9" s="1096"/>
      <c r="U9" s="1096"/>
      <c r="V9" s="1096"/>
      <c r="W9" s="1096"/>
      <c r="X9" s="1096"/>
      <c r="Y9" s="1096"/>
      <c r="Z9" s="1096"/>
      <c r="AA9" s="1096"/>
      <c r="AB9" s="1096"/>
      <c r="AC9" s="1096"/>
      <c r="AD9" s="1096"/>
      <c r="AE9" s="1097"/>
      <c r="AF9" s="1071"/>
      <c r="AG9" s="1072"/>
      <c r="AH9" s="1072"/>
      <c r="AI9" s="1072"/>
      <c r="AJ9" s="1073"/>
      <c r="AK9" s="1138"/>
      <c r="AL9" s="1139"/>
      <c r="AM9" s="1139"/>
      <c r="AN9" s="1139"/>
      <c r="AO9" s="1139"/>
      <c r="AP9" s="1139"/>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6"/>
      <c r="BT9" s="1067"/>
      <c r="BU9" s="1067"/>
      <c r="BV9" s="1067"/>
      <c r="BW9" s="1067"/>
      <c r="BX9" s="1067"/>
      <c r="BY9" s="1067"/>
      <c r="BZ9" s="1067"/>
      <c r="CA9" s="1067"/>
      <c r="CB9" s="1067"/>
      <c r="CC9" s="1067"/>
      <c r="CD9" s="1067"/>
      <c r="CE9" s="1067"/>
      <c r="CF9" s="1067"/>
      <c r="CG9" s="1068"/>
      <c r="CH9" s="1041"/>
      <c r="CI9" s="1042"/>
      <c r="CJ9" s="1042"/>
      <c r="CK9" s="1042"/>
      <c r="CL9" s="1043"/>
      <c r="CM9" s="1041"/>
      <c r="CN9" s="1042"/>
      <c r="CO9" s="1042"/>
      <c r="CP9" s="1042"/>
      <c r="CQ9" s="1043"/>
      <c r="CR9" s="1041"/>
      <c r="CS9" s="1042"/>
      <c r="CT9" s="1042"/>
      <c r="CU9" s="1042"/>
      <c r="CV9" s="1043"/>
      <c r="CW9" s="1041"/>
      <c r="CX9" s="1042"/>
      <c r="CY9" s="1042"/>
      <c r="CZ9" s="1042"/>
      <c r="DA9" s="1043"/>
      <c r="DB9" s="1041"/>
      <c r="DC9" s="1042"/>
      <c r="DD9" s="1042"/>
      <c r="DE9" s="1042"/>
      <c r="DF9" s="1043"/>
      <c r="DG9" s="1041"/>
      <c r="DH9" s="1042"/>
      <c r="DI9" s="1042"/>
      <c r="DJ9" s="1042"/>
      <c r="DK9" s="1043"/>
      <c r="DL9" s="1041"/>
      <c r="DM9" s="1042"/>
      <c r="DN9" s="1042"/>
      <c r="DO9" s="1042"/>
      <c r="DP9" s="1043"/>
      <c r="DQ9" s="1041"/>
      <c r="DR9" s="1042"/>
      <c r="DS9" s="1042"/>
      <c r="DT9" s="1042"/>
      <c r="DU9" s="1043"/>
      <c r="DV9" s="1044"/>
      <c r="DW9" s="1045"/>
      <c r="DX9" s="1045"/>
      <c r="DY9" s="1045"/>
      <c r="DZ9" s="1046"/>
      <c r="EA9" s="254"/>
    </row>
    <row r="10" spans="1:131" s="255" customFormat="1" ht="26.25" customHeight="1" x14ac:dyDescent="0.15">
      <c r="A10" s="261">
        <v>4</v>
      </c>
      <c r="B10" s="1089"/>
      <c r="C10" s="1090"/>
      <c r="D10" s="1090"/>
      <c r="E10" s="1090"/>
      <c r="F10" s="1090"/>
      <c r="G10" s="1090"/>
      <c r="H10" s="1090"/>
      <c r="I10" s="1090"/>
      <c r="J10" s="1090"/>
      <c r="K10" s="1090"/>
      <c r="L10" s="1090"/>
      <c r="M10" s="1090"/>
      <c r="N10" s="1090"/>
      <c r="O10" s="1090"/>
      <c r="P10" s="1091"/>
      <c r="Q10" s="1095"/>
      <c r="R10" s="1096"/>
      <c r="S10" s="1096"/>
      <c r="T10" s="1096"/>
      <c r="U10" s="1096"/>
      <c r="V10" s="1096"/>
      <c r="W10" s="1096"/>
      <c r="X10" s="1096"/>
      <c r="Y10" s="1096"/>
      <c r="Z10" s="1096"/>
      <c r="AA10" s="1096"/>
      <c r="AB10" s="1096"/>
      <c r="AC10" s="1096"/>
      <c r="AD10" s="1096"/>
      <c r="AE10" s="1097"/>
      <c r="AF10" s="1071"/>
      <c r="AG10" s="1072"/>
      <c r="AH10" s="1072"/>
      <c r="AI10" s="1072"/>
      <c r="AJ10" s="1073"/>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6"/>
      <c r="BT10" s="1067"/>
      <c r="BU10" s="1067"/>
      <c r="BV10" s="1067"/>
      <c r="BW10" s="1067"/>
      <c r="BX10" s="1067"/>
      <c r="BY10" s="1067"/>
      <c r="BZ10" s="1067"/>
      <c r="CA10" s="1067"/>
      <c r="CB10" s="1067"/>
      <c r="CC10" s="1067"/>
      <c r="CD10" s="1067"/>
      <c r="CE10" s="1067"/>
      <c r="CF10" s="1067"/>
      <c r="CG10" s="1068"/>
      <c r="CH10" s="1041"/>
      <c r="CI10" s="1042"/>
      <c r="CJ10" s="1042"/>
      <c r="CK10" s="1042"/>
      <c r="CL10" s="1043"/>
      <c r="CM10" s="1041"/>
      <c r="CN10" s="1042"/>
      <c r="CO10" s="1042"/>
      <c r="CP10" s="1042"/>
      <c r="CQ10" s="1043"/>
      <c r="CR10" s="1041"/>
      <c r="CS10" s="1042"/>
      <c r="CT10" s="1042"/>
      <c r="CU10" s="1042"/>
      <c r="CV10" s="1043"/>
      <c r="CW10" s="1041"/>
      <c r="CX10" s="1042"/>
      <c r="CY10" s="1042"/>
      <c r="CZ10" s="1042"/>
      <c r="DA10" s="1043"/>
      <c r="DB10" s="1041"/>
      <c r="DC10" s="1042"/>
      <c r="DD10" s="1042"/>
      <c r="DE10" s="1042"/>
      <c r="DF10" s="1043"/>
      <c r="DG10" s="1041"/>
      <c r="DH10" s="1042"/>
      <c r="DI10" s="1042"/>
      <c r="DJ10" s="1042"/>
      <c r="DK10" s="1043"/>
      <c r="DL10" s="1041"/>
      <c r="DM10" s="1042"/>
      <c r="DN10" s="1042"/>
      <c r="DO10" s="1042"/>
      <c r="DP10" s="1043"/>
      <c r="DQ10" s="1041"/>
      <c r="DR10" s="1042"/>
      <c r="DS10" s="1042"/>
      <c r="DT10" s="1042"/>
      <c r="DU10" s="1043"/>
      <c r="DV10" s="1044"/>
      <c r="DW10" s="1045"/>
      <c r="DX10" s="1045"/>
      <c r="DY10" s="1045"/>
      <c r="DZ10" s="1046"/>
      <c r="EA10" s="254"/>
    </row>
    <row r="11" spans="1:131" s="255" customFormat="1" ht="26.25" customHeight="1" x14ac:dyDescent="0.15">
      <c r="A11" s="261">
        <v>5</v>
      </c>
      <c r="B11" s="1089"/>
      <c r="C11" s="1090"/>
      <c r="D11" s="1090"/>
      <c r="E11" s="1090"/>
      <c r="F11" s="1090"/>
      <c r="G11" s="1090"/>
      <c r="H11" s="1090"/>
      <c r="I11" s="1090"/>
      <c r="J11" s="1090"/>
      <c r="K11" s="1090"/>
      <c r="L11" s="1090"/>
      <c r="M11" s="1090"/>
      <c r="N11" s="1090"/>
      <c r="O11" s="1090"/>
      <c r="P11" s="1091"/>
      <c r="Q11" s="1095"/>
      <c r="R11" s="1096"/>
      <c r="S11" s="1096"/>
      <c r="T11" s="1096"/>
      <c r="U11" s="1096"/>
      <c r="V11" s="1096"/>
      <c r="W11" s="1096"/>
      <c r="X11" s="1096"/>
      <c r="Y11" s="1096"/>
      <c r="Z11" s="1096"/>
      <c r="AA11" s="1096"/>
      <c r="AB11" s="1096"/>
      <c r="AC11" s="1096"/>
      <c r="AD11" s="1096"/>
      <c r="AE11" s="1097"/>
      <c r="AF11" s="1071"/>
      <c r="AG11" s="1072"/>
      <c r="AH11" s="1072"/>
      <c r="AI11" s="1072"/>
      <c r="AJ11" s="1073"/>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6"/>
      <c r="BT11" s="1067"/>
      <c r="BU11" s="1067"/>
      <c r="BV11" s="1067"/>
      <c r="BW11" s="1067"/>
      <c r="BX11" s="1067"/>
      <c r="BY11" s="1067"/>
      <c r="BZ11" s="1067"/>
      <c r="CA11" s="1067"/>
      <c r="CB11" s="1067"/>
      <c r="CC11" s="1067"/>
      <c r="CD11" s="1067"/>
      <c r="CE11" s="1067"/>
      <c r="CF11" s="1067"/>
      <c r="CG11" s="1068"/>
      <c r="CH11" s="1041"/>
      <c r="CI11" s="1042"/>
      <c r="CJ11" s="1042"/>
      <c r="CK11" s="1042"/>
      <c r="CL11" s="1043"/>
      <c r="CM11" s="1041"/>
      <c r="CN11" s="1042"/>
      <c r="CO11" s="1042"/>
      <c r="CP11" s="1042"/>
      <c r="CQ11" s="1043"/>
      <c r="CR11" s="1041"/>
      <c r="CS11" s="1042"/>
      <c r="CT11" s="1042"/>
      <c r="CU11" s="1042"/>
      <c r="CV11" s="1043"/>
      <c r="CW11" s="1041"/>
      <c r="CX11" s="1042"/>
      <c r="CY11" s="1042"/>
      <c r="CZ11" s="1042"/>
      <c r="DA11" s="1043"/>
      <c r="DB11" s="1041"/>
      <c r="DC11" s="1042"/>
      <c r="DD11" s="1042"/>
      <c r="DE11" s="1042"/>
      <c r="DF11" s="1043"/>
      <c r="DG11" s="1041"/>
      <c r="DH11" s="1042"/>
      <c r="DI11" s="1042"/>
      <c r="DJ11" s="1042"/>
      <c r="DK11" s="1043"/>
      <c r="DL11" s="1041"/>
      <c r="DM11" s="1042"/>
      <c r="DN11" s="1042"/>
      <c r="DO11" s="1042"/>
      <c r="DP11" s="1043"/>
      <c r="DQ11" s="1041"/>
      <c r="DR11" s="1042"/>
      <c r="DS11" s="1042"/>
      <c r="DT11" s="1042"/>
      <c r="DU11" s="1043"/>
      <c r="DV11" s="1044"/>
      <c r="DW11" s="1045"/>
      <c r="DX11" s="1045"/>
      <c r="DY11" s="1045"/>
      <c r="DZ11" s="1046"/>
      <c r="EA11" s="254"/>
    </row>
    <row r="12" spans="1:131" s="255" customFormat="1" ht="26.25" customHeight="1" x14ac:dyDescent="0.15">
      <c r="A12" s="261">
        <v>6</v>
      </c>
      <c r="B12" s="1089"/>
      <c r="C12" s="1090"/>
      <c r="D12" s="1090"/>
      <c r="E12" s="1090"/>
      <c r="F12" s="1090"/>
      <c r="G12" s="1090"/>
      <c r="H12" s="1090"/>
      <c r="I12" s="1090"/>
      <c r="J12" s="1090"/>
      <c r="K12" s="1090"/>
      <c r="L12" s="1090"/>
      <c r="M12" s="1090"/>
      <c r="N12" s="1090"/>
      <c r="O12" s="1090"/>
      <c r="P12" s="1091"/>
      <c r="Q12" s="1095"/>
      <c r="R12" s="1096"/>
      <c r="S12" s="1096"/>
      <c r="T12" s="1096"/>
      <c r="U12" s="1096"/>
      <c r="V12" s="1096"/>
      <c r="W12" s="1096"/>
      <c r="X12" s="1096"/>
      <c r="Y12" s="1096"/>
      <c r="Z12" s="1096"/>
      <c r="AA12" s="1096"/>
      <c r="AB12" s="1096"/>
      <c r="AC12" s="1096"/>
      <c r="AD12" s="1096"/>
      <c r="AE12" s="1097"/>
      <c r="AF12" s="1071"/>
      <c r="AG12" s="1072"/>
      <c r="AH12" s="1072"/>
      <c r="AI12" s="1072"/>
      <c r="AJ12" s="1073"/>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6"/>
      <c r="BT12" s="1067"/>
      <c r="BU12" s="1067"/>
      <c r="BV12" s="1067"/>
      <c r="BW12" s="1067"/>
      <c r="BX12" s="1067"/>
      <c r="BY12" s="1067"/>
      <c r="BZ12" s="1067"/>
      <c r="CA12" s="1067"/>
      <c r="CB12" s="1067"/>
      <c r="CC12" s="1067"/>
      <c r="CD12" s="1067"/>
      <c r="CE12" s="1067"/>
      <c r="CF12" s="1067"/>
      <c r="CG12" s="1068"/>
      <c r="CH12" s="1041"/>
      <c r="CI12" s="1042"/>
      <c r="CJ12" s="1042"/>
      <c r="CK12" s="1042"/>
      <c r="CL12" s="1043"/>
      <c r="CM12" s="1041"/>
      <c r="CN12" s="1042"/>
      <c r="CO12" s="1042"/>
      <c r="CP12" s="1042"/>
      <c r="CQ12" s="1043"/>
      <c r="CR12" s="1041"/>
      <c r="CS12" s="1042"/>
      <c r="CT12" s="1042"/>
      <c r="CU12" s="1042"/>
      <c r="CV12" s="1043"/>
      <c r="CW12" s="1041"/>
      <c r="CX12" s="1042"/>
      <c r="CY12" s="1042"/>
      <c r="CZ12" s="1042"/>
      <c r="DA12" s="1043"/>
      <c r="DB12" s="1041"/>
      <c r="DC12" s="1042"/>
      <c r="DD12" s="1042"/>
      <c r="DE12" s="1042"/>
      <c r="DF12" s="1043"/>
      <c r="DG12" s="1041"/>
      <c r="DH12" s="1042"/>
      <c r="DI12" s="1042"/>
      <c r="DJ12" s="1042"/>
      <c r="DK12" s="1043"/>
      <c r="DL12" s="1041"/>
      <c r="DM12" s="1042"/>
      <c r="DN12" s="1042"/>
      <c r="DO12" s="1042"/>
      <c r="DP12" s="1043"/>
      <c r="DQ12" s="1041"/>
      <c r="DR12" s="1042"/>
      <c r="DS12" s="1042"/>
      <c r="DT12" s="1042"/>
      <c r="DU12" s="1043"/>
      <c r="DV12" s="1044"/>
      <c r="DW12" s="1045"/>
      <c r="DX12" s="1045"/>
      <c r="DY12" s="1045"/>
      <c r="DZ12" s="1046"/>
      <c r="EA12" s="254"/>
    </row>
    <row r="13" spans="1:131" s="255" customFormat="1" ht="26.25" customHeight="1" x14ac:dyDescent="0.15">
      <c r="A13" s="261">
        <v>7</v>
      </c>
      <c r="B13" s="1089"/>
      <c r="C13" s="1090"/>
      <c r="D13" s="1090"/>
      <c r="E13" s="1090"/>
      <c r="F13" s="1090"/>
      <c r="G13" s="1090"/>
      <c r="H13" s="1090"/>
      <c r="I13" s="1090"/>
      <c r="J13" s="1090"/>
      <c r="K13" s="1090"/>
      <c r="L13" s="1090"/>
      <c r="M13" s="1090"/>
      <c r="N13" s="1090"/>
      <c r="O13" s="1090"/>
      <c r="P13" s="1091"/>
      <c r="Q13" s="1095"/>
      <c r="R13" s="1096"/>
      <c r="S13" s="1096"/>
      <c r="T13" s="1096"/>
      <c r="U13" s="1096"/>
      <c r="V13" s="1096"/>
      <c r="W13" s="1096"/>
      <c r="X13" s="1096"/>
      <c r="Y13" s="1096"/>
      <c r="Z13" s="1096"/>
      <c r="AA13" s="1096"/>
      <c r="AB13" s="1096"/>
      <c r="AC13" s="1096"/>
      <c r="AD13" s="1096"/>
      <c r="AE13" s="1097"/>
      <c r="AF13" s="1071"/>
      <c r="AG13" s="1072"/>
      <c r="AH13" s="1072"/>
      <c r="AI13" s="1072"/>
      <c r="AJ13" s="1073"/>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6"/>
      <c r="BT13" s="1067"/>
      <c r="BU13" s="1067"/>
      <c r="BV13" s="1067"/>
      <c r="BW13" s="1067"/>
      <c r="BX13" s="1067"/>
      <c r="BY13" s="1067"/>
      <c r="BZ13" s="1067"/>
      <c r="CA13" s="1067"/>
      <c r="CB13" s="1067"/>
      <c r="CC13" s="1067"/>
      <c r="CD13" s="1067"/>
      <c r="CE13" s="1067"/>
      <c r="CF13" s="1067"/>
      <c r="CG13" s="1068"/>
      <c r="CH13" s="1041"/>
      <c r="CI13" s="1042"/>
      <c r="CJ13" s="1042"/>
      <c r="CK13" s="1042"/>
      <c r="CL13" s="1043"/>
      <c r="CM13" s="1041"/>
      <c r="CN13" s="1042"/>
      <c r="CO13" s="1042"/>
      <c r="CP13" s="1042"/>
      <c r="CQ13" s="1043"/>
      <c r="CR13" s="1041"/>
      <c r="CS13" s="1042"/>
      <c r="CT13" s="1042"/>
      <c r="CU13" s="1042"/>
      <c r="CV13" s="1043"/>
      <c r="CW13" s="1041"/>
      <c r="CX13" s="1042"/>
      <c r="CY13" s="1042"/>
      <c r="CZ13" s="1042"/>
      <c r="DA13" s="1043"/>
      <c r="DB13" s="1041"/>
      <c r="DC13" s="1042"/>
      <c r="DD13" s="1042"/>
      <c r="DE13" s="1042"/>
      <c r="DF13" s="1043"/>
      <c r="DG13" s="1041"/>
      <c r="DH13" s="1042"/>
      <c r="DI13" s="1042"/>
      <c r="DJ13" s="1042"/>
      <c r="DK13" s="1043"/>
      <c r="DL13" s="1041"/>
      <c r="DM13" s="1042"/>
      <c r="DN13" s="1042"/>
      <c r="DO13" s="1042"/>
      <c r="DP13" s="1043"/>
      <c r="DQ13" s="1041"/>
      <c r="DR13" s="1042"/>
      <c r="DS13" s="1042"/>
      <c r="DT13" s="1042"/>
      <c r="DU13" s="1043"/>
      <c r="DV13" s="1044"/>
      <c r="DW13" s="1045"/>
      <c r="DX13" s="1045"/>
      <c r="DY13" s="1045"/>
      <c r="DZ13" s="1046"/>
      <c r="EA13" s="254"/>
    </row>
    <row r="14" spans="1:131" s="255" customFormat="1" ht="26.25" customHeight="1" x14ac:dyDescent="0.15">
      <c r="A14" s="261">
        <v>8</v>
      </c>
      <c r="B14" s="1089"/>
      <c r="C14" s="1090"/>
      <c r="D14" s="1090"/>
      <c r="E14" s="1090"/>
      <c r="F14" s="1090"/>
      <c r="G14" s="1090"/>
      <c r="H14" s="1090"/>
      <c r="I14" s="1090"/>
      <c r="J14" s="1090"/>
      <c r="K14" s="1090"/>
      <c r="L14" s="1090"/>
      <c r="M14" s="1090"/>
      <c r="N14" s="1090"/>
      <c r="O14" s="1090"/>
      <c r="P14" s="1091"/>
      <c r="Q14" s="1095"/>
      <c r="R14" s="1096"/>
      <c r="S14" s="1096"/>
      <c r="T14" s="1096"/>
      <c r="U14" s="1096"/>
      <c r="V14" s="1096"/>
      <c r="W14" s="1096"/>
      <c r="X14" s="1096"/>
      <c r="Y14" s="1096"/>
      <c r="Z14" s="1096"/>
      <c r="AA14" s="1096"/>
      <c r="AB14" s="1096"/>
      <c r="AC14" s="1096"/>
      <c r="AD14" s="1096"/>
      <c r="AE14" s="1097"/>
      <c r="AF14" s="1071"/>
      <c r="AG14" s="1072"/>
      <c r="AH14" s="1072"/>
      <c r="AI14" s="1072"/>
      <c r="AJ14" s="1073"/>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6"/>
      <c r="BT14" s="1067"/>
      <c r="BU14" s="1067"/>
      <c r="BV14" s="1067"/>
      <c r="BW14" s="1067"/>
      <c r="BX14" s="1067"/>
      <c r="BY14" s="1067"/>
      <c r="BZ14" s="1067"/>
      <c r="CA14" s="1067"/>
      <c r="CB14" s="1067"/>
      <c r="CC14" s="1067"/>
      <c r="CD14" s="1067"/>
      <c r="CE14" s="1067"/>
      <c r="CF14" s="1067"/>
      <c r="CG14" s="1068"/>
      <c r="CH14" s="1041"/>
      <c r="CI14" s="1042"/>
      <c r="CJ14" s="1042"/>
      <c r="CK14" s="1042"/>
      <c r="CL14" s="1043"/>
      <c r="CM14" s="1041"/>
      <c r="CN14" s="1042"/>
      <c r="CO14" s="1042"/>
      <c r="CP14" s="1042"/>
      <c r="CQ14" s="1043"/>
      <c r="CR14" s="1041"/>
      <c r="CS14" s="1042"/>
      <c r="CT14" s="1042"/>
      <c r="CU14" s="1042"/>
      <c r="CV14" s="1043"/>
      <c r="CW14" s="1041"/>
      <c r="CX14" s="1042"/>
      <c r="CY14" s="1042"/>
      <c r="CZ14" s="1042"/>
      <c r="DA14" s="1043"/>
      <c r="DB14" s="1041"/>
      <c r="DC14" s="1042"/>
      <c r="DD14" s="1042"/>
      <c r="DE14" s="1042"/>
      <c r="DF14" s="1043"/>
      <c r="DG14" s="1041"/>
      <c r="DH14" s="1042"/>
      <c r="DI14" s="1042"/>
      <c r="DJ14" s="1042"/>
      <c r="DK14" s="1043"/>
      <c r="DL14" s="1041"/>
      <c r="DM14" s="1042"/>
      <c r="DN14" s="1042"/>
      <c r="DO14" s="1042"/>
      <c r="DP14" s="1043"/>
      <c r="DQ14" s="1041"/>
      <c r="DR14" s="1042"/>
      <c r="DS14" s="1042"/>
      <c r="DT14" s="1042"/>
      <c r="DU14" s="1043"/>
      <c r="DV14" s="1044"/>
      <c r="DW14" s="1045"/>
      <c r="DX14" s="1045"/>
      <c r="DY14" s="1045"/>
      <c r="DZ14" s="1046"/>
      <c r="EA14" s="254"/>
    </row>
    <row r="15" spans="1:131" s="255" customFormat="1" ht="26.25" customHeight="1" x14ac:dyDescent="0.15">
      <c r="A15" s="261">
        <v>9</v>
      </c>
      <c r="B15" s="1089"/>
      <c r="C15" s="1090"/>
      <c r="D15" s="1090"/>
      <c r="E15" s="1090"/>
      <c r="F15" s="1090"/>
      <c r="G15" s="1090"/>
      <c r="H15" s="1090"/>
      <c r="I15" s="1090"/>
      <c r="J15" s="1090"/>
      <c r="K15" s="1090"/>
      <c r="L15" s="1090"/>
      <c r="M15" s="1090"/>
      <c r="N15" s="1090"/>
      <c r="O15" s="1090"/>
      <c r="P15" s="1091"/>
      <c r="Q15" s="1095"/>
      <c r="R15" s="1096"/>
      <c r="S15" s="1096"/>
      <c r="T15" s="1096"/>
      <c r="U15" s="1096"/>
      <c r="V15" s="1096"/>
      <c r="W15" s="1096"/>
      <c r="X15" s="1096"/>
      <c r="Y15" s="1096"/>
      <c r="Z15" s="1096"/>
      <c r="AA15" s="1096"/>
      <c r="AB15" s="1096"/>
      <c r="AC15" s="1096"/>
      <c r="AD15" s="1096"/>
      <c r="AE15" s="1097"/>
      <c r="AF15" s="1071"/>
      <c r="AG15" s="1072"/>
      <c r="AH15" s="1072"/>
      <c r="AI15" s="1072"/>
      <c r="AJ15" s="1073"/>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6"/>
      <c r="BT15" s="1067"/>
      <c r="BU15" s="1067"/>
      <c r="BV15" s="1067"/>
      <c r="BW15" s="1067"/>
      <c r="BX15" s="1067"/>
      <c r="BY15" s="1067"/>
      <c r="BZ15" s="1067"/>
      <c r="CA15" s="1067"/>
      <c r="CB15" s="1067"/>
      <c r="CC15" s="1067"/>
      <c r="CD15" s="1067"/>
      <c r="CE15" s="1067"/>
      <c r="CF15" s="1067"/>
      <c r="CG15" s="1068"/>
      <c r="CH15" s="1041"/>
      <c r="CI15" s="1042"/>
      <c r="CJ15" s="1042"/>
      <c r="CK15" s="1042"/>
      <c r="CL15" s="1043"/>
      <c r="CM15" s="1041"/>
      <c r="CN15" s="1042"/>
      <c r="CO15" s="1042"/>
      <c r="CP15" s="1042"/>
      <c r="CQ15" s="1043"/>
      <c r="CR15" s="1041"/>
      <c r="CS15" s="1042"/>
      <c r="CT15" s="1042"/>
      <c r="CU15" s="1042"/>
      <c r="CV15" s="1043"/>
      <c r="CW15" s="1041"/>
      <c r="CX15" s="1042"/>
      <c r="CY15" s="1042"/>
      <c r="CZ15" s="1042"/>
      <c r="DA15" s="1043"/>
      <c r="DB15" s="1041"/>
      <c r="DC15" s="1042"/>
      <c r="DD15" s="1042"/>
      <c r="DE15" s="1042"/>
      <c r="DF15" s="1043"/>
      <c r="DG15" s="1041"/>
      <c r="DH15" s="1042"/>
      <c r="DI15" s="1042"/>
      <c r="DJ15" s="1042"/>
      <c r="DK15" s="1043"/>
      <c r="DL15" s="1041"/>
      <c r="DM15" s="1042"/>
      <c r="DN15" s="1042"/>
      <c r="DO15" s="1042"/>
      <c r="DP15" s="1043"/>
      <c r="DQ15" s="1041"/>
      <c r="DR15" s="1042"/>
      <c r="DS15" s="1042"/>
      <c r="DT15" s="1042"/>
      <c r="DU15" s="1043"/>
      <c r="DV15" s="1044"/>
      <c r="DW15" s="1045"/>
      <c r="DX15" s="1045"/>
      <c r="DY15" s="1045"/>
      <c r="DZ15" s="1046"/>
      <c r="EA15" s="254"/>
    </row>
    <row r="16" spans="1:131" s="255" customFormat="1" ht="26.25" customHeight="1" x14ac:dyDescent="0.15">
      <c r="A16" s="261">
        <v>10</v>
      </c>
      <c r="B16" s="1089"/>
      <c r="C16" s="1090"/>
      <c r="D16" s="1090"/>
      <c r="E16" s="1090"/>
      <c r="F16" s="1090"/>
      <c r="G16" s="1090"/>
      <c r="H16" s="1090"/>
      <c r="I16" s="1090"/>
      <c r="J16" s="1090"/>
      <c r="K16" s="1090"/>
      <c r="L16" s="1090"/>
      <c r="M16" s="1090"/>
      <c r="N16" s="1090"/>
      <c r="O16" s="1090"/>
      <c r="P16" s="1091"/>
      <c r="Q16" s="1095"/>
      <c r="R16" s="1096"/>
      <c r="S16" s="1096"/>
      <c r="T16" s="1096"/>
      <c r="U16" s="1096"/>
      <c r="V16" s="1096"/>
      <c r="W16" s="1096"/>
      <c r="X16" s="1096"/>
      <c r="Y16" s="1096"/>
      <c r="Z16" s="1096"/>
      <c r="AA16" s="1096"/>
      <c r="AB16" s="1096"/>
      <c r="AC16" s="1096"/>
      <c r="AD16" s="1096"/>
      <c r="AE16" s="1097"/>
      <c r="AF16" s="1071"/>
      <c r="AG16" s="1072"/>
      <c r="AH16" s="1072"/>
      <c r="AI16" s="1072"/>
      <c r="AJ16" s="1073"/>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6"/>
      <c r="BT16" s="1067"/>
      <c r="BU16" s="1067"/>
      <c r="BV16" s="1067"/>
      <c r="BW16" s="1067"/>
      <c r="BX16" s="1067"/>
      <c r="BY16" s="1067"/>
      <c r="BZ16" s="1067"/>
      <c r="CA16" s="1067"/>
      <c r="CB16" s="1067"/>
      <c r="CC16" s="1067"/>
      <c r="CD16" s="1067"/>
      <c r="CE16" s="1067"/>
      <c r="CF16" s="1067"/>
      <c r="CG16" s="1068"/>
      <c r="CH16" s="1041"/>
      <c r="CI16" s="1042"/>
      <c r="CJ16" s="1042"/>
      <c r="CK16" s="1042"/>
      <c r="CL16" s="1043"/>
      <c r="CM16" s="1041"/>
      <c r="CN16" s="1042"/>
      <c r="CO16" s="1042"/>
      <c r="CP16" s="1042"/>
      <c r="CQ16" s="1043"/>
      <c r="CR16" s="1041"/>
      <c r="CS16" s="1042"/>
      <c r="CT16" s="1042"/>
      <c r="CU16" s="1042"/>
      <c r="CV16" s="1043"/>
      <c r="CW16" s="1041"/>
      <c r="CX16" s="1042"/>
      <c r="CY16" s="1042"/>
      <c r="CZ16" s="1042"/>
      <c r="DA16" s="1043"/>
      <c r="DB16" s="1041"/>
      <c r="DC16" s="1042"/>
      <c r="DD16" s="1042"/>
      <c r="DE16" s="1042"/>
      <c r="DF16" s="1043"/>
      <c r="DG16" s="1041"/>
      <c r="DH16" s="1042"/>
      <c r="DI16" s="1042"/>
      <c r="DJ16" s="1042"/>
      <c r="DK16" s="1043"/>
      <c r="DL16" s="1041"/>
      <c r="DM16" s="1042"/>
      <c r="DN16" s="1042"/>
      <c r="DO16" s="1042"/>
      <c r="DP16" s="1043"/>
      <c r="DQ16" s="1041"/>
      <c r="DR16" s="1042"/>
      <c r="DS16" s="1042"/>
      <c r="DT16" s="1042"/>
      <c r="DU16" s="1043"/>
      <c r="DV16" s="1044"/>
      <c r="DW16" s="1045"/>
      <c r="DX16" s="1045"/>
      <c r="DY16" s="1045"/>
      <c r="DZ16" s="1046"/>
      <c r="EA16" s="254"/>
    </row>
    <row r="17" spans="1:131" s="255" customFormat="1" ht="26.25" customHeight="1" x14ac:dyDescent="0.15">
      <c r="A17" s="261">
        <v>11</v>
      </c>
      <c r="B17" s="1089"/>
      <c r="C17" s="1090"/>
      <c r="D17" s="1090"/>
      <c r="E17" s="1090"/>
      <c r="F17" s="1090"/>
      <c r="G17" s="1090"/>
      <c r="H17" s="1090"/>
      <c r="I17" s="1090"/>
      <c r="J17" s="1090"/>
      <c r="K17" s="1090"/>
      <c r="L17" s="1090"/>
      <c r="M17" s="1090"/>
      <c r="N17" s="1090"/>
      <c r="O17" s="1090"/>
      <c r="P17" s="1091"/>
      <c r="Q17" s="1095"/>
      <c r="R17" s="1096"/>
      <c r="S17" s="1096"/>
      <c r="T17" s="1096"/>
      <c r="U17" s="1096"/>
      <c r="V17" s="1096"/>
      <c r="W17" s="1096"/>
      <c r="X17" s="1096"/>
      <c r="Y17" s="1096"/>
      <c r="Z17" s="1096"/>
      <c r="AA17" s="1096"/>
      <c r="AB17" s="1096"/>
      <c r="AC17" s="1096"/>
      <c r="AD17" s="1096"/>
      <c r="AE17" s="1097"/>
      <c r="AF17" s="1071"/>
      <c r="AG17" s="1072"/>
      <c r="AH17" s="1072"/>
      <c r="AI17" s="1072"/>
      <c r="AJ17" s="1073"/>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6"/>
      <c r="BT17" s="1067"/>
      <c r="BU17" s="1067"/>
      <c r="BV17" s="1067"/>
      <c r="BW17" s="1067"/>
      <c r="BX17" s="1067"/>
      <c r="BY17" s="1067"/>
      <c r="BZ17" s="1067"/>
      <c r="CA17" s="1067"/>
      <c r="CB17" s="1067"/>
      <c r="CC17" s="1067"/>
      <c r="CD17" s="1067"/>
      <c r="CE17" s="1067"/>
      <c r="CF17" s="1067"/>
      <c r="CG17" s="1068"/>
      <c r="CH17" s="1041"/>
      <c r="CI17" s="1042"/>
      <c r="CJ17" s="1042"/>
      <c r="CK17" s="1042"/>
      <c r="CL17" s="1043"/>
      <c r="CM17" s="1041"/>
      <c r="CN17" s="1042"/>
      <c r="CO17" s="1042"/>
      <c r="CP17" s="1042"/>
      <c r="CQ17" s="1043"/>
      <c r="CR17" s="1041"/>
      <c r="CS17" s="1042"/>
      <c r="CT17" s="1042"/>
      <c r="CU17" s="1042"/>
      <c r="CV17" s="1043"/>
      <c r="CW17" s="1041"/>
      <c r="CX17" s="1042"/>
      <c r="CY17" s="1042"/>
      <c r="CZ17" s="1042"/>
      <c r="DA17" s="1043"/>
      <c r="DB17" s="1041"/>
      <c r="DC17" s="1042"/>
      <c r="DD17" s="1042"/>
      <c r="DE17" s="1042"/>
      <c r="DF17" s="1043"/>
      <c r="DG17" s="1041"/>
      <c r="DH17" s="1042"/>
      <c r="DI17" s="1042"/>
      <c r="DJ17" s="1042"/>
      <c r="DK17" s="1043"/>
      <c r="DL17" s="1041"/>
      <c r="DM17" s="1042"/>
      <c r="DN17" s="1042"/>
      <c r="DO17" s="1042"/>
      <c r="DP17" s="1043"/>
      <c r="DQ17" s="1041"/>
      <c r="DR17" s="1042"/>
      <c r="DS17" s="1042"/>
      <c r="DT17" s="1042"/>
      <c r="DU17" s="1043"/>
      <c r="DV17" s="1044"/>
      <c r="DW17" s="1045"/>
      <c r="DX17" s="1045"/>
      <c r="DY17" s="1045"/>
      <c r="DZ17" s="1046"/>
      <c r="EA17" s="254"/>
    </row>
    <row r="18" spans="1:131" s="255" customFormat="1" ht="26.25" customHeight="1" x14ac:dyDescent="0.15">
      <c r="A18" s="261">
        <v>12</v>
      </c>
      <c r="B18" s="1089"/>
      <c r="C18" s="1090"/>
      <c r="D18" s="1090"/>
      <c r="E18" s="1090"/>
      <c r="F18" s="1090"/>
      <c r="G18" s="1090"/>
      <c r="H18" s="1090"/>
      <c r="I18" s="1090"/>
      <c r="J18" s="1090"/>
      <c r="K18" s="1090"/>
      <c r="L18" s="1090"/>
      <c r="M18" s="1090"/>
      <c r="N18" s="1090"/>
      <c r="O18" s="1090"/>
      <c r="P18" s="1091"/>
      <c r="Q18" s="1095"/>
      <c r="R18" s="1096"/>
      <c r="S18" s="1096"/>
      <c r="T18" s="1096"/>
      <c r="U18" s="1096"/>
      <c r="V18" s="1096"/>
      <c r="W18" s="1096"/>
      <c r="X18" s="1096"/>
      <c r="Y18" s="1096"/>
      <c r="Z18" s="1096"/>
      <c r="AA18" s="1096"/>
      <c r="AB18" s="1096"/>
      <c r="AC18" s="1096"/>
      <c r="AD18" s="1096"/>
      <c r="AE18" s="1097"/>
      <c r="AF18" s="1071"/>
      <c r="AG18" s="1072"/>
      <c r="AH18" s="1072"/>
      <c r="AI18" s="1072"/>
      <c r="AJ18" s="1073"/>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6"/>
      <c r="BT18" s="1067"/>
      <c r="BU18" s="1067"/>
      <c r="BV18" s="1067"/>
      <c r="BW18" s="1067"/>
      <c r="BX18" s="1067"/>
      <c r="BY18" s="1067"/>
      <c r="BZ18" s="1067"/>
      <c r="CA18" s="1067"/>
      <c r="CB18" s="1067"/>
      <c r="CC18" s="1067"/>
      <c r="CD18" s="1067"/>
      <c r="CE18" s="1067"/>
      <c r="CF18" s="1067"/>
      <c r="CG18" s="1068"/>
      <c r="CH18" s="1041"/>
      <c r="CI18" s="1042"/>
      <c r="CJ18" s="1042"/>
      <c r="CK18" s="1042"/>
      <c r="CL18" s="1043"/>
      <c r="CM18" s="1041"/>
      <c r="CN18" s="1042"/>
      <c r="CO18" s="1042"/>
      <c r="CP18" s="1042"/>
      <c r="CQ18" s="1043"/>
      <c r="CR18" s="1041"/>
      <c r="CS18" s="1042"/>
      <c r="CT18" s="1042"/>
      <c r="CU18" s="1042"/>
      <c r="CV18" s="1043"/>
      <c r="CW18" s="1041"/>
      <c r="CX18" s="1042"/>
      <c r="CY18" s="1042"/>
      <c r="CZ18" s="1042"/>
      <c r="DA18" s="1043"/>
      <c r="DB18" s="1041"/>
      <c r="DC18" s="1042"/>
      <c r="DD18" s="1042"/>
      <c r="DE18" s="1042"/>
      <c r="DF18" s="1043"/>
      <c r="DG18" s="1041"/>
      <c r="DH18" s="1042"/>
      <c r="DI18" s="1042"/>
      <c r="DJ18" s="1042"/>
      <c r="DK18" s="1043"/>
      <c r="DL18" s="1041"/>
      <c r="DM18" s="1042"/>
      <c r="DN18" s="1042"/>
      <c r="DO18" s="1042"/>
      <c r="DP18" s="1043"/>
      <c r="DQ18" s="1041"/>
      <c r="DR18" s="1042"/>
      <c r="DS18" s="1042"/>
      <c r="DT18" s="1042"/>
      <c r="DU18" s="1043"/>
      <c r="DV18" s="1044"/>
      <c r="DW18" s="1045"/>
      <c r="DX18" s="1045"/>
      <c r="DY18" s="1045"/>
      <c r="DZ18" s="1046"/>
      <c r="EA18" s="254"/>
    </row>
    <row r="19" spans="1:131" s="255" customFormat="1" ht="26.25" customHeight="1" x14ac:dyDescent="0.15">
      <c r="A19" s="261">
        <v>13</v>
      </c>
      <c r="B19" s="1089"/>
      <c r="C19" s="1090"/>
      <c r="D19" s="1090"/>
      <c r="E19" s="1090"/>
      <c r="F19" s="1090"/>
      <c r="G19" s="1090"/>
      <c r="H19" s="1090"/>
      <c r="I19" s="1090"/>
      <c r="J19" s="1090"/>
      <c r="K19" s="1090"/>
      <c r="L19" s="1090"/>
      <c r="M19" s="1090"/>
      <c r="N19" s="1090"/>
      <c r="O19" s="1090"/>
      <c r="P19" s="1091"/>
      <c r="Q19" s="1095"/>
      <c r="R19" s="1096"/>
      <c r="S19" s="1096"/>
      <c r="T19" s="1096"/>
      <c r="U19" s="1096"/>
      <c r="V19" s="1096"/>
      <c r="W19" s="1096"/>
      <c r="X19" s="1096"/>
      <c r="Y19" s="1096"/>
      <c r="Z19" s="1096"/>
      <c r="AA19" s="1096"/>
      <c r="AB19" s="1096"/>
      <c r="AC19" s="1096"/>
      <c r="AD19" s="1096"/>
      <c r="AE19" s="1097"/>
      <c r="AF19" s="1071"/>
      <c r="AG19" s="1072"/>
      <c r="AH19" s="1072"/>
      <c r="AI19" s="1072"/>
      <c r="AJ19" s="1073"/>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6"/>
      <c r="BT19" s="1067"/>
      <c r="BU19" s="1067"/>
      <c r="BV19" s="1067"/>
      <c r="BW19" s="1067"/>
      <c r="BX19" s="1067"/>
      <c r="BY19" s="1067"/>
      <c r="BZ19" s="1067"/>
      <c r="CA19" s="1067"/>
      <c r="CB19" s="1067"/>
      <c r="CC19" s="1067"/>
      <c r="CD19" s="1067"/>
      <c r="CE19" s="1067"/>
      <c r="CF19" s="1067"/>
      <c r="CG19" s="1068"/>
      <c r="CH19" s="1041"/>
      <c r="CI19" s="1042"/>
      <c r="CJ19" s="1042"/>
      <c r="CK19" s="1042"/>
      <c r="CL19" s="1043"/>
      <c r="CM19" s="1041"/>
      <c r="CN19" s="1042"/>
      <c r="CO19" s="1042"/>
      <c r="CP19" s="1042"/>
      <c r="CQ19" s="1043"/>
      <c r="CR19" s="1041"/>
      <c r="CS19" s="1042"/>
      <c r="CT19" s="1042"/>
      <c r="CU19" s="1042"/>
      <c r="CV19" s="1043"/>
      <c r="CW19" s="1041"/>
      <c r="CX19" s="1042"/>
      <c r="CY19" s="1042"/>
      <c r="CZ19" s="1042"/>
      <c r="DA19" s="1043"/>
      <c r="DB19" s="1041"/>
      <c r="DC19" s="1042"/>
      <c r="DD19" s="1042"/>
      <c r="DE19" s="1042"/>
      <c r="DF19" s="1043"/>
      <c r="DG19" s="1041"/>
      <c r="DH19" s="1042"/>
      <c r="DI19" s="1042"/>
      <c r="DJ19" s="1042"/>
      <c r="DK19" s="1043"/>
      <c r="DL19" s="1041"/>
      <c r="DM19" s="1042"/>
      <c r="DN19" s="1042"/>
      <c r="DO19" s="1042"/>
      <c r="DP19" s="1043"/>
      <c r="DQ19" s="1041"/>
      <c r="DR19" s="1042"/>
      <c r="DS19" s="1042"/>
      <c r="DT19" s="1042"/>
      <c r="DU19" s="1043"/>
      <c r="DV19" s="1044"/>
      <c r="DW19" s="1045"/>
      <c r="DX19" s="1045"/>
      <c r="DY19" s="1045"/>
      <c r="DZ19" s="1046"/>
      <c r="EA19" s="254"/>
    </row>
    <row r="20" spans="1:131" s="255" customFormat="1" ht="26.25" customHeight="1" x14ac:dyDescent="0.15">
      <c r="A20" s="261">
        <v>14</v>
      </c>
      <c r="B20" s="1089"/>
      <c r="C20" s="1090"/>
      <c r="D20" s="1090"/>
      <c r="E20" s="1090"/>
      <c r="F20" s="1090"/>
      <c r="G20" s="1090"/>
      <c r="H20" s="1090"/>
      <c r="I20" s="1090"/>
      <c r="J20" s="1090"/>
      <c r="K20" s="1090"/>
      <c r="L20" s="1090"/>
      <c r="M20" s="1090"/>
      <c r="N20" s="1090"/>
      <c r="O20" s="1090"/>
      <c r="P20" s="1091"/>
      <c r="Q20" s="1095"/>
      <c r="R20" s="1096"/>
      <c r="S20" s="1096"/>
      <c r="T20" s="1096"/>
      <c r="U20" s="1096"/>
      <c r="V20" s="1096"/>
      <c r="W20" s="1096"/>
      <c r="X20" s="1096"/>
      <c r="Y20" s="1096"/>
      <c r="Z20" s="1096"/>
      <c r="AA20" s="1096"/>
      <c r="AB20" s="1096"/>
      <c r="AC20" s="1096"/>
      <c r="AD20" s="1096"/>
      <c r="AE20" s="1097"/>
      <c r="AF20" s="1071"/>
      <c r="AG20" s="1072"/>
      <c r="AH20" s="1072"/>
      <c r="AI20" s="1072"/>
      <c r="AJ20" s="1073"/>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6"/>
      <c r="BT20" s="1067"/>
      <c r="BU20" s="1067"/>
      <c r="BV20" s="1067"/>
      <c r="BW20" s="1067"/>
      <c r="BX20" s="1067"/>
      <c r="BY20" s="1067"/>
      <c r="BZ20" s="1067"/>
      <c r="CA20" s="1067"/>
      <c r="CB20" s="1067"/>
      <c r="CC20" s="1067"/>
      <c r="CD20" s="1067"/>
      <c r="CE20" s="1067"/>
      <c r="CF20" s="1067"/>
      <c r="CG20" s="1068"/>
      <c r="CH20" s="1041"/>
      <c r="CI20" s="1042"/>
      <c r="CJ20" s="1042"/>
      <c r="CK20" s="1042"/>
      <c r="CL20" s="1043"/>
      <c r="CM20" s="1041"/>
      <c r="CN20" s="1042"/>
      <c r="CO20" s="1042"/>
      <c r="CP20" s="1042"/>
      <c r="CQ20" s="1043"/>
      <c r="CR20" s="1041"/>
      <c r="CS20" s="1042"/>
      <c r="CT20" s="1042"/>
      <c r="CU20" s="1042"/>
      <c r="CV20" s="1043"/>
      <c r="CW20" s="1041"/>
      <c r="CX20" s="1042"/>
      <c r="CY20" s="1042"/>
      <c r="CZ20" s="1042"/>
      <c r="DA20" s="1043"/>
      <c r="DB20" s="1041"/>
      <c r="DC20" s="1042"/>
      <c r="DD20" s="1042"/>
      <c r="DE20" s="1042"/>
      <c r="DF20" s="1043"/>
      <c r="DG20" s="1041"/>
      <c r="DH20" s="1042"/>
      <c r="DI20" s="1042"/>
      <c r="DJ20" s="1042"/>
      <c r="DK20" s="1043"/>
      <c r="DL20" s="1041"/>
      <c r="DM20" s="1042"/>
      <c r="DN20" s="1042"/>
      <c r="DO20" s="1042"/>
      <c r="DP20" s="1043"/>
      <c r="DQ20" s="1041"/>
      <c r="DR20" s="1042"/>
      <c r="DS20" s="1042"/>
      <c r="DT20" s="1042"/>
      <c r="DU20" s="1043"/>
      <c r="DV20" s="1044"/>
      <c r="DW20" s="1045"/>
      <c r="DX20" s="1045"/>
      <c r="DY20" s="1045"/>
      <c r="DZ20" s="1046"/>
      <c r="EA20" s="254"/>
    </row>
    <row r="21" spans="1:131" s="255" customFormat="1" ht="26.25" customHeight="1" thickBot="1" x14ac:dyDescent="0.2">
      <c r="A21" s="261">
        <v>15</v>
      </c>
      <c r="B21" s="1089"/>
      <c r="C21" s="1090"/>
      <c r="D21" s="1090"/>
      <c r="E21" s="1090"/>
      <c r="F21" s="1090"/>
      <c r="G21" s="1090"/>
      <c r="H21" s="1090"/>
      <c r="I21" s="1090"/>
      <c r="J21" s="1090"/>
      <c r="K21" s="1090"/>
      <c r="L21" s="1090"/>
      <c r="M21" s="1090"/>
      <c r="N21" s="1090"/>
      <c r="O21" s="1090"/>
      <c r="P21" s="1091"/>
      <c r="Q21" s="1095"/>
      <c r="R21" s="1096"/>
      <c r="S21" s="1096"/>
      <c r="T21" s="1096"/>
      <c r="U21" s="1096"/>
      <c r="V21" s="1096"/>
      <c r="W21" s="1096"/>
      <c r="X21" s="1096"/>
      <c r="Y21" s="1096"/>
      <c r="Z21" s="1096"/>
      <c r="AA21" s="1096"/>
      <c r="AB21" s="1096"/>
      <c r="AC21" s="1096"/>
      <c r="AD21" s="1096"/>
      <c r="AE21" s="1097"/>
      <c r="AF21" s="1071"/>
      <c r="AG21" s="1072"/>
      <c r="AH21" s="1072"/>
      <c r="AI21" s="1072"/>
      <c r="AJ21" s="1073"/>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6"/>
      <c r="BT21" s="1067"/>
      <c r="BU21" s="1067"/>
      <c r="BV21" s="1067"/>
      <c r="BW21" s="1067"/>
      <c r="BX21" s="1067"/>
      <c r="BY21" s="1067"/>
      <c r="BZ21" s="1067"/>
      <c r="CA21" s="1067"/>
      <c r="CB21" s="1067"/>
      <c r="CC21" s="1067"/>
      <c r="CD21" s="1067"/>
      <c r="CE21" s="1067"/>
      <c r="CF21" s="1067"/>
      <c r="CG21" s="1068"/>
      <c r="CH21" s="1041"/>
      <c r="CI21" s="1042"/>
      <c r="CJ21" s="1042"/>
      <c r="CK21" s="1042"/>
      <c r="CL21" s="1043"/>
      <c r="CM21" s="1041"/>
      <c r="CN21" s="1042"/>
      <c r="CO21" s="1042"/>
      <c r="CP21" s="1042"/>
      <c r="CQ21" s="1043"/>
      <c r="CR21" s="1041"/>
      <c r="CS21" s="1042"/>
      <c r="CT21" s="1042"/>
      <c r="CU21" s="1042"/>
      <c r="CV21" s="1043"/>
      <c r="CW21" s="1041"/>
      <c r="CX21" s="1042"/>
      <c r="CY21" s="1042"/>
      <c r="CZ21" s="1042"/>
      <c r="DA21" s="1043"/>
      <c r="DB21" s="1041"/>
      <c r="DC21" s="1042"/>
      <c r="DD21" s="1042"/>
      <c r="DE21" s="1042"/>
      <c r="DF21" s="1043"/>
      <c r="DG21" s="1041"/>
      <c r="DH21" s="1042"/>
      <c r="DI21" s="1042"/>
      <c r="DJ21" s="1042"/>
      <c r="DK21" s="1043"/>
      <c r="DL21" s="1041"/>
      <c r="DM21" s="1042"/>
      <c r="DN21" s="1042"/>
      <c r="DO21" s="1042"/>
      <c r="DP21" s="1043"/>
      <c r="DQ21" s="1041"/>
      <c r="DR21" s="1042"/>
      <c r="DS21" s="1042"/>
      <c r="DT21" s="1042"/>
      <c r="DU21" s="1043"/>
      <c r="DV21" s="1044"/>
      <c r="DW21" s="1045"/>
      <c r="DX21" s="1045"/>
      <c r="DY21" s="1045"/>
      <c r="DZ21" s="1046"/>
      <c r="EA21" s="254"/>
    </row>
    <row r="22" spans="1:131" s="255" customFormat="1" ht="26.25" customHeight="1" x14ac:dyDescent="0.15">
      <c r="A22" s="261">
        <v>16</v>
      </c>
      <c r="B22" s="1089"/>
      <c r="C22" s="1090"/>
      <c r="D22" s="1090"/>
      <c r="E22" s="1090"/>
      <c r="F22" s="1090"/>
      <c r="G22" s="1090"/>
      <c r="H22" s="1090"/>
      <c r="I22" s="1090"/>
      <c r="J22" s="1090"/>
      <c r="K22" s="1090"/>
      <c r="L22" s="1090"/>
      <c r="M22" s="1090"/>
      <c r="N22" s="1090"/>
      <c r="O22" s="1090"/>
      <c r="P22" s="1091"/>
      <c r="Q22" s="1133"/>
      <c r="R22" s="1134"/>
      <c r="S22" s="1134"/>
      <c r="T22" s="1134"/>
      <c r="U22" s="1134"/>
      <c r="V22" s="1134"/>
      <c r="W22" s="1134"/>
      <c r="X22" s="1134"/>
      <c r="Y22" s="1134"/>
      <c r="Z22" s="1134"/>
      <c r="AA22" s="1134"/>
      <c r="AB22" s="1134"/>
      <c r="AC22" s="1134"/>
      <c r="AD22" s="1134"/>
      <c r="AE22" s="1135"/>
      <c r="AF22" s="1071"/>
      <c r="AG22" s="1072"/>
      <c r="AH22" s="1072"/>
      <c r="AI22" s="1072"/>
      <c r="AJ22" s="1073"/>
      <c r="AK22" s="1129"/>
      <c r="AL22" s="1130"/>
      <c r="AM22" s="1130"/>
      <c r="AN22" s="1130"/>
      <c r="AO22" s="1130"/>
      <c r="AP22" s="1130"/>
      <c r="AQ22" s="1130"/>
      <c r="AR22" s="1130"/>
      <c r="AS22" s="1130"/>
      <c r="AT22" s="1130"/>
      <c r="AU22" s="1131"/>
      <c r="AV22" s="1131"/>
      <c r="AW22" s="1131"/>
      <c r="AX22" s="1131"/>
      <c r="AY22" s="1132"/>
      <c r="AZ22" s="1087" t="s">
        <v>392</v>
      </c>
      <c r="BA22" s="1087"/>
      <c r="BB22" s="1087"/>
      <c r="BC22" s="1087"/>
      <c r="BD22" s="1088"/>
      <c r="BE22" s="253"/>
      <c r="BF22" s="253"/>
      <c r="BG22" s="253"/>
      <c r="BH22" s="253"/>
      <c r="BI22" s="253"/>
      <c r="BJ22" s="253"/>
      <c r="BK22" s="253"/>
      <c r="BL22" s="253"/>
      <c r="BM22" s="253"/>
      <c r="BN22" s="253"/>
      <c r="BO22" s="253"/>
      <c r="BP22" s="253"/>
      <c r="BQ22" s="262">
        <v>16</v>
      </c>
      <c r="BR22" s="263"/>
      <c r="BS22" s="1066"/>
      <c r="BT22" s="1067"/>
      <c r="BU22" s="1067"/>
      <c r="BV22" s="1067"/>
      <c r="BW22" s="1067"/>
      <c r="BX22" s="1067"/>
      <c r="BY22" s="1067"/>
      <c r="BZ22" s="1067"/>
      <c r="CA22" s="1067"/>
      <c r="CB22" s="1067"/>
      <c r="CC22" s="1067"/>
      <c r="CD22" s="1067"/>
      <c r="CE22" s="1067"/>
      <c r="CF22" s="1067"/>
      <c r="CG22" s="1068"/>
      <c r="CH22" s="1041"/>
      <c r="CI22" s="1042"/>
      <c r="CJ22" s="1042"/>
      <c r="CK22" s="1042"/>
      <c r="CL22" s="1043"/>
      <c r="CM22" s="1041"/>
      <c r="CN22" s="1042"/>
      <c r="CO22" s="1042"/>
      <c r="CP22" s="1042"/>
      <c r="CQ22" s="1043"/>
      <c r="CR22" s="1041"/>
      <c r="CS22" s="1042"/>
      <c r="CT22" s="1042"/>
      <c r="CU22" s="1042"/>
      <c r="CV22" s="1043"/>
      <c r="CW22" s="1041"/>
      <c r="CX22" s="1042"/>
      <c r="CY22" s="1042"/>
      <c r="CZ22" s="1042"/>
      <c r="DA22" s="1043"/>
      <c r="DB22" s="1041"/>
      <c r="DC22" s="1042"/>
      <c r="DD22" s="1042"/>
      <c r="DE22" s="1042"/>
      <c r="DF22" s="1043"/>
      <c r="DG22" s="1041"/>
      <c r="DH22" s="1042"/>
      <c r="DI22" s="1042"/>
      <c r="DJ22" s="1042"/>
      <c r="DK22" s="1043"/>
      <c r="DL22" s="1041"/>
      <c r="DM22" s="1042"/>
      <c r="DN22" s="1042"/>
      <c r="DO22" s="1042"/>
      <c r="DP22" s="1043"/>
      <c r="DQ22" s="1041"/>
      <c r="DR22" s="1042"/>
      <c r="DS22" s="1042"/>
      <c r="DT22" s="1042"/>
      <c r="DU22" s="1043"/>
      <c r="DV22" s="1044"/>
      <c r="DW22" s="1045"/>
      <c r="DX22" s="1045"/>
      <c r="DY22" s="1045"/>
      <c r="DZ22" s="1046"/>
      <c r="EA22" s="254"/>
    </row>
    <row r="23" spans="1:131" s="255" customFormat="1" ht="26.25" customHeight="1" thickBot="1" x14ac:dyDescent="0.2">
      <c r="A23" s="264" t="s">
        <v>393</v>
      </c>
      <c r="B23" s="999" t="s">
        <v>394</v>
      </c>
      <c r="C23" s="1000"/>
      <c r="D23" s="1000"/>
      <c r="E23" s="1000"/>
      <c r="F23" s="1000"/>
      <c r="G23" s="1000"/>
      <c r="H23" s="1000"/>
      <c r="I23" s="1000"/>
      <c r="J23" s="1000"/>
      <c r="K23" s="1000"/>
      <c r="L23" s="1000"/>
      <c r="M23" s="1000"/>
      <c r="N23" s="1000"/>
      <c r="O23" s="1000"/>
      <c r="P23" s="1001"/>
      <c r="Q23" s="1120">
        <v>3374</v>
      </c>
      <c r="R23" s="1121"/>
      <c r="S23" s="1121"/>
      <c r="T23" s="1121"/>
      <c r="U23" s="1121"/>
      <c r="V23" s="1121">
        <v>3374</v>
      </c>
      <c r="W23" s="1121"/>
      <c r="X23" s="1121"/>
      <c r="Y23" s="1121"/>
      <c r="Z23" s="1121"/>
      <c r="AA23" s="1121">
        <v>27</v>
      </c>
      <c r="AB23" s="1121"/>
      <c r="AC23" s="1121"/>
      <c r="AD23" s="1121"/>
      <c r="AE23" s="1122"/>
      <c r="AF23" s="1123">
        <v>20</v>
      </c>
      <c r="AG23" s="1121"/>
      <c r="AH23" s="1121"/>
      <c r="AI23" s="1121"/>
      <c r="AJ23" s="1124"/>
      <c r="AK23" s="1125"/>
      <c r="AL23" s="1126"/>
      <c r="AM23" s="1126"/>
      <c r="AN23" s="1126"/>
      <c r="AO23" s="1126"/>
      <c r="AP23" s="1121">
        <v>3598</v>
      </c>
      <c r="AQ23" s="1121"/>
      <c r="AR23" s="1121"/>
      <c r="AS23" s="1121"/>
      <c r="AT23" s="1121"/>
      <c r="AU23" s="1127"/>
      <c r="AV23" s="1127"/>
      <c r="AW23" s="1127"/>
      <c r="AX23" s="1127"/>
      <c r="AY23" s="1128"/>
      <c r="AZ23" s="1117" t="s">
        <v>395</v>
      </c>
      <c r="BA23" s="1118"/>
      <c r="BB23" s="1118"/>
      <c r="BC23" s="1118"/>
      <c r="BD23" s="1119"/>
      <c r="BE23" s="253"/>
      <c r="BF23" s="253"/>
      <c r="BG23" s="253"/>
      <c r="BH23" s="253"/>
      <c r="BI23" s="253"/>
      <c r="BJ23" s="253"/>
      <c r="BK23" s="253"/>
      <c r="BL23" s="253"/>
      <c r="BM23" s="253"/>
      <c r="BN23" s="253"/>
      <c r="BO23" s="253"/>
      <c r="BP23" s="253"/>
      <c r="BQ23" s="262">
        <v>17</v>
      </c>
      <c r="BR23" s="263"/>
      <c r="BS23" s="1066"/>
      <c r="BT23" s="1067"/>
      <c r="BU23" s="1067"/>
      <c r="BV23" s="1067"/>
      <c r="BW23" s="1067"/>
      <c r="BX23" s="1067"/>
      <c r="BY23" s="1067"/>
      <c r="BZ23" s="1067"/>
      <c r="CA23" s="1067"/>
      <c r="CB23" s="1067"/>
      <c r="CC23" s="1067"/>
      <c r="CD23" s="1067"/>
      <c r="CE23" s="1067"/>
      <c r="CF23" s="1067"/>
      <c r="CG23" s="1068"/>
      <c r="CH23" s="1041"/>
      <c r="CI23" s="1042"/>
      <c r="CJ23" s="1042"/>
      <c r="CK23" s="1042"/>
      <c r="CL23" s="1043"/>
      <c r="CM23" s="1041"/>
      <c r="CN23" s="1042"/>
      <c r="CO23" s="1042"/>
      <c r="CP23" s="1042"/>
      <c r="CQ23" s="1043"/>
      <c r="CR23" s="1041"/>
      <c r="CS23" s="1042"/>
      <c r="CT23" s="1042"/>
      <c r="CU23" s="1042"/>
      <c r="CV23" s="1043"/>
      <c r="CW23" s="1041"/>
      <c r="CX23" s="1042"/>
      <c r="CY23" s="1042"/>
      <c r="CZ23" s="1042"/>
      <c r="DA23" s="1043"/>
      <c r="DB23" s="1041"/>
      <c r="DC23" s="1042"/>
      <c r="DD23" s="1042"/>
      <c r="DE23" s="1042"/>
      <c r="DF23" s="1043"/>
      <c r="DG23" s="1041"/>
      <c r="DH23" s="1042"/>
      <c r="DI23" s="1042"/>
      <c r="DJ23" s="1042"/>
      <c r="DK23" s="1043"/>
      <c r="DL23" s="1041"/>
      <c r="DM23" s="1042"/>
      <c r="DN23" s="1042"/>
      <c r="DO23" s="1042"/>
      <c r="DP23" s="1043"/>
      <c r="DQ23" s="1041"/>
      <c r="DR23" s="1042"/>
      <c r="DS23" s="1042"/>
      <c r="DT23" s="1042"/>
      <c r="DU23" s="1043"/>
      <c r="DV23" s="1044"/>
      <c r="DW23" s="1045"/>
      <c r="DX23" s="1045"/>
      <c r="DY23" s="1045"/>
      <c r="DZ23" s="1046"/>
      <c r="EA23" s="254"/>
    </row>
    <row r="24" spans="1:131" s="255" customFormat="1" ht="26.25" customHeight="1" x14ac:dyDescent="0.15">
      <c r="A24" s="1116" t="s">
        <v>396</v>
      </c>
      <c r="B24" s="1116"/>
      <c r="C24" s="1116"/>
      <c r="D24" s="1116"/>
      <c r="E24" s="1116"/>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252"/>
      <c r="BA24" s="252"/>
      <c r="BB24" s="252"/>
      <c r="BC24" s="252"/>
      <c r="BD24" s="252"/>
      <c r="BE24" s="253"/>
      <c r="BF24" s="253"/>
      <c r="BG24" s="253"/>
      <c r="BH24" s="253"/>
      <c r="BI24" s="253"/>
      <c r="BJ24" s="253"/>
      <c r="BK24" s="253"/>
      <c r="BL24" s="253"/>
      <c r="BM24" s="253"/>
      <c r="BN24" s="253"/>
      <c r="BO24" s="253"/>
      <c r="BP24" s="253"/>
      <c r="BQ24" s="262">
        <v>18</v>
      </c>
      <c r="BR24" s="263"/>
      <c r="BS24" s="1066"/>
      <c r="BT24" s="1067"/>
      <c r="BU24" s="1067"/>
      <c r="BV24" s="1067"/>
      <c r="BW24" s="1067"/>
      <c r="BX24" s="1067"/>
      <c r="BY24" s="1067"/>
      <c r="BZ24" s="1067"/>
      <c r="CA24" s="1067"/>
      <c r="CB24" s="1067"/>
      <c r="CC24" s="1067"/>
      <c r="CD24" s="1067"/>
      <c r="CE24" s="1067"/>
      <c r="CF24" s="1067"/>
      <c r="CG24" s="1068"/>
      <c r="CH24" s="1041"/>
      <c r="CI24" s="1042"/>
      <c r="CJ24" s="1042"/>
      <c r="CK24" s="1042"/>
      <c r="CL24" s="1043"/>
      <c r="CM24" s="1041"/>
      <c r="CN24" s="1042"/>
      <c r="CO24" s="1042"/>
      <c r="CP24" s="1042"/>
      <c r="CQ24" s="1043"/>
      <c r="CR24" s="1041"/>
      <c r="CS24" s="1042"/>
      <c r="CT24" s="1042"/>
      <c r="CU24" s="1042"/>
      <c r="CV24" s="1043"/>
      <c r="CW24" s="1041"/>
      <c r="CX24" s="1042"/>
      <c r="CY24" s="1042"/>
      <c r="CZ24" s="1042"/>
      <c r="DA24" s="1043"/>
      <c r="DB24" s="1041"/>
      <c r="DC24" s="1042"/>
      <c r="DD24" s="1042"/>
      <c r="DE24" s="1042"/>
      <c r="DF24" s="1043"/>
      <c r="DG24" s="1041"/>
      <c r="DH24" s="1042"/>
      <c r="DI24" s="1042"/>
      <c r="DJ24" s="1042"/>
      <c r="DK24" s="1043"/>
      <c r="DL24" s="1041"/>
      <c r="DM24" s="1042"/>
      <c r="DN24" s="1042"/>
      <c r="DO24" s="1042"/>
      <c r="DP24" s="1043"/>
      <c r="DQ24" s="1041"/>
      <c r="DR24" s="1042"/>
      <c r="DS24" s="1042"/>
      <c r="DT24" s="1042"/>
      <c r="DU24" s="1043"/>
      <c r="DV24" s="1044"/>
      <c r="DW24" s="1045"/>
      <c r="DX24" s="1045"/>
      <c r="DY24" s="1045"/>
      <c r="DZ24" s="1046"/>
      <c r="EA24" s="254"/>
    </row>
    <row r="25" spans="1:131" s="247" customFormat="1" ht="26.25" customHeight="1" thickBot="1" x14ac:dyDescent="0.2">
      <c r="A25" s="1115" t="s">
        <v>397</v>
      </c>
      <c r="B25" s="1115"/>
      <c r="C25" s="1115"/>
      <c r="D25" s="1115"/>
      <c r="E25" s="1115"/>
      <c r="F25" s="1115"/>
      <c r="G25" s="1115"/>
      <c r="H25" s="1115"/>
      <c r="I25" s="1115"/>
      <c r="J25" s="1115"/>
      <c r="K25" s="1115"/>
      <c r="L25" s="1115"/>
      <c r="M25" s="1115"/>
      <c r="N25" s="1115"/>
      <c r="O25" s="1115"/>
      <c r="P25" s="1115"/>
      <c r="Q25" s="1115"/>
      <c r="R25" s="1115"/>
      <c r="S25" s="1115"/>
      <c r="T25" s="1115"/>
      <c r="U25" s="1115"/>
      <c r="V25" s="1115"/>
      <c r="W25" s="1115"/>
      <c r="X25" s="1115"/>
      <c r="Y25" s="1115"/>
      <c r="Z25" s="1115"/>
      <c r="AA25" s="1115"/>
      <c r="AB25" s="1115"/>
      <c r="AC25" s="1115"/>
      <c r="AD25" s="1115"/>
      <c r="AE25" s="1115"/>
      <c r="AF25" s="1115"/>
      <c r="AG25" s="1115"/>
      <c r="AH25" s="1115"/>
      <c r="AI25" s="1115"/>
      <c r="AJ25" s="1115"/>
      <c r="AK25" s="1115"/>
      <c r="AL25" s="1115"/>
      <c r="AM25" s="1115"/>
      <c r="AN25" s="1115"/>
      <c r="AO25" s="1115"/>
      <c r="AP25" s="1115"/>
      <c r="AQ25" s="1115"/>
      <c r="AR25" s="1115"/>
      <c r="AS25" s="1115"/>
      <c r="AT25" s="1115"/>
      <c r="AU25" s="1115"/>
      <c r="AV25" s="1115"/>
      <c r="AW25" s="1115"/>
      <c r="AX25" s="1115"/>
      <c r="AY25" s="1115"/>
      <c r="AZ25" s="1115"/>
      <c r="BA25" s="1115"/>
      <c r="BB25" s="1115"/>
      <c r="BC25" s="1115"/>
      <c r="BD25" s="1115"/>
      <c r="BE25" s="1115"/>
      <c r="BF25" s="1115"/>
      <c r="BG25" s="1115"/>
      <c r="BH25" s="1115"/>
      <c r="BI25" s="1115"/>
      <c r="BJ25" s="252"/>
      <c r="BK25" s="252"/>
      <c r="BL25" s="252"/>
      <c r="BM25" s="252"/>
      <c r="BN25" s="252"/>
      <c r="BO25" s="265"/>
      <c r="BP25" s="265"/>
      <c r="BQ25" s="262">
        <v>19</v>
      </c>
      <c r="BR25" s="263"/>
      <c r="BS25" s="1066"/>
      <c r="BT25" s="1067"/>
      <c r="BU25" s="1067"/>
      <c r="BV25" s="1067"/>
      <c r="BW25" s="1067"/>
      <c r="BX25" s="1067"/>
      <c r="BY25" s="1067"/>
      <c r="BZ25" s="1067"/>
      <c r="CA25" s="1067"/>
      <c r="CB25" s="1067"/>
      <c r="CC25" s="1067"/>
      <c r="CD25" s="1067"/>
      <c r="CE25" s="1067"/>
      <c r="CF25" s="1067"/>
      <c r="CG25" s="1068"/>
      <c r="CH25" s="1041"/>
      <c r="CI25" s="1042"/>
      <c r="CJ25" s="1042"/>
      <c r="CK25" s="1042"/>
      <c r="CL25" s="1043"/>
      <c r="CM25" s="1041"/>
      <c r="CN25" s="1042"/>
      <c r="CO25" s="1042"/>
      <c r="CP25" s="1042"/>
      <c r="CQ25" s="1043"/>
      <c r="CR25" s="1041"/>
      <c r="CS25" s="1042"/>
      <c r="CT25" s="1042"/>
      <c r="CU25" s="1042"/>
      <c r="CV25" s="1043"/>
      <c r="CW25" s="1041"/>
      <c r="CX25" s="1042"/>
      <c r="CY25" s="1042"/>
      <c r="CZ25" s="1042"/>
      <c r="DA25" s="1043"/>
      <c r="DB25" s="1041"/>
      <c r="DC25" s="1042"/>
      <c r="DD25" s="1042"/>
      <c r="DE25" s="1042"/>
      <c r="DF25" s="1043"/>
      <c r="DG25" s="1041"/>
      <c r="DH25" s="1042"/>
      <c r="DI25" s="1042"/>
      <c r="DJ25" s="1042"/>
      <c r="DK25" s="1043"/>
      <c r="DL25" s="1041"/>
      <c r="DM25" s="1042"/>
      <c r="DN25" s="1042"/>
      <c r="DO25" s="1042"/>
      <c r="DP25" s="1043"/>
      <c r="DQ25" s="1041"/>
      <c r="DR25" s="1042"/>
      <c r="DS25" s="1042"/>
      <c r="DT25" s="1042"/>
      <c r="DU25" s="1043"/>
      <c r="DV25" s="1044"/>
      <c r="DW25" s="1045"/>
      <c r="DX25" s="1045"/>
      <c r="DY25" s="1045"/>
      <c r="DZ25" s="1046"/>
      <c r="EA25" s="246"/>
    </row>
    <row r="26" spans="1:131" s="247" customFormat="1" ht="26.25" customHeight="1" x14ac:dyDescent="0.15">
      <c r="A26" s="1047" t="s">
        <v>374</v>
      </c>
      <c r="B26" s="1048"/>
      <c r="C26" s="1048"/>
      <c r="D26" s="1048"/>
      <c r="E26" s="1048"/>
      <c r="F26" s="1048"/>
      <c r="G26" s="1048"/>
      <c r="H26" s="1048"/>
      <c r="I26" s="1048"/>
      <c r="J26" s="1048"/>
      <c r="K26" s="1048"/>
      <c r="L26" s="1048"/>
      <c r="M26" s="1048"/>
      <c r="N26" s="1048"/>
      <c r="O26" s="1048"/>
      <c r="P26" s="1049"/>
      <c r="Q26" s="1053" t="s">
        <v>398</v>
      </c>
      <c r="R26" s="1054"/>
      <c r="S26" s="1054"/>
      <c r="T26" s="1054"/>
      <c r="U26" s="1055"/>
      <c r="V26" s="1053" t="s">
        <v>399</v>
      </c>
      <c r="W26" s="1054"/>
      <c r="X26" s="1054"/>
      <c r="Y26" s="1054"/>
      <c r="Z26" s="1055"/>
      <c r="AA26" s="1053" t="s">
        <v>400</v>
      </c>
      <c r="AB26" s="1054"/>
      <c r="AC26" s="1054"/>
      <c r="AD26" s="1054"/>
      <c r="AE26" s="1054"/>
      <c r="AF26" s="1111" t="s">
        <v>401</v>
      </c>
      <c r="AG26" s="1060"/>
      <c r="AH26" s="1060"/>
      <c r="AI26" s="1060"/>
      <c r="AJ26" s="1112"/>
      <c r="AK26" s="1054" t="s">
        <v>402</v>
      </c>
      <c r="AL26" s="1054"/>
      <c r="AM26" s="1054"/>
      <c r="AN26" s="1054"/>
      <c r="AO26" s="1055"/>
      <c r="AP26" s="1053" t="s">
        <v>403</v>
      </c>
      <c r="AQ26" s="1054"/>
      <c r="AR26" s="1054"/>
      <c r="AS26" s="1054"/>
      <c r="AT26" s="1055"/>
      <c r="AU26" s="1053" t="s">
        <v>404</v>
      </c>
      <c r="AV26" s="1054"/>
      <c r="AW26" s="1054"/>
      <c r="AX26" s="1054"/>
      <c r="AY26" s="1055"/>
      <c r="AZ26" s="1053" t="s">
        <v>405</v>
      </c>
      <c r="BA26" s="1054"/>
      <c r="BB26" s="1054"/>
      <c r="BC26" s="1054"/>
      <c r="BD26" s="1055"/>
      <c r="BE26" s="1053" t="s">
        <v>381</v>
      </c>
      <c r="BF26" s="1054"/>
      <c r="BG26" s="1054"/>
      <c r="BH26" s="1054"/>
      <c r="BI26" s="1069"/>
      <c r="BJ26" s="252"/>
      <c r="BK26" s="252"/>
      <c r="BL26" s="252"/>
      <c r="BM26" s="252"/>
      <c r="BN26" s="252"/>
      <c r="BO26" s="265"/>
      <c r="BP26" s="265"/>
      <c r="BQ26" s="262">
        <v>20</v>
      </c>
      <c r="BR26" s="263"/>
      <c r="BS26" s="1066"/>
      <c r="BT26" s="1067"/>
      <c r="BU26" s="1067"/>
      <c r="BV26" s="1067"/>
      <c r="BW26" s="1067"/>
      <c r="BX26" s="1067"/>
      <c r="BY26" s="1067"/>
      <c r="BZ26" s="1067"/>
      <c r="CA26" s="1067"/>
      <c r="CB26" s="1067"/>
      <c r="CC26" s="1067"/>
      <c r="CD26" s="1067"/>
      <c r="CE26" s="1067"/>
      <c r="CF26" s="1067"/>
      <c r="CG26" s="1068"/>
      <c r="CH26" s="1041"/>
      <c r="CI26" s="1042"/>
      <c r="CJ26" s="1042"/>
      <c r="CK26" s="1042"/>
      <c r="CL26" s="1043"/>
      <c r="CM26" s="1041"/>
      <c r="CN26" s="1042"/>
      <c r="CO26" s="1042"/>
      <c r="CP26" s="1042"/>
      <c r="CQ26" s="1043"/>
      <c r="CR26" s="1041"/>
      <c r="CS26" s="1042"/>
      <c r="CT26" s="1042"/>
      <c r="CU26" s="1042"/>
      <c r="CV26" s="1043"/>
      <c r="CW26" s="1041"/>
      <c r="CX26" s="1042"/>
      <c r="CY26" s="1042"/>
      <c r="CZ26" s="1042"/>
      <c r="DA26" s="1043"/>
      <c r="DB26" s="1041"/>
      <c r="DC26" s="1042"/>
      <c r="DD26" s="1042"/>
      <c r="DE26" s="1042"/>
      <c r="DF26" s="1043"/>
      <c r="DG26" s="1041"/>
      <c r="DH26" s="1042"/>
      <c r="DI26" s="1042"/>
      <c r="DJ26" s="1042"/>
      <c r="DK26" s="1043"/>
      <c r="DL26" s="1041"/>
      <c r="DM26" s="1042"/>
      <c r="DN26" s="1042"/>
      <c r="DO26" s="1042"/>
      <c r="DP26" s="1043"/>
      <c r="DQ26" s="1041"/>
      <c r="DR26" s="1042"/>
      <c r="DS26" s="1042"/>
      <c r="DT26" s="1042"/>
      <c r="DU26" s="1043"/>
      <c r="DV26" s="1044"/>
      <c r="DW26" s="1045"/>
      <c r="DX26" s="1045"/>
      <c r="DY26" s="1045"/>
      <c r="DZ26" s="1046"/>
      <c r="EA26" s="246"/>
    </row>
    <row r="27" spans="1:131" s="247" customFormat="1" ht="26.25" customHeight="1" thickBot="1" x14ac:dyDescent="0.2">
      <c r="A27" s="1050"/>
      <c r="B27" s="1051"/>
      <c r="C27" s="1051"/>
      <c r="D27" s="1051"/>
      <c r="E27" s="1051"/>
      <c r="F27" s="1051"/>
      <c r="G27" s="1051"/>
      <c r="H27" s="1051"/>
      <c r="I27" s="1051"/>
      <c r="J27" s="1051"/>
      <c r="K27" s="1051"/>
      <c r="L27" s="1051"/>
      <c r="M27" s="1051"/>
      <c r="N27" s="1051"/>
      <c r="O27" s="1051"/>
      <c r="P27" s="1052"/>
      <c r="Q27" s="1056"/>
      <c r="R27" s="1057"/>
      <c r="S27" s="1057"/>
      <c r="T27" s="1057"/>
      <c r="U27" s="1058"/>
      <c r="V27" s="1056"/>
      <c r="W27" s="1057"/>
      <c r="X27" s="1057"/>
      <c r="Y27" s="1057"/>
      <c r="Z27" s="1058"/>
      <c r="AA27" s="1056"/>
      <c r="AB27" s="1057"/>
      <c r="AC27" s="1057"/>
      <c r="AD27" s="1057"/>
      <c r="AE27" s="1057"/>
      <c r="AF27" s="1113"/>
      <c r="AG27" s="1063"/>
      <c r="AH27" s="1063"/>
      <c r="AI27" s="1063"/>
      <c r="AJ27" s="1114"/>
      <c r="AK27" s="1057"/>
      <c r="AL27" s="1057"/>
      <c r="AM27" s="1057"/>
      <c r="AN27" s="1057"/>
      <c r="AO27" s="1058"/>
      <c r="AP27" s="1056"/>
      <c r="AQ27" s="1057"/>
      <c r="AR27" s="1057"/>
      <c r="AS27" s="1057"/>
      <c r="AT27" s="1058"/>
      <c r="AU27" s="1056"/>
      <c r="AV27" s="1057"/>
      <c r="AW27" s="1057"/>
      <c r="AX27" s="1057"/>
      <c r="AY27" s="1058"/>
      <c r="AZ27" s="1056"/>
      <c r="BA27" s="1057"/>
      <c r="BB27" s="1057"/>
      <c r="BC27" s="1057"/>
      <c r="BD27" s="1058"/>
      <c r="BE27" s="1056"/>
      <c r="BF27" s="1057"/>
      <c r="BG27" s="1057"/>
      <c r="BH27" s="1057"/>
      <c r="BI27" s="1070"/>
      <c r="BJ27" s="252"/>
      <c r="BK27" s="252"/>
      <c r="BL27" s="252"/>
      <c r="BM27" s="252"/>
      <c r="BN27" s="252"/>
      <c r="BO27" s="265"/>
      <c r="BP27" s="265"/>
      <c r="BQ27" s="262">
        <v>21</v>
      </c>
      <c r="BR27" s="263"/>
      <c r="BS27" s="1066"/>
      <c r="BT27" s="1067"/>
      <c r="BU27" s="1067"/>
      <c r="BV27" s="1067"/>
      <c r="BW27" s="1067"/>
      <c r="BX27" s="1067"/>
      <c r="BY27" s="1067"/>
      <c r="BZ27" s="1067"/>
      <c r="CA27" s="1067"/>
      <c r="CB27" s="1067"/>
      <c r="CC27" s="1067"/>
      <c r="CD27" s="1067"/>
      <c r="CE27" s="1067"/>
      <c r="CF27" s="1067"/>
      <c r="CG27" s="1068"/>
      <c r="CH27" s="1041"/>
      <c r="CI27" s="1042"/>
      <c r="CJ27" s="1042"/>
      <c r="CK27" s="1042"/>
      <c r="CL27" s="1043"/>
      <c r="CM27" s="1041"/>
      <c r="CN27" s="1042"/>
      <c r="CO27" s="1042"/>
      <c r="CP27" s="1042"/>
      <c r="CQ27" s="1043"/>
      <c r="CR27" s="1041"/>
      <c r="CS27" s="1042"/>
      <c r="CT27" s="1042"/>
      <c r="CU27" s="1042"/>
      <c r="CV27" s="1043"/>
      <c r="CW27" s="1041"/>
      <c r="CX27" s="1042"/>
      <c r="CY27" s="1042"/>
      <c r="CZ27" s="1042"/>
      <c r="DA27" s="1043"/>
      <c r="DB27" s="1041"/>
      <c r="DC27" s="1042"/>
      <c r="DD27" s="1042"/>
      <c r="DE27" s="1042"/>
      <c r="DF27" s="1043"/>
      <c r="DG27" s="1041"/>
      <c r="DH27" s="1042"/>
      <c r="DI27" s="1042"/>
      <c r="DJ27" s="1042"/>
      <c r="DK27" s="1043"/>
      <c r="DL27" s="1041"/>
      <c r="DM27" s="1042"/>
      <c r="DN27" s="1042"/>
      <c r="DO27" s="1042"/>
      <c r="DP27" s="1043"/>
      <c r="DQ27" s="1041"/>
      <c r="DR27" s="1042"/>
      <c r="DS27" s="1042"/>
      <c r="DT27" s="1042"/>
      <c r="DU27" s="1043"/>
      <c r="DV27" s="1044"/>
      <c r="DW27" s="1045"/>
      <c r="DX27" s="1045"/>
      <c r="DY27" s="1045"/>
      <c r="DZ27" s="1046"/>
      <c r="EA27" s="246"/>
    </row>
    <row r="28" spans="1:131" s="247" customFormat="1" ht="26.25" customHeight="1" thickTop="1" x14ac:dyDescent="0.15">
      <c r="A28" s="266">
        <v>1</v>
      </c>
      <c r="B28" s="1102" t="s">
        <v>406</v>
      </c>
      <c r="C28" s="1103"/>
      <c r="D28" s="1103"/>
      <c r="E28" s="1103"/>
      <c r="F28" s="1103"/>
      <c r="G28" s="1103"/>
      <c r="H28" s="1103"/>
      <c r="I28" s="1103"/>
      <c r="J28" s="1103"/>
      <c r="K28" s="1103"/>
      <c r="L28" s="1103"/>
      <c r="M28" s="1103"/>
      <c r="N28" s="1103"/>
      <c r="O28" s="1103"/>
      <c r="P28" s="1104"/>
      <c r="Q28" s="1105">
        <v>867</v>
      </c>
      <c r="R28" s="1106"/>
      <c r="S28" s="1106"/>
      <c r="T28" s="1106"/>
      <c r="U28" s="1106"/>
      <c r="V28" s="1106">
        <v>857</v>
      </c>
      <c r="W28" s="1106"/>
      <c r="X28" s="1106"/>
      <c r="Y28" s="1106"/>
      <c r="Z28" s="1106"/>
      <c r="AA28" s="1106">
        <v>10</v>
      </c>
      <c r="AB28" s="1106"/>
      <c r="AC28" s="1106"/>
      <c r="AD28" s="1106"/>
      <c r="AE28" s="1107"/>
      <c r="AF28" s="1108">
        <v>10</v>
      </c>
      <c r="AG28" s="1106"/>
      <c r="AH28" s="1106"/>
      <c r="AI28" s="1106"/>
      <c r="AJ28" s="1109"/>
      <c r="AK28" s="1110">
        <v>49</v>
      </c>
      <c r="AL28" s="1098"/>
      <c r="AM28" s="1098"/>
      <c r="AN28" s="1098"/>
      <c r="AO28" s="1098"/>
      <c r="AP28" s="1098" t="s">
        <v>577</v>
      </c>
      <c r="AQ28" s="1098"/>
      <c r="AR28" s="1098"/>
      <c r="AS28" s="1098"/>
      <c r="AT28" s="1098"/>
      <c r="AU28" s="1098" t="s">
        <v>577</v>
      </c>
      <c r="AV28" s="1098"/>
      <c r="AW28" s="1098"/>
      <c r="AX28" s="1098"/>
      <c r="AY28" s="1098"/>
      <c r="AZ28" s="1099" t="s">
        <v>577</v>
      </c>
      <c r="BA28" s="1099"/>
      <c r="BB28" s="1099"/>
      <c r="BC28" s="1099"/>
      <c r="BD28" s="1099"/>
      <c r="BE28" s="1100"/>
      <c r="BF28" s="1100"/>
      <c r="BG28" s="1100"/>
      <c r="BH28" s="1100"/>
      <c r="BI28" s="1101"/>
      <c r="BJ28" s="252"/>
      <c r="BK28" s="252"/>
      <c r="BL28" s="252"/>
      <c r="BM28" s="252"/>
      <c r="BN28" s="252"/>
      <c r="BO28" s="265"/>
      <c r="BP28" s="265"/>
      <c r="BQ28" s="262">
        <v>22</v>
      </c>
      <c r="BR28" s="263"/>
      <c r="BS28" s="1066"/>
      <c r="BT28" s="1067"/>
      <c r="BU28" s="1067"/>
      <c r="BV28" s="1067"/>
      <c r="BW28" s="1067"/>
      <c r="BX28" s="1067"/>
      <c r="BY28" s="1067"/>
      <c r="BZ28" s="1067"/>
      <c r="CA28" s="1067"/>
      <c r="CB28" s="1067"/>
      <c r="CC28" s="1067"/>
      <c r="CD28" s="1067"/>
      <c r="CE28" s="1067"/>
      <c r="CF28" s="1067"/>
      <c r="CG28" s="1068"/>
      <c r="CH28" s="1041"/>
      <c r="CI28" s="1042"/>
      <c r="CJ28" s="1042"/>
      <c r="CK28" s="1042"/>
      <c r="CL28" s="1043"/>
      <c r="CM28" s="1041"/>
      <c r="CN28" s="1042"/>
      <c r="CO28" s="1042"/>
      <c r="CP28" s="1042"/>
      <c r="CQ28" s="1043"/>
      <c r="CR28" s="1041"/>
      <c r="CS28" s="1042"/>
      <c r="CT28" s="1042"/>
      <c r="CU28" s="1042"/>
      <c r="CV28" s="1043"/>
      <c r="CW28" s="1041"/>
      <c r="CX28" s="1042"/>
      <c r="CY28" s="1042"/>
      <c r="CZ28" s="1042"/>
      <c r="DA28" s="1043"/>
      <c r="DB28" s="1041"/>
      <c r="DC28" s="1042"/>
      <c r="DD28" s="1042"/>
      <c r="DE28" s="1042"/>
      <c r="DF28" s="1043"/>
      <c r="DG28" s="1041"/>
      <c r="DH28" s="1042"/>
      <c r="DI28" s="1042"/>
      <c r="DJ28" s="1042"/>
      <c r="DK28" s="1043"/>
      <c r="DL28" s="1041"/>
      <c r="DM28" s="1042"/>
      <c r="DN28" s="1042"/>
      <c r="DO28" s="1042"/>
      <c r="DP28" s="1043"/>
      <c r="DQ28" s="1041"/>
      <c r="DR28" s="1042"/>
      <c r="DS28" s="1042"/>
      <c r="DT28" s="1042"/>
      <c r="DU28" s="1043"/>
      <c r="DV28" s="1044"/>
      <c r="DW28" s="1045"/>
      <c r="DX28" s="1045"/>
      <c r="DY28" s="1045"/>
      <c r="DZ28" s="1046"/>
      <c r="EA28" s="246"/>
    </row>
    <row r="29" spans="1:131" s="247" customFormat="1" ht="26.25" customHeight="1" x14ac:dyDescent="0.15">
      <c r="A29" s="266">
        <v>2</v>
      </c>
      <c r="B29" s="1089" t="s">
        <v>407</v>
      </c>
      <c r="C29" s="1090"/>
      <c r="D29" s="1090"/>
      <c r="E29" s="1090"/>
      <c r="F29" s="1090"/>
      <c r="G29" s="1090"/>
      <c r="H29" s="1090"/>
      <c r="I29" s="1090"/>
      <c r="J29" s="1090"/>
      <c r="K29" s="1090"/>
      <c r="L29" s="1090"/>
      <c r="M29" s="1090"/>
      <c r="N29" s="1090"/>
      <c r="O29" s="1090"/>
      <c r="P29" s="1091"/>
      <c r="Q29" s="1095">
        <v>31</v>
      </c>
      <c r="R29" s="1096"/>
      <c r="S29" s="1096"/>
      <c r="T29" s="1096"/>
      <c r="U29" s="1096"/>
      <c r="V29" s="1096">
        <v>31</v>
      </c>
      <c r="W29" s="1096"/>
      <c r="X29" s="1096"/>
      <c r="Y29" s="1096"/>
      <c r="Z29" s="1096"/>
      <c r="AA29" s="1096">
        <v>0</v>
      </c>
      <c r="AB29" s="1096"/>
      <c r="AC29" s="1096"/>
      <c r="AD29" s="1096"/>
      <c r="AE29" s="1097"/>
      <c r="AF29" s="1071">
        <v>0</v>
      </c>
      <c r="AG29" s="1072"/>
      <c r="AH29" s="1072"/>
      <c r="AI29" s="1072"/>
      <c r="AJ29" s="1073"/>
      <c r="AK29" s="1035">
        <v>18</v>
      </c>
      <c r="AL29" s="1026"/>
      <c r="AM29" s="1026"/>
      <c r="AN29" s="1026"/>
      <c r="AO29" s="1026"/>
      <c r="AP29" s="1026">
        <v>38</v>
      </c>
      <c r="AQ29" s="1026"/>
      <c r="AR29" s="1026"/>
      <c r="AS29" s="1026"/>
      <c r="AT29" s="1026"/>
      <c r="AU29" s="1026">
        <v>25</v>
      </c>
      <c r="AV29" s="1026"/>
      <c r="AW29" s="1026"/>
      <c r="AX29" s="1026"/>
      <c r="AY29" s="1026"/>
      <c r="AZ29" s="1094" t="s">
        <v>577</v>
      </c>
      <c r="BA29" s="1094"/>
      <c r="BB29" s="1094"/>
      <c r="BC29" s="1094"/>
      <c r="BD29" s="1094"/>
      <c r="BE29" s="1084"/>
      <c r="BF29" s="1084"/>
      <c r="BG29" s="1084"/>
      <c r="BH29" s="1084"/>
      <c r="BI29" s="1085"/>
      <c r="BJ29" s="252"/>
      <c r="BK29" s="252"/>
      <c r="BL29" s="252"/>
      <c r="BM29" s="252"/>
      <c r="BN29" s="252"/>
      <c r="BO29" s="265"/>
      <c r="BP29" s="265"/>
      <c r="BQ29" s="262">
        <v>23</v>
      </c>
      <c r="BR29" s="263"/>
      <c r="BS29" s="1066"/>
      <c r="BT29" s="1067"/>
      <c r="BU29" s="1067"/>
      <c r="BV29" s="1067"/>
      <c r="BW29" s="1067"/>
      <c r="BX29" s="1067"/>
      <c r="BY29" s="1067"/>
      <c r="BZ29" s="1067"/>
      <c r="CA29" s="1067"/>
      <c r="CB29" s="1067"/>
      <c r="CC29" s="1067"/>
      <c r="CD29" s="1067"/>
      <c r="CE29" s="1067"/>
      <c r="CF29" s="1067"/>
      <c r="CG29" s="1068"/>
      <c r="CH29" s="1041"/>
      <c r="CI29" s="1042"/>
      <c r="CJ29" s="1042"/>
      <c r="CK29" s="1042"/>
      <c r="CL29" s="1043"/>
      <c r="CM29" s="1041"/>
      <c r="CN29" s="1042"/>
      <c r="CO29" s="1042"/>
      <c r="CP29" s="1042"/>
      <c r="CQ29" s="1043"/>
      <c r="CR29" s="1041"/>
      <c r="CS29" s="1042"/>
      <c r="CT29" s="1042"/>
      <c r="CU29" s="1042"/>
      <c r="CV29" s="1043"/>
      <c r="CW29" s="1041"/>
      <c r="CX29" s="1042"/>
      <c r="CY29" s="1042"/>
      <c r="CZ29" s="1042"/>
      <c r="DA29" s="1043"/>
      <c r="DB29" s="1041"/>
      <c r="DC29" s="1042"/>
      <c r="DD29" s="1042"/>
      <c r="DE29" s="1042"/>
      <c r="DF29" s="1043"/>
      <c r="DG29" s="1041"/>
      <c r="DH29" s="1042"/>
      <c r="DI29" s="1042"/>
      <c r="DJ29" s="1042"/>
      <c r="DK29" s="1043"/>
      <c r="DL29" s="1041"/>
      <c r="DM29" s="1042"/>
      <c r="DN29" s="1042"/>
      <c r="DO29" s="1042"/>
      <c r="DP29" s="1043"/>
      <c r="DQ29" s="1041"/>
      <c r="DR29" s="1042"/>
      <c r="DS29" s="1042"/>
      <c r="DT29" s="1042"/>
      <c r="DU29" s="1043"/>
      <c r="DV29" s="1044"/>
      <c r="DW29" s="1045"/>
      <c r="DX29" s="1045"/>
      <c r="DY29" s="1045"/>
      <c r="DZ29" s="1046"/>
      <c r="EA29" s="246"/>
    </row>
    <row r="30" spans="1:131" s="247" customFormat="1" ht="26.25" customHeight="1" x14ac:dyDescent="0.15">
      <c r="A30" s="266">
        <v>3</v>
      </c>
      <c r="B30" s="1089" t="s">
        <v>408</v>
      </c>
      <c r="C30" s="1090"/>
      <c r="D30" s="1090"/>
      <c r="E30" s="1090"/>
      <c r="F30" s="1090"/>
      <c r="G30" s="1090"/>
      <c r="H30" s="1090"/>
      <c r="I30" s="1090"/>
      <c r="J30" s="1090"/>
      <c r="K30" s="1090"/>
      <c r="L30" s="1090"/>
      <c r="M30" s="1090"/>
      <c r="N30" s="1090"/>
      <c r="O30" s="1090"/>
      <c r="P30" s="1091"/>
      <c r="Q30" s="1095">
        <v>618</v>
      </c>
      <c r="R30" s="1096"/>
      <c r="S30" s="1096"/>
      <c r="T30" s="1096"/>
      <c r="U30" s="1096"/>
      <c r="V30" s="1096">
        <v>604</v>
      </c>
      <c r="W30" s="1096"/>
      <c r="X30" s="1096"/>
      <c r="Y30" s="1096"/>
      <c r="Z30" s="1096"/>
      <c r="AA30" s="1096">
        <v>14</v>
      </c>
      <c r="AB30" s="1096"/>
      <c r="AC30" s="1096"/>
      <c r="AD30" s="1096"/>
      <c r="AE30" s="1097"/>
      <c r="AF30" s="1071">
        <v>14</v>
      </c>
      <c r="AG30" s="1072"/>
      <c r="AH30" s="1072"/>
      <c r="AI30" s="1072"/>
      <c r="AJ30" s="1073"/>
      <c r="AK30" s="1035">
        <v>80</v>
      </c>
      <c r="AL30" s="1026"/>
      <c r="AM30" s="1026"/>
      <c r="AN30" s="1026"/>
      <c r="AO30" s="1026"/>
      <c r="AP30" s="1026" t="s">
        <v>577</v>
      </c>
      <c r="AQ30" s="1026"/>
      <c r="AR30" s="1026"/>
      <c r="AS30" s="1026"/>
      <c r="AT30" s="1026"/>
      <c r="AU30" s="1026" t="s">
        <v>577</v>
      </c>
      <c r="AV30" s="1026"/>
      <c r="AW30" s="1026"/>
      <c r="AX30" s="1026"/>
      <c r="AY30" s="1026"/>
      <c r="AZ30" s="1094" t="s">
        <v>577</v>
      </c>
      <c r="BA30" s="1094"/>
      <c r="BB30" s="1094"/>
      <c r="BC30" s="1094"/>
      <c r="BD30" s="1094"/>
      <c r="BE30" s="1084"/>
      <c r="BF30" s="1084"/>
      <c r="BG30" s="1084"/>
      <c r="BH30" s="1084"/>
      <c r="BI30" s="1085"/>
      <c r="BJ30" s="252"/>
      <c r="BK30" s="252"/>
      <c r="BL30" s="252"/>
      <c r="BM30" s="252"/>
      <c r="BN30" s="252"/>
      <c r="BO30" s="265"/>
      <c r="BP30" s="265"/>
      <c r="BQ30" s="262">
        <v>24</v>
      </c>
      <c r="BR30" s="263"/>
      <c r="BS30" s="1066"/>
      <c r="BT30" s="1067"/>
      <c r="BU30" s="1067"/>
      <c r="BV30" s="1067"/>
      <c r="BW30" s="1067"/>
      <c r="BX30" s="1067"/>
      <c r="BY30" s="1067"/>
      <c r="BZ30" s="1067"/>
      <c r="CA30" s="1067"/>
      <c r="CB30" s="1067"/>
      <c r="CC30" s="1067"/>
      <c r="CD30" s="1067"/>
      <c r="CE30" s="1067"/>
      <c r="CF30" s="1067"/>
      <c r="CG30" s="1068"/>
      <c r="CH30" s="1041"/>
      <c r="CI30" s="1042"/>
      <c r="CJ30" s="1042"/>
      <c r="CK30" s="1042"/>
      <c r="CL30" s="1043"/>
      <c r="CM30" s="1041"/>
      <c r="CN30" s="1042"/>
      <c r="CO30" s="1042"/>
      <c r="CP30" s="1042"/>
      <c r="CQ30" s="1043"/>
      <c r="CR30" s="1041"/>
      <c r="CS30" s="1042"/>
      <c r="CT30" s="1042"/>
      <c r="CU30" s="1042"/>
      <c r="CV30" s="1043"/>
      <c r="CW30" s="1041"/>
      <c r="CX30" s="1042"/>
      <c r="CY30" s="1042"/>
      <c r="CZ30" s="1042"/>
      <c r="DA30" s="1043"/>
      <c r="DB30" s="1041"/>
      <c r="DC30" s="1042"/>
      <c r="DD30" s="1042"/>
      <c r="DE30" s="1042"/>
      <c r="DF30" s="1043"/>
      <c r="DG30" s="1041"/>
      <c r="DH30" s="1042"/>
      <c r="DI30" s="1042"/>
      <c r="DJ30" s="1042"/>
      <c r="DK30" s="1043"/>
      <c r="DL30" s="1041"/>
      <c r="DM30" s="1042"/>
      <c r="DN30" s="1042"/>
      <c r="DO30" s="1042"/>
      <c r="DP30" s="1043"/>
      <c r="DQ30" s="1041"/>
      <c r="DR30" s="1042"/>
      <c r="DS30" s="1042"/>
      <c r="DT30" s="1042"/>
      <c r="DU30" s="1043"/>
      <c r="DV30" s="1044"/>
      <c r="DW30" s="1045"/>
      <c r="DX30" s="1045"/>
      <c r="DY30" s="1045"/>
      <c r="DZ30" s="1046"/>
      <c r="EA30" s="246"/>
    </row>
    <row r="31" spans="1:131" s="247" customFormat="1" ht="26.25" customHeight="1" x14ac:dyDescent="0.15">
      <c r="A31" s="266">
        <v>4</v>
      </c>
      <c r="B31" s="1089" t="s">
        <v>409</v>
      </c>
      <c r="C31" s="1090"/>
      <c r="D31" s="1090"/>
      <c r="E31" s="1090"/>
      <c r="F31" s="1090"/>
      <c r="G31" s="1090"/>
      <c r="H31" s="1090"/>
      <c r="I31" s="1090"/>
      <c r="J31" s="1090"/>
      <c r="K31" s="1090"/>
      <c r="L31" s="1090"/>
      <c r="M31" s="1090"/>
      <c r="N31" s="1090"/>
      <c r="O31" s="1090"/>
      <c r="P31" s="1091"/>
      <c r="Q31" s="1095">
        <v>111</v>
      </c>
      <c r="R31" s="1096"/>
      <c r="S31" s="1096"/>
      <c r="T31" s="1096"/>
      <c r="U31" s="1096"/>
      <c r="V31" s="1096">
        <v>111</v>
      </c>
      <c r="W31" s="1096"/>
      <c r="X31" s="1096"/>
      <c r="Y31" s="1096"/>
      <c r="Z31" s="1096"/>
      <c r="AA31" s="1096">
        <v>0</v>
      </c>
      <c r="AB31" s="1096"/>
      <c r="AC31" s="1096"/>
      <c r="AD31" s="1096"/>
      <c r="AE31" s="1097"/>
      <c r="AF31" s="1071">
        <v>0</v>
      </c>
      <c r="AG31" s="1072"/>
      <c r="AH31" s="1072"/>
      <c r="AI31" s="1072"/>
      <c r="AJ31" s="1073"/>
      <c r="AK31" s="1035">
        <v>21</v>
      </c>
      <c r="AL31" s="1026"/>
      <c r="AM31" s="1026"/>
      <c r="AN31" s="1026"/>
      <c r="AO31" s="1026"/>
      <c r="AP31" s="1026" t="s">
        <v>577</v>
      </c>
      <c r="AQ31" s="1026"/>
      <c r="AR31" s="1026"/>
      <c r="AS31" s="1026"/>
      <c r="AT31" s="1026"/>
      <c r="AU31" s="1026" t="s">
        <v>577</v>
      </c>
      <c r="AV31" s="1026"/>
      <c r="AW31" s="1026"/>
      <c r="AX31" s="1026"/>
      <c r="AY31" s="1026"/>
      <c r="AZ31" s="1094" t="s">
        <v>577</v>
      </c>
      <c r="BA31" s="1094"/>
      <c r="BB31" s="1094"/>
      <c r="BC31" s="1094"/>
      <c r="BD31" s="1094"/>
      <c r="BE31" s="1084"/>
      <c r="BF31" s="1084"/>
      <c r="BG31" s="1084"/>
      <c r="BH31" s="1084"/>
      <c r="BI31" s="1085"/>
      <c r="BJ31" s="252"/>
      <c r="BK31" s="252"/>
      <c r="BL31" s="252"/>
      <c r="BM31" s="252"/>
      <c r="BN31" s="252"/>
      <c r="BO31" s="265"/>
      <c r="BP31" s="265"/>
      <c r="BQ31" s="262">
        <v>25</v>
      </c>
      <c r="BR31" s="263"/>
      <c r="BS31" s="1066"/>
      <c r="BT31" s="1067"/>
      <c r="BU31" s="1067"/>
      <c r="BV31" s="1067"/>
      <c r="BW31" s="1067"/>
      <c r="BX31" s="1067"/>
      <c r="BY31" s="1067"/>
      <c r="BZ31" s="1067"/>
      <c r="CA31" s="1067"/>
      <c r="CB31" s="1067"/>
      <c r="CC31" s="1067"/>
      <c r="CD31" s="1067"/>
      <c r="CE31" s="1067"/>
      <c r="CF31" s="1067"/>
      <c r="CG31" s="1068"/>
      <c r="CH31" s="1041"/>
      <c r="CI31" s="1042"/>
      <c r="CJ31" s="1042"/>
      <c r="CK31" s="1042"/>
      <c r="CL31" s="1043"/>
      <c r="CM31" s="1041"/>
      <c r="CN31" s="1042"/>
      <c r="CO31" s="1042"/>
      <c r="CP31" s="1042"/>
      <c r="CQ31" s="1043"/>
      <c r="CR31" s="1041"/>
      <c r="CS31" s="1042"/>
      <c r="CT31" s="1042"/>
      <c r="CU31" s="1042"/>
      <c r="CV31" s="1043"/>
      <c r="CW31" s="1041"/>
      <c r="CX31" s="1042"/>
      <c r="CY31" s="1042"/>
      <c r="CZ31" s="1042"/>
      <c r="DA31" s="1043"/>
      <c r="DB31" s="1041"/>
      <c r="DC31" s="1042"/>
      <c r="DD31" s="1042"/>
      <c r="DE31" s="1042"/>
      <c r="DF31" s="1043"/>
      <c r="DG31" s="1041"/>
      <c r="DH31" s="1042"/>
      <c r="DI31" s="1042"/>
      <c r="DJ31" s="1042"/>
      <c r="DK31" s="1043"/>
      <c r="DL31" s="1041"/>
      <c r="DM31" s="1042"/>
      <c r="DN31" s="1042"/>
      <c r="DO31" s="1042"/>
      <c r="DP31" s="1043"/>
      <c r="DQ31" s="1041"/>
      <c r="DR31" s="1042"/>
      <c r="DS31" s="1042"/>
      <c r="DT31" s="1042"/>
      <c r="DU31" s="1043"/>
      <c r="DV31" s="1044"/>
      <c r="DW31" s="1045"/>
      <c r="DX31" s="1045"/>
      <c r="DY31" s="1045"/>
      <c r="DZ31" s="1046"/>
      <c r="EA31" s="246"/>
    </row>
    <row r="32" spans="1:131" s="247" customFormat="1" ht="26.25" customHeight="1" x14ac:dyDescent="0.15">
      <c r="A32" s="266">
        <v>5</v>
      </c>
      <c r="B32" s="1089" t="s">
        <v>410</v>
      </c>
      <c r="C32" s="1090"/>
      <c r="D32" s="1090"/>
      <c r="E32" s="1090"/>
      <c r="F32" s="1090"/>
      <c r="G32" s="1090"/>
      <c r="H32" s="1090"/>
      <c r="I32" s="1090"/>
      <c r="J32" s="1090"/>
      <c r="K32" s="1090"/>
      <c r="L32" s="1090"/>
      <c r="M32" s="1090"/>
      <c r="N32" s="1090"/>
      <c r="O32" s="1090"/>
      <c r="P32" s="1091"/>
      <c r="Q32" s="1095">
        <v>222</v>
      </c>
      <c r="R32" s="1096"/>
      <c r="S32" s="1096"/>
      <c r="T32" s="1096"/>
      <c r="U32" s="1096"/>
      <c r="V32" s="1096">
        <v>222</v>
      </c>
      <c r="W32" s="1096"/>
      <c r="X32" s="1096"/>
      <c r="Y32" s="1096"/>
      <c r="Z32" s="1096"/>
      <c r="AA32" s="1096">
        <v>0</v>
      </c>
      <c r="AB32" s="1096"/>
      <c r="AC32" s="1096"/>
      <c r="AD32" s="1096"/>
      <c r="AE32" s="1097"/>
      <c r="AF32" s="1071">
        <v>0</v>
      </c>
      <c r="AG32" s="1072"/>
      <c r="AH32" s="1072"/>
      <c r="AI32" s="1072"/>
      <c r="AJ32" s="1073"/>
      <c r="AK32" s="1035">
        <v>101</v>
      </c>
      <c r="AL32" s="1026"/>
      <c r="AM32" s="1026"/>
      <c r="AN32" s="1026"/>
      <c r="AO32" s="1026"/>
      <c r="AP32" s="1026">
        <v>1082</v>
      </c>
      <c r="AQ32" s="1026"/>
      <c r="AR32" s="1026"/>
      <c r="AS32" s="1026"/>
      <c r="AT32" s="1026"/>
      <c r="AU32" s="1026">
        <v>855</v>
      </c>
      <c r="AV32" s="1026"/>
      <c r="AW32" s="1026"/>
      <c r="AX32" s="1026"/>
      <c r="AY32" s="1026"/>
      <c r="AZ32" s="1094" t="s">
        <v>577</v>
      </c>
      <c r="BA32" s="1094"/>
      <c r="BB32" s="1094"/>
      <c r="BC32" s="1094"/>
      <c r="BD32" s="1094"/>
      <c r="BE32" s="1084" t="s">
        <v>411</v>
      </c>
      <c r="BF32" s="1084"/>
      <c r="BG32" s="1084"/>
      <c r="BH32" s="1084"/>
      <c r="BI32" s="1085"/>
      <c r="BJ32" s="252"/>
      <c r="BK32" s="252"/>
      <c r="BL32" s="252"/>
      <c r="BM32" s="252"/>
      <c r="BN32" s="252"/>
      <c r="BO32" s="265"/>
      <c r="BP32" s="265"/>
      <c r="BQ32" s="262">
        <v>26</v>
      </c>
      <c r="BR32" s="263"/>
      <c r="BS32" s="1066"/>
      <c r="BT32" s="1067"/>
      <c r="BU32" s="1067"/>
      <c r="BV32" s="1067"/>
      <c r="BW32" s="1067"/>
      <c r="BX32" s="1067"/>
      <c r="BY32" s="1067"/>
      <c r="BZ32" s="1067"/>
      <c r="CA32" s="1067"/>
      <c r="CB32" s="1067"/>
      <c r="CC32" s="1067"/>
      <c r="CD32" s="1067"/>
      <c r="CE32" s="1067"/>
      <c r="CF32" s="1067"/>
      <c r="CG32" s="1068"/>
      <c r="CH32" s="1041"/>
      <c r="CI32" s="1042"/>
      <c r="CJ32" s="1042"/>
      <c r="CK32" s="1042"/>
      <c r="CL32" s="1043"/>
      <c r="CM32" s="1041"/>
      <c r="CN32" s="1042"/>
      <c r="CO32" s="1042"/>
      <c r="CP32" s="1042"/>
      <c r="CQ32" s="1043"/>
      <c r="CR32" s="1041"/>
      <c r="CS32" s="1042"/>
      <c r="CT32" s="1042"/>
      <c r="CU32" s="1042"/>
      <c r="CV32" s="1043"/>
      <c r="CW32" s="1041"/>
      <c r="CX32" s="1042"/>
      <c r="CY32" s="1042"/>
      <c r="CZ32" s="1042"/>
      <c r="DA32" s="1043"/>
      <c r="DB32" s="1041"/>
      <c r="DC32" s="1042"/>
      <c r="DD32" s="1042"/>
      <c r="DE32" s="1042"/>
      <c r="DF32" s="1043"/>
      <c r="DG32" s="1041"/>
      <c r="DH32" s="1042"/>
      <c r="DI32" s="1042"/>
      <c r="DJ32" s="1042"/>
      <c r="DK32" s="1043"/>
      <c r="DL32" s="1041"/>
      <c r="DM32" s="1042"/>
      <c r="DN32" s="1042"/>
      <c r="DO32" s="1042"/>
      <c r="DP32" s="1043"/>
      <c r="DQ32" s="1041"/>
      <c r="DR32" s="1042"/>
      <c r="DS32" s="1042"/>
      <c r="DT32" s="1042"/>
      <c r="DU32" s="1043"/>
      <c r="DV32" s="1044"/>
      <c r="DW32" s="1045"/>
      <c r="DX32" s="1045"/>
      <c r="DY32" s="1045"/>
      <c r="DZ32" s="1046"/>
      <c r="EA32" s="246"/>
    </row>
    <row r="33" spans="1:131" s="247" customFormat="1" ht="26.25" customHeight="1" x14ac:dyDescent="0.15">
      <c r="A33" s="266">
        <v>6</v>
      </c>
      <c r="B33" s="1089" t="s">
        <v>412</v>
      </c>
      <c r="C33" s="1090"/>
      <c r="D33" s="1090"/>
      <c r="E33" s="1090"/>
      <c r="F33" s="1090"/>
      <c r="G33" s="1090"/>
      <c r="H33" s="1090"/>
      <c r="I33" s="1090"/>
      <c r="J33" s="1090"/>
      <c r="K33" s="1090"/>
      <c r="L33" s="1090"/>
      <c r="M33" s="1090"/>
      <c r="N33" s="1090"/>
      <c r="O33" s="1090"/>
      <c r="P33" s="1091"/>
      <c r="Q33" s="1095">
        <v>58</v>
      </c>
      <c r="R33" s="1096"/>
      <c r="S33" s="1096"/>
      <c r="T33" s="1096"/>
      <c r="U33" s="1096"/>
      <c r="V33" s="1096">
        <v>50</v>
      </c>
      <c r="W33" s="1096"/>
      <c r="X33" s="1096"/>
      <c r="Y33" s="1096"/>
      <c r="Z33" s="1096"/>
      <c r="AA33" s="1096">
        <v>8</v>
      </c>
      <c r="AB33" s="1096"/>
      <c r="AC33" s="1096"/>
      <c r="AD33" s="1096"/>
      <c r="AE33" s="1097"/>
      <c r="AF33" s="1071">
        <v>8</v>
      </c>
      <c r="AG33" s="1072"/>
      <c r="AH33" s="1072"/>
      <c r="AI33" s="1072"/>
      <c r="AJ33" s="1073"/>
      <c r="AK33" s="1035">
        <v>36</v>
      </c>
      <c r="AL33" s="1026"/>
      <c r="AM33" s="1026"/>
      <c r="AN33" s="1026"/>
      <c r="AO33" s="1026"/>
      <c r="AP33" s="1026">
        <v>31</v>
      </c>
      <c r="AQ33" s="1026"/>
      <c r="AR33" s="1026"/>
      <c r="AS33" s="1026"/>
      <c r="AT33" s="1026"/>
      <c r="AU33" s="1026">
        <v>28</v>
      </c>
      <c r="AV33" s="1026"/>
      <c r="AW33" s="1026"/>
      <c r="AX33" s="1026"/>
      <c r="AY33" s="1026"/>
      <c r="AZ33" s="1094" t="s">
        <v>580</v>
      </c>
      <c r="BA33" s="1094"/>
      <c r="BB33" s="1094"/>
      <c r="BC33" s="1094"/>
      <c r="BD33" s="1094"/>
      <c r="BE33" s="1084" t="s">
        <v>411</v>
      </c>
      <c r="BF33" s="1084"/>
      <c r="BG33" s="1084"/>
      <c r="BH33" s="1084"/>
      <c r="BI33" s="1085"/>
      <c r="BJ33" s="252"/>
      <c r="BK33" s="252"/>
      <c r="BL33" s="252"/>
      <c r="BM33" s="252"/>
      <c r="BN33" s="252"/>
      <c r="BO33" s="265"/>
      <c r="BP33" s="265"/>
      <c r="BQ33" s="262">
        <v>27</v>
      </c>
      <c r="BR33" s="263"/>
      <c r="BS33" s="1066"/>
      <c r="BT33" s="1067"/>
      <c r="BU33" s="1067"/>
      <c r="BV33" s="1067"/>
      <c r="BW33" s="1067"/>
      <c r="BX33" s="1067"/>
      <c r="BY33" s="1067"/>
      <c r="BZ33" s="1067"/>
      <c r="CA33" s="1067"/>
      <c r="CB33" s="1067"/>
      <c r="CC33" s="1067"/>
      <c r="CD33" s="1067"/>
      <c r="CE33" s="1067"/>
      <c r="CF33" s="1067"/>
      <c r="CG33" s="1068"/>
      <c r="CH33" s="1041"/>
      <c r="CI33" s="1042"/>
      <c r="CJ33" s="1042"/>
      <c r="CK33" s="1042"/>
      <c r="CL33" s="1043"/>
      <c r="CM33" s="1041"/>
      <c r="CN33" s="1042"/>
      <c r="CO33" s="1042"/>
      <c r="CP33" s="1042"/>
      <c r="CQ33" s="1043"/>
      <c r="CR33" s="1041"/>
      <c r="CS33" s="1042"/>
      <c r="CT33" s="1042"/>
      <c r="CU33" s="1042"/>
      <c r="CV33" s="1043"/>
      <c r="CW33" s="1041"/>
      <c r="CX33" s="1042"/>
      <c r="CY33" s="1042"/>
      <c r="CZ33" s="1042"/>
      <c r="DA33" s="1043"/>
      <c r="DB33" s="1041"/>
      <c r="DC33" s="1042"/>
      <c r="DD33" s="1042"/>
      <c r="DE33" s="1042"/>
      <c r="DF33" s="1043"/>
      <c r="DG33" s="1041"/>
      <c r="DH33" s="1042"/>
      <c r="DI33" s="1042"/>
      <c r="DJ33" s="1042"/>
      <c r="DK33" s="1043"/>
      <c r="DL33" s="1041"/>
      <c r="DM33" s="1042"/>
      <c r="DN33" s="1042"/>
      <c r="DO33" s="1042"/>
      <c r="DP33" s="1043"/>
      <c r="DQ33" s="1041"/>
      <c r="DR33" s="1042"/>
      <c r="DS33" s="1042"/>
      <c r="DT33" s="1042"/>
      <c r="DU33" s="1043"/>
      <c r="DV33" s="1044"/>
      <c r="DW33" s="1045"/>
      <c r="DX33" s="1045"/>
      <c r="DY33" s="1045"/>
      <c r="DZ33" s="1046"/>
      <c r="EA33" s="246"/>
    </row>
    <row r="34" spans="1:131" s="247" customFormat="1" ht="26.25" customHeight="1" x14ac:dyDescent="0.15">
      <c r="A34" s="266">
        <v>7</v>
      </c>
      <c r="B34" s="1089"/>
      <c r="C34" s="1090"/>
      <c r="D34" s="1090"/>
      <c r="E34" s="1090"/>
      <c r="F34" s="1090"/>
      <c r="G34" s="1090"/>
      <c r="H34" s="1090"/>
      <c r="I34" s="1090"/>
      <c r="J34" s="1090"/>
      <c r="K34" s="1090"/>
      <c r="L34" s="1090"/>
      <c r="M34" s="1090"/>
      <c r="N34" s="1090"/>
      <c r="O34" s="1090"/>
      <c r="P34" s="1091"/>
      <c r="Q34" s="1095"/>
      <c r="R34" s="1096"/>
      <c r="S34" s="1096"/>
      <c r="T34" s="1096"/>
      <c r="U34" s="1096"/>
      <c r="V34" s="1096"/>
      <c r="W34" s="1096"/>
      <c r="X34" s="1096"/>
      <c r="Y34" s="1096"/>
      <c r="Z34" s="1096"/>
      <c r="AA34" s="1096"/>
      <c r="AB34" s="1096"/>
      <c r="AC34" s="1096"/>
      <c r="AD34" s="1096"/>
      <c r="AE34" s="1097"/>
      <c r="AF34" s="1071"/>
      <c r="AG34" s="1072"/>
      <c r="AH34" s="1072"/>
      <c r="AI34" s="1072"/>
      <c r="AJ34" s="1073"/>
      <c r="AK34" s="1035"/>
      <c r="AL34" s="1026"/>
      <c r="AM34" s="1026"/>
      <c r="AN34" s="1026"/>
      <c r="AO34" s="1026"/>
      <c r="AP34" s="1026"/>
      <c r="AQ34" s="1026"/>
      <c r="AR34" s="1026"/>
      <c r="AS34" s="1026"/>
      <c r="AT34" s="1026"/>
      <c r="AU34" s="1026"/>
      <c r="AV34" s="1026"/>
      <c r="AW34" s="1026"/>
      <c r="AX34" s="1026"/>
      <c r="AY34" s="1026"/>
      <c r="AZ34" s="1094"/>
      <c r="BA34" s="1094"/>
      <c r="BB34" s="1094"/>
      <c r="BC34" s="1094"/>
      <c r="BD34" s="1094"/>
      <c r="BE34" s="1084"/>
      <c r="BF34" s="1084"/>
      <c r="BG34" s="1084"/>
      <c r="BH34" s="1084"/>
      <c r="BI34" s="1085"/>
      <c r="BJ34" s="252"/>
      <c r="BK34" s="252"/>
      <c r="BL34" s="252"/>
      <c r="BM34" s="252"/>
      <c r="BN34" s="252"/>
      <c r="BO34" s="265"/>
      <c r="BP34" s="265"/>
      <c r="BQ34" s="262">
        <v>28</v>
      </c>
      <c r="BR34" s="263"/>
      <c r="BS34" s="1066"/>
      <c r="BT34" s="1067"/>
      <c r="BU34" s="1067"/>
      <c r="BV34" s="1067"/>
      <c r="BW34" s="1067"/>
      <c r="BX34" s="1067"/>
      <c r="BY34" s="1067"/>
      <c r="BZ34" s="1067"/>
      <c r="CA34" s="1067"/>
      <c r="CB34" s="1067"/>
      <c r="CC34" s="1067"/>
      <c r="CD34" s="1067"/>
      <c r="CE34" s="1067"/>
      <c r="CF34" s="1067"/>
      <c r="CG34" s="1068"/>
      <c r="CH34" s="1041"/>
      <c r="CI34" s="1042"/>
      <c r="CJ34" s="1042"/>
      <c r="CK34" s="1042"/>
      <c r="CL34" s="1043"/>
      <c r="CM34" s="1041"/>
      <c r="CN34" s="1042"/>
      <c r="CO34" s="1042"/>
      <c r="CP34" s="1042"/>
      <c r="CQ34" s="1043"/>
      <c r="CR34" s="1041"/>
      <c r="CS34" s="1042"/>
      <c r="CT34" s="1042"/>
      <c r="CU34" s="1042"/>
      <c r="CV34" s="1043"/>
      <c r="CW34" s="1041"/>
      <c r="CX34" s="1042"/>
      <c r="CY34" s="1042"/>
      <c r="CZ34" s="1042"/>
      <c r="DA34" s="1043"/>
      <c r="DB34" s="1041"/>
      <c r="DC34" s="1042"/>
      <c r="DD34" s="1042"/>
      <c r="DE34" s="1042"/>
      <c r="DF34" s="1043"/>
      <c r="DG34" s="1041"/>
      <c r="DH34" s="1042"/>
      <c r="DI34" s="1042"/>
      <c r="DJ34" s="1042"/>
      <c r="DK34" s="1043"/>
      <c r="DL34" s="1041"/>
      <c r="DM34" s="1042"/>
      <c r="DN34" s="1042"/>
      <c r="DO34" s="1042"/>
      <c r="DP34" s="1043"/>
      <c r="DQ34" s="1041"/>
      <c r="DR34" s="1042"/>
      <c r="DS34" s="1042"/>
      <c r="DT34" s="1042"/>
      <c r="DU34" s="1043"/>
      <c r="DV34" s="1044"/>
      <c r="DW34" s="1045"/>
      <c r="DX34" s="1045"/>
      <c r="DY34" s="1045"/>
      <c r="DZ34" s="1046"/>
      <c r="EA34" s="246"/>
    </row>
    <row r="35" spans="1:131" s="247" customFormat="1" ht="26.25" customHeight="1" x14ac:dyDescent="0.15">
      <c r="A35" s="266">
        <v>8</v>
      </c>
      <c r="B35" s="1089"/>
      <c r="C35" s="1090"/>
      <c r="D35" s="1090"/>
      <c r="E35" s="1090"/>
      <c r="F35" s="1090"/>
      <c r="G35" s="1090"/>
      <c r="H35" s="1090"/>
      <c r="I35" s="1090"/>
      <c r="J35" s="1090"/>
      <c r="K35" s="1090"/>
      <c r="L35" s="1090"/>
      <c r="M35" s="1090"/>
      <c r="N35" s="1090"/>
      <c r="O35" s="1090"/>
      <c r="P35" s="1091"/>
      <c r="Q35" s="1095"/>
      <c r="R35" s="1096"/>
      <c r="S35" s="1096"/>
      <c r="T35" s="1096"/>
      <c r="U35" s="1096"/>
      <c r="V35" s="1096"/>
      <c r="W35" s="1096"/>
      <c r="X35" s="1096"/>
      <c r="Y35" s="1096"/>
      <c r="Z35" s="1096"/>
      <c r="AA35" s="1096"/>
      <c r="AB35" s="1096"/>
      <c r="AC35" s="1096"/>
      <c r="AD35" s="1096"/>
      <c r="AE35" s="1097"/>
      <c r="AF35" s="1071"/>
      <c r="AG35" s="1072"/>
      <c r="AH35" s="1072"/>
      <c r="AI35" s="1072"/>
      <c r="AJ35" s="1073"/>
      <c r="AK35" s="1035"/>
      <c r="AL35" s="1026"/>
      <c r="AM35" s="1026"/>
      <c r="AN35" s="1026"/>
      <c r="AO35" s="1026"/>
      <c r="AP35" s="1026"/>
      <c r="AQ35" s="1026"/>
      <c r="AR35" s="1026"/>
      <c r="AS35" s="1026"/>
      <c r="AT35" s="1026"/>
      <c r="AU35" s="1026"/>
      <c r="AV35" s="1026"/>
      <c r="AW35" s="1026"/>
      <c r="AX35" s="1026"/>
      <c r="AY35" s="1026"/>
      <c r="AZ35" s="1094"/>
      <c r="BA35" s="1094"/>
      <c r="BB35" s="1094"/>
      <c r="BC35" s="1094"/>
      <c r="BD35" s="1094"/>
      <c r="BE35" s="1084"/>
      <c r="BF35" s="1084"/>
      <c r="BG35" s="1084"/>
      <c r="BH35" s="1084"/>
      <c r="BI35" s="1085"/>
      <c r="BJ35" s="252"/>
      <c r="BK35" s="252"/>
      <c r="BL35" s="252"/>
      <c r="BM35" s="252"/>
      <c r="BN35" s="252"/>
      <c r="BO35" s="265"/>
      <c r="BP35" s="265"/>
      <c r="BQ35" s="262">
        <v>29</v>
      </c>
      <c r="BR35" s="263"/>
      <c r="BS35" s="1066"/>
      <c r="BT35" s="1067"/>
      <c r="BU35" s="1067"/>
      <c r="BV35" s="1067"/>
      <c r="BW35" s="1067"/>
      <c r="BX35" s="1067"/>
      <c r="BY35" s="1067"/>
      <c r="BZ35" s="1067"/>
      <c r="CA35" s="1067"/>
      <c r="CB35" s="1067"/>
      <c r="CC35" s="1067"/>
      <c r="CD35" s="1067"/>
      <c r="CE35" s="1067"/>
      <c r="CF35" s="1067"/>
      <c r="CG35" s="1068"/>
      <c r="CH35" s="1041"/>
      <c r="CI35" s="1042"/>
      <c r="CJ35" s="1042"/>
      <c r="CK35" s="1042"/>
      <c r="CL35" s="1043"/>
      <c r="CM35" s="1041"/>
      <c r="CN35" s="1042"/>
      <c r="CO35" s="1042"/>
      <c r="CP35" s="1042"/>
      <c r="CQ35" s="1043"/>
      <c r="CR35" s="1041"/>
      <c r="CS35" s="1042"/>
      <c r="CT35" s="1042"/>
      <c r="CU35" s="1042"/>
      <c r="CV35" s="1043"/>
      <c r="CW35" s="1041"/>
      <c r="CX35" s="1042"/>
      <c r="CY35" s="1042"/>
      <c r="CZ35" s="1042"/>
      <c r="DA35" s="1043"/>
      <c r="DB35" s="1041"/>
      <c r="DC35" s="1042"/>
      <c r="DD35" s="1042"/>
      <c r="DE35" s="1042"/>
      <c r="DF35" s="1043"/>
      <c r="DG35" s="1041"/>
      <c r="DH35" s="1042"/>
      <c r="DI35" s="1042"/>
      <c r="DJ35" s="1042"/>
      <c r="DK35" s="1043"/>
      <c r="DL35" s="1041"/>
      <c r="DM35" s="1042"/>
      <c r="DN35" s="1042"/>
      <c r="DO35" s="1042"/>
      <c r="DP35" s="1043"/>
      <c r="DQ35" s="1041"/>
      <c r="DR35" s="1042"/>
      <c r="DS35" s="1042"/>
      <c r="DT35" s="1042"/>
      <c r="DU35" s="1043"/>
      <c r="DV35" s="1044"/>
      <c r="DW35" s="1045"/>
      <c r="DX35" s="1045"/>
      <c r="DY35" s="1045"/>
      <c r="DZ35" s="1046"/>
      <c r="EA35" s="246"/>
    </row>
    <row r="36" spans="1:131" s="247" customFormat="1" ht="26.25" customHeight="1" x14ac:dyDescent="0.15">
      <c r="A36" s="266">
        <v>9</v>
      </c>
      <c r="B36" s="1089"/>
      <c r="C36" s="1090"/>
      <c r="D36" s="1090"/>
      <c r="E36" s="1090"/>
      <c r="F36" s="1090"/>
      <c r="G36" s="1090"/>
      <c r="H36" s="1090"/>
      <c r="I36" s="1090"/>
      <c r="J36" s="1090"/>
      <c r="K36" s="1090"/>
      <c r="L36" s="1090"/>
      <c r="M36" s="1090"/>
      <c r="N36" s="1090"/>
      <c r="O36" s="1090"/>
      <c r="P36" s="1091"/>
      <c r="Q36" s="1095"/>
      <c r="R36" s="1096"/>
      <c r="S36" s="1096"/>
      <c r="T36" s="1096"/>
      <c r="U36" s="1096"/>
      <c r="V36" s="1096"/>
      <c r="W36" s="1096"/>
      <c r="X36" s="1096"/>
      <c r="Y36" s="1096"/>
      <c r="Z36" s="1096"/>
      <c r="AA36" s="1096"/>
      <c r="AB36" s="1096"/>
      <c r="AC36" s="1096"/>
      <c r="AD36" s="1096"/>
      <c r="AE36" s="1097"/>
      <c r="AF36" s="1071"/>
      <c r="AG36" s="1072"/>
      <c r="AH36" s="1072"/>
      <c r="AI36" s="1072"/>
      <c r="AJ36" s="1073"/>
      <c r="AK36" s="1035"/>
      <c r="AL36" s="1026"/>
      <c r="AM36" s="1026"/>
      <c r="AN36" s="1026"/>
      <c r="AO36" s="1026"/>
      <c r="AP36" s="1026"/>
      <c r="AQ36" s="1026"/>
      <c r="AR36" s="1026"/>
      <c r="AS36" s="1026"/>
      <c r="AT36" s="1026"/>
      <c r="AU36" s="1026"/>
      <c r="AV36" s="1026"/>
      <c r="AW36" s="1026"/>
      <c r="AX36" s="1026"/>
      <c r="AY36" s="1026"/>
      <c r="AZ36" s="1094"/>
      <c r="BA36" s="1094"/>
      <c r="BB36" s="1094"/>
      <c r="BC36" s="1094"/>
      <c r="BD36" s="1094"/>
      <c r="BE36" s="1084"/>
      <c r="BF36" s="1084"/>
      <c r="BG36" s="1084"/>
      <c r="BH36" s="1084"/>
      <c r="BI36" s="1085"/>
      <c r="BJ36" s="252"/>
      <c r="BK36" s="252"/>
      <c r="BL36" s="252"/>
      <c r="BM36" s="252"/>
      <c r="BN36" s="252"/>
      <c r="BO36" s="265"/>
      <c r="BP36" s="265"/>
      <c r="BQ36" s="262">
        <v>30</v>
      </c>
      <c r="BR36" s="263"/>
      <c r="BS36" s="1066"/>
      <c r="BT36" s="1067"/>
      <c r="BU36" s="1067"/>
      <c r="BV36" s="1067"/>
      <c r="BW36" s="1067"/>
      <c r="BX36" s="1067"/>
      <c r="BY36" s="1067"/>
      <c r="BZ36" s="1067"/>
      <c r="CA36" s="1067"/>
      <c r="CB36" s="1067"/>
      <c r="CC36" s="1067"/>
      <c r="CD36" s="1067"/>
      <c r="CE36" s="1067"/>
      <c r="CF36" s="1067"/>
      <c r="CG36" s="1068"/>
      <c r="CH36" s="1041"/>
      <c r="CI36" s="1042"/>
      <c r="CJ36" s="1042"/>
      <c r="CK36" s="1042"/>
      <c r="CL36" s="1043"/>
      <c r="CM36" s="1041"/>
      <c r="CN36" s="1042"/>
      <c r="CO36" s="1042"/>
      <c r="CP36" s="1042"/>
      <c r="CQ36" s="1043"/>
      <c r="CR36" s="1041"/>
      <c r="CS36" s="1042"/>
      <c r="CT36" s="1042"/>
      <c r="CU36" s="1042"/>
      <c r="CV36" s="1043"/>
      <c r="CW36" s="1041"/>
      <c r="CX36" s="1042"/>
      <c r="CY36" s="1042"/>
      <c r="CZ36" s="1042"/>
      <c r="DA36" s="1043"/>
      <c r="DB36" s="1041"/>
      <c r="DC36" s="1042"/>
      <c r="DD36" s="1042"/>
      <c r="DE36" s="1042"/>
      <c r="DF36" s="1043"/>
      <c r="DG36" s="1041"/>
      <c r="DH36" s="1042"/>
      <c r="DI36" s="1042"/>
      <c r="DJ36" s="1042"/>
      <c r="DK36" s="1043"/>
      <c r="DL36" s="1041"/>
      <c r="DM36" s="1042"/>
      <c r="DN36" s="1042"/>
      <c r="DO36" s="1042"/>
      <c r="DP36" s="1043"/>
      <c r="DQ36" s="1041"/>
      <c r="DR36" s="1042"/>
      <c r="DS36" s="1042"/>
      <c r="DT36" s="1042"/>
      <c r="DU36" s="1043"/>
      <c r="DV36" s="1044"/>
      <c r="DW36" s="1045"/>
      <c r="DX36" s="1045"/>
      <c r="DY36" s="1045"/>
      <c r="DZ36" s="1046"/>
      <c r="EA36" s="246"/>
    </row>
    <row r="37" spans="1:131" s="247" customFormat="1" ht="26.25" customHeight="1" x14ac:dyDescent="0.15">
      <c r="A37" s="266">
        <v>10</v>
      </c>
      <c r="B37" s="1089"/>
      <c r="C37" s="1090"/>
      <c r="D37" s="1090"/>
      <c r="E37" s="1090"/>
      <c r="F37" s="1090"/>
      <c r="G37" s="1090"/>
      <c r="H37" s="1090"/>
      <c r="I37" s="1090"/>
      <c r="J37" s="1090"/>
      <c r="K37" s="1090"/>
      <c r="L37" s="1090"/>
      <c r="M37" s="1090"/>
      <c r="N37" s="1090"/>
      <c r="O37" s="1090"/>
      <c r="P37" s="1091"/>
      <c r="Q37" s="1095"/>
      <c r="R37" s="1096"/>
      <c r="S37" s="1096"/>
      <c r="T37" s="1096"/>
      <c r="U37" s="1096"/>
      <c r="V37" s="1096"/>
      <c r="W37" s="1096"/>
      <c r="X37" s="1096"/>
      <c r="Y37" s="1096"/>
      <c r="Z37" s="1096"/>
      <c r="AA37" s="1096"/>
      <c r="AB37" s="1096"/>
      <c r="AC37" s="1096"/>
      <c r="AD37" s="1096"/>
      <c r="AE37" s="1097"/>
      <c r="AF37" s="1071"/>
      <c r="AG37" s="1072"/>
      <c r="AH37" s="1072"/>
      <c r="AI37" s="1072"/>
      <c r="AJ37" s="1073"/>
      <c r="AK37" s="1035"/>
      <c r="AL37" s="1026"/>
      <c r="AM37" s="1026"/>
      <c r="AN37" s="1026"/>
      <c r="AO37" s="1026"/>
      <c r="AP37" s="1026"/>
      <c r="AQ37" s="1026"/>
      <c r="AR37" s="1026"/>
      <c r="AS37" s="1026"/>
      <c r="AT37" s="1026"/>
      <c r="AU37" s="1026"/>
      <c r="AV37" s="1026"/>
      <c r="AW37" s="1026"/>
      <c r="AX37" s="1026"/>
      <c r="AY37" s="1026"/>
      <c r="AZ37" s="1094"/>
      <c r="BA37" s="1094"/>
      <c r="BB37" s="1094"/>
      <c r="BC37" s="1094"/>
      <c r="BD37" s="1094"/>
      <c r="BE37" s="1084"/>
      <c r="BF37" s="1084"/>
      <c r="BG37" s="1084"/>
      <c r="BH37" s="1084"/>
      <c r="BI37" s="1085"/>
      <c r="BJ37" s="252"/>
      <c r="BK37" s="252"/>
      <c r="BL37" s="252"/>
      <c r="BM37" s="252"/>
      <c r="BN37" s="252"/>
      <c r="BO37" s="265"/>
      <c r="BP37" s="265"/>
      <c r="BQ37" s="262">
        <v>31</v>
      </c>
      <c r="BR37" s="263"/>
      <c r="BS37" s="1066"/>
      <c r="BT37" s="1067"/>
      <c r="BU37" s="1067"/>
      <c r="BV37" s="1067"/>
      <c r="BW37" s="1067"/>
      <c r="BX37" s="1067"/>
      <c r="BY37" s="1067"/>
      <c r="BZ37" s="1067"/>
      <c r="CA37" s="1067"/>
      <c r="CB37" s="1067"/>
      <c r="CC37" s="1067"/>
      <c r="CD37" s="1067"/>
      <c r="CE37" s="1067"/>
      <c r="CF37" s="1067"/>
      <c r="CG37" s="1068"/>
      <c r="CH37" s="1041"/>
      <c r="CI37" s="1042"/>
      <c r="CJ37" s="1042"/>
      <c r="CK37" s="1042"/>
      <c r="CL37" s="1043"/>
      <c r="CM37" s="1041"/>
      <c r="CN37" s="1042"/>
      <c r="CO37" s="1042"/>
      <c r="CP37" s="1042"/>
      <c r="CQ37" s="1043"/>
      <c r="CR37" s="1041"/>
      <c r="CS37" s="1042"/>
      <c r="CT37" s="1042"/>
      <c r="CU37" s="1042"/>
      <c r="CV37" s="1043"/>
      <c r="CW37" s="1041"/>
      <c r="CX37" s="1042"/>
      <c r="CY37" s="1042"/>
      <c r="CZ37" s="1042"/>
      <c r="DA37" s="1043"/>
      <c r="DB37" s="1041"/>
      <c r="DC37" s="1042"/>
      <c r="DD37" s="1042"/>
      <c r="DE37" s="1042"/>
      <c r="DF37" s="1043"/>
      <c r="DG37" s="1041"/>
      <c r="DH37" s="1042"/>
      <c r="DI37" s="1042"/>
      <c r="DJ37" s="1042"/>
      <c r="DK37" s="1043"/>
      <c r="DL37" s="1041"/>
      <c r="DM37" s="1042"/>
      <c r="DN37" s="1042"/>
      <c r="DO37" s="1042"/>
      <c r="DP37" s="1043"/>
      <c r="DQ37" s="1041"/>
      <c r="DR37" s="1042"/>
      <c r="DS37" s="1042"/>
      <c r="DT37" s="1042"/>
      <c r="DU37" s="1043"/>
      <c r="DV37" s="1044"/>
      <c r="DW37" s="1045"/>
      <c r="DX37" s="1045"/>
      <c r="DY37" s="1045"/>
      <c r="DZ37" s="1046"/>
      <c r="EA37" s="246"/>
    </row>
    <row r="38" spans="1:131" s="247" customFormat="1" ht="26.25" customHeight="1" x14ac:dyDescent="0.15">
      <c r="A38" s="266">
        <v>11</v>
      </c>
      <c r="B38" s="1089"/>
      <c r="C38" s="1090"/>
      <c r="D38" s="1090"/>
      <c r="E38" s="1090"/>
      <c r="F38" s="1090"/>
      <c r="G38" s="1090"/>
      <c r="H38" s="1090"/>
      <c r="I38" s="1090"/>
      <c r="J38" s="1090"/>
      <c r="K38" s="1090"/>
      <c r="L38" s="1090"/>
      <c r="M38" s="1090"/>
      <c r="N38" s="1090"/>
      <c r="O38" s="1090"/>
      <c r="P38" s="1091"/>
      <c r="Q38" s="1095"/>
      <c r="R38" s="1096"/>
      <c r="S38" s="1096"/>
      <c r="T38" s="1096"/>
      <c r="U38" s="1096"/>
      <c r="V38" s="1096"/>
      <c r="W38" s="1096"/>
      <c r="X38" s="1096"/>
      <c r="Y38" s="1096"/>
      <c r="Z38" s="1096"/>
      <c r="AA38" s="1096"/>
      <c r="AB38" s="1096"/>
      <c r="AC38" s="1096"/>
      <c r="AD38" s="1096"/>
      <c r="AE38" s="1097"/>
      <c r="AF38" s="1071"/>
      <c r="AG38" s="1072"/>
      <c r="AH38" s="1072"/>
      <c r="AI38" s="1072"/>
      <c r="AJ38" s="1073"/>
      <c r="AK38" s="1035"/>
      <c r="AL38" s="1026"/>
      <c r="AM38" s="1026"/>
      <c r="AN38" s="1026"/>
      <c r="AO38" s="1026"/>
      <c r="AP38" s="1026"/>
      <c r="AQ38" s="1026"/>
      <c r="AR38" s="1026"/>
      <c r="AS38" s="1026"/>
      <c r="AT38" s="1026"/>
      <c r="AU38" s="1026"/>
      <c r="AV38" s="1026"/>
      <c r="AW38" s="1026"/>
      <c r="AX38" s="1026"/>
      <c r="AY38" s="1026"/>
      <c r="AZ38" s="1094"/>
      <c r="BA38" s="1094"/>
      <c r="BB38" s="1094"/>
      <c r="BC38" s="1094"/>
      <c r="BD38" s="1094"/>
      <c r="BE38" s="1084"/>
      <c r="BF38" s="1084"/>
      <c r="BG38" s="1084"/>
      <c r="BH38" s="1084"/>
      <c r="BI38" s="1085"/>
      <c r="BJ38" s="252"/>
      <c r="BK38" s="252"/>
      <c r="BL38" s="252"/>
      <c r="BM38" s="252"/>
      <c r="BN38" s="252"/>
      <c r="BO38" s="265"/>
      <c r="BP38" s="265"/>
      <c r="BQ38" s="262">
        <v>32</v>
      </c>
      <c r="BR38" s="263"/>
      <c r="BS38" s="1066"/>
      <c r="BT38" s="1067"/>
      <c r="BU38" s="1067"/>
      <c r="BV38" s="1067"/>
      <c r="BW38" s="1067"/>
      <c r="BX38" s="1067"/>
      <c r="BY38" s="1067"/>
      <c r="BZ38" s="1067"/>
      <c r="CA38" s="1067"/>
      <c r="CB38" s="1067"/>
      <c r="CC38" s="1067"/>
      <c r="CD38" s="1067"/>
      <c r="CE38" s="1067"/>
      <c r="CF38" s="1067"/>
      <c r="CG38" s="1068"/>
      <c r="CH38" s="1041"/>
      <c r="CI38" s="1042"/>
      <c r="CJ38" s="1042"/>
      <c r="CK38" s="1042"/>
      <c r="CL38" s="1043"/>
      <c r="CM38" s="1041"/>
      <c r="CN38" s="1042"/>
      <c r="CO38" s="1042"/>
      <c r="CP38" s="1042"/>
      <c r="CQ38" s="1043"/>
      <c r="CR38" s="1041"/>
      <c r="CS38" s="1042"/>
      <c r="CT38" s="1042"/>
      <c r="CU38" s="1042"/>
      <c r="CV38" s="1043"/>
      <c r="CW38" s="1041"/>
      <c r="CX38" s="1042"/>
      <c r="CY38" s="1042"/>
      <c r="CZ38" s="1042"/>
      <c r="DA38" s="1043"/>
      <c r="DB38" s="1041"/>
      <c r="DC38" s="1042"/>
      <c r="DD38" s="1042"/>
      <c r="DE38" s="1042"/>
      <c r="DF38" s="1043"/>
      <c r="DG38" s="1041"/>
      <c r="DH38" s="1042"/>
      <c r="DI38" s="1042"/>
      <c r="DJ38" s="1042"/>
      <c r="DK38" s="1043"/>
      <c r="DL38" s="1041"/>
      <c r="DM38" s="1042"/>
      <c r="DN38" s="1042"/>
      <c r="DO38" s="1042"/>
      <c r="DP38" s="1043"/>
      <c r="DQ38" s="1041"/>
      <c r="DR38" s="1042"/>
      <c r="DS38" s="1042"/>
      <c r="DT38" s="1042"/>
      <c r="DU38" s="1043"/>
      <c r="DV38" s="1044"/>
      <c r="DW38" s="1045"/>
      <c r="DX38" s="1045"/>
      <c r="DY38" s="1045"/>
      <c r="DZ38" s="1046"/>
      <c r="EA38" s="246"/>
    </row>
    <row r="39" spans="1:131" s="247" customFormat="1" ht="26.25" customHeight="1" x14ac:dyDescent="0.15">
      <c r="A39" s="266">
        <v>12</v>
      </c>
      <c r="B39" s="1089"/>
      <c r="C39" s="1090"/>
      <c r="D39" s="1090"/>
      <c r="E39" s="1090"/>
      <c r="F39" s="1090"/>
      <c r="G39" s="1090"/>
      <c r="H39" s="1090"/>
      <c r="I39" s="1090"/>
      <c r="J39" s="1090"/>
      <c r="K39" s="1090"/>
      <c r="L39" s="1090"/>
      <c r="M39" s="1090"/>
      <c r="N39" s="1090"/>
      <c r="O39" s="1090"/>
      <c r="P39" s="1091"/>
      <c r="Q39" s="1095"/>
      <c r="R39" s="1096"/>
      <c r="S39" s="1096"/>
      <c r="T39" s="1096"/>
      <c r="U39" s="1096"/>
      <c r="V39" s="1096"/>
      <c r="W39" s="1096"/>
      <c r="X39" s="1096"/>
      <c r="Y39" s="1096"/>
      <c r="Z39" s="1096"/>
      <c r="AA39" s="1096"/>
      <c r="AB39" s="1096"/>
      <c r="AC39" s="1096"/>
      <c r="AD39" s="1096"/>
      <c r="AE39" s="1097"/>
      <c r="AF39" s="1071"/>
      <c r="AG39" s="1072"/>
      <c r="AH39" s="1072"/>
      <c r="AI39" s="1072"/>
      <c r="AJ39" s="1073"/>
      <c r="AK39" s="1035"/>
      <c r="AL39" s="1026"/>
      <c r="AM39" s="1026"/>
      <c r="AN39" s="1026"/>
      <c r="AO39" s="1026"/>
      <c r="AP39" s="1026"/>
      <c r="AQ39" s="1026"/>
      <c r="AR39" s="1026"/>
      <c r="AS39" s="1026"/>
      <c r="AT39" s="1026"/>
      <c r="AU39" s="1026"/>
      <c r="AV39" s="1026"/>
      <c r="AW39" s="1026"/>
      <c r="AX39" s="1026"/>
      <c r="AY39" s="1026"/>
      <c r="AZ39" s="1094"/>
      <c r="BA39" s="1094"/>
      <c r="BB39" s="1094"/>
      <c r="BC39" s="1094"/>
      <c r="BD39" s="1094"/>
      <c r="BE39" s="1084"/>
      <c r="BF39" s="1084"/>
      <c r="BG39" s="1084"/>
      <c r="BH39" s="1084"/>
      <c r="BI39" s="1085"/>
      <c r="BJ39" s="252"/>
      <c r="BK39" s="252"/>
      <c r="BL39" s="252"/>
      <c r="BM39" s="252"/>
      <c r="BN39" s="252"/>
      <c r="BO39" s="265"/>
      <c r="BP39" s="265"/>
      <c r="BQ39" s="262">
        <v>33</v>
      </c>
      <c r="BR39" s="263"/>
      <c r="BS39" s="1066"/>
      <c r="BT39" s="1067"/>
      <c r="BU39" s="1067"/>
      <c r="BV39" s="1067"/>
      <c r="BW39" s="1067"/>
      <c r="BX39" s="1067"/>
      <c r="BY39" s="1067"/>
      <c r="BZ39" s="1067"/>
      <c r="CA39" s="1067"/>
      <c r="CB39" s="1067"/>
      <c r="CC39" s="1067"/>
      <c r="CD39" s="1067"/>
      <c r="CE39" s="1067"/>
      <c r="CF39" s="1067"/>
      <c r="CG39" s="1068"/>
      <c r="CH39" s="1041"/>
      <c r="CI39" s="1042"/>
      <c r="CJ39" s="1042"/>
      <c r="CK39" s="1042"/>
      <c r="CL39" s="1043"/>
      <c r="CM39" s="1041"/>
      <c r="CN39" s="1042"/>
      <c r="CO39" s="1042"/>
      <c r="CP39" s="1042"/>
      <c r="CQ39" s="1043"/>
      <c r="CR39" s="1041"/>
      <c r="CS39" s="1042"/>
      <c r="CT39" s="1042"/>
      <c r="CU39" s="1042"/>
      <c r="CV39" s="1043"/>
      <c r="CW39" s="1041"/>
      <c r="CX39" s="1042"/>
      <c r="CY39" s="1042"/>
      <c r="CZ39" s="1042"/>
      <c r="DA39" s="1043"/>
      <c r="DB39" s="1041"/>
      <c r="DC39" s="1042"/>
      <c r="DD39" s="1042"/>
      <c r="DE39" s="1042"/>
      <c r="DF39" s="1043"/>
      <c r="DG39" s="1041"/>
      <c r="DH39" s="1042"/>
      <c r="DI39" s="1042"/>
      <c r="DJ39" s="1042"/>
      <c r="DK39" s="1043"/>
      <c r="DL39" s="1041"/>
      <c r="DM39" s="1042"/>
      <c r="DN39" s="1042"/>
      <c r="DO39" s="1042"/>
      <c r="DP39" s="1043"/>
      <c r="DQ39" s="1041"/>
      <c r="DR39" s="1042"/>
      <c r="DS39" s="1042"/>
      <c r="DT39" s="1042"/>
      <c r="DU39" s="1043"/>
      <c r="DV39" s="1044"/>
      <c r="DW39" s="1045"/>
      <c r="DX39" s="1045"/>
      <c r="DY39" s="1045"/>
      <c r="DZ39" s="1046"/>
      <c r="EA39" s="246"/>
    </row>
    <row r="40" spans="1:131" s="247" customFormat="1" ht="26.25" customHeight="1" x14ac:dyDescent="0.15">
      <c r="A40" s="261">
        <v>13</v>
      </c>
      <c r="B40" s="1089"/>
      <c r="C40" s="1090"/>
      <c r="D40" s="1090"/>
      <c r="E40" s="1090"/>
      <c r="F40" s="1090"/>
      <c r="G40" s="1090"/>
      <c r="H40" s="1090"/>
      <c r="I40" s="1090"/>
      <c r="J40" s="1090"/>
      <c r="K40" s="1090"/>
      <c r="L40" s="1090"/>
      <c r="M40" s="1090"/>
      <c r="N40" s="1090"/>
      <c r="O40" s="1090"/>
      <c r="P40" s="1091"/>
      <c r="Q40" s="1095"/>
      <c r="R40" s="1096"/>
      <c r="S40" s="1096"/>
      <c r="T40" s="1096"/>
      <c r="U40" s="1096"/>
      <c r="V40" s="1096"/>
      <c r="W40" s="1096"/>
      <c r="X40" s="1096"/>
      <c r="Y40" s="1096"/>
      <c r="Z40" s="1096"/>
      <c r="AA40" s="1096"/>
      <c r="AB40" s="1096"/>
      <c r="AC40" s="1096"/>
      <c r="AD40" s="1096"/>
      <c r="AE40" s="1097"/>
      <c r="AF40" s="1071"/>
      <c r="AG40" s="1072"/>
      <c r="AH40" s="1072"/>
      <c r="AI40" s="1072"/>
      <c r="AJ40" s="1073"/>
      <c r="AK40" s="1035"/>
      <c r="AL40" s="1026"/>
      <c r="AM40" s="1026"/>
      <c r="AN40" s="1026"/>
      <c r="AO40" s="1026"/>
      <c r="AP40" s="1026"/>
      <c r="AQ40" s="1026"/>
      <c r="AR40" s="1026"/>
      <c r="AS40" s="1026"/>
      <c r="AT40" s="1026"/>
      <c r="AU40" s="1026"/>
      <c r="AV40" s="1026"/>
      <c r="AW40" s="1026"/>
      <c r="AX40" s="1026"/>
      <c r="AY40" s="1026"/>
      <c r="AZ40" s="1094"/>
      <c r="BA40" s="1094"/>
      <c r="BB40" s="1094"/>
      <c r="BC40" s="1094"/>
      <c r="BD40" s="1094"/>
      <c r="BE40" s="1084"/>
      <c r="BF40" s="1084"/>
      <c r="BG40" s="1084"/>
      <c r="BH40" s="1084"/>
      <c r="BI40" s="1085"/>
      <c r="BJ40" s="252"/>
      <c r="BK40" s="252"/>
      <c r="BL40" s="252"/>
      <c r="BM40" s="252"/>
      <c r="BN40" s="252"/>
      <c r="BO40" s="265"/>
      <c r="BP40" s="265"/>
      <c r="BQ40" s="262">
        <v>34</v>
      </c>
      <c r="BR40" s="263"/>
      <c r="BS40" s="1066"/>
      <c r="BT40" s="1067"/>
      <c r="BU40" s="1067"/>
      <c r="BV40" s="1067"/>
      <c r="BW40" s="1067"/>
      <c r="BX40" s="1067"/>
      <c r="BY40" s="1067"/>
      <c r="BZ40" s="1067"/>
      <c r="CA40" s="1067"/>
      <c r="CB40" s="1067"/>
      <c r="CC40" s="1067"/>
      <c r="CD40" s="1067"/>
      <c r="CE40" s="1067"/>
      <c r="CF40" s="1067"/>
      <c r="CG40" s="1068"/>
      <c r="CH40" s="1041"/>
      <c r="CI40" s="1042"/>
      <c r="CJ40" s="1042"/>
      <c r="CK40" s="1042"/>
      <c r="CL40" s="1043"/>
      <c r="CM40" s="1041"/>
      <c r="CN40" s="1042"/>
      <c r="CO40" s="1042"/>
      <c r="CP40" s="1042"/>
      <c r="CQ40" s="1043"/>
      <c r="CR40" s="1041"/>
      <c r="CS40" s="1042"/>
      <c r="CT40" s="1042"/>
      <c r="CU40" s="1042"/>
      <c r="CV40" s="1043"/>
      <c r="CW40" s="1041"/>
      <c r="CX40" s="1042"/>
      <c r="CY40" s="1042"/>
      <c r="CZ40" s="1042"/>
      <c r="DA40" s="1043"/>
      <c r="DB40" s="1041"/>
      <c r="DC40" s="1042"/>
      <c r="DD40" s="1042"/>
      <c r="DE40" s="1042"/>
      <c r="DF40" s="1043"/>
      <c r="DG40" s="1041"/>
      <c r="DH40" s="1042"/>
      <c r="DI40" s="1042"/>
      <c r="DJ40" s="1042"/>
      <c r="DK40" s="1043"/>
      <c r="DL40" s="1041"/>
      <c r="DM40" s="1042"/>
      <c r="DN40" s="1042"/>
      <c r="DO40" s="1042"/>
      <c r="DP40" s="1043"/>
      <c r="DQ40" s="1041"/>
      <c r="DR40" s="1042"/>
      <c r="DS40" s="1042"/>
      <c r="DT40" s="1042"/>
      <c r="DU40" s="1043"/>
      <c r="DV40" s="1044"/>
      <c r="DW40" s="1045"/>
      <c r="DX40" s="1045"/>
      <c r="DY40" s="1045"/>
      <c r="DZ40" s="1046"/>
      <c r="EA40" s="246"/>
    </row>
    <row r="41" spans="1:131" s="247" customFormat="1" ht="26.25" customHeight="1" x14ac:dyDescent="0.15">
      <c r="A41" s="261">
        <v>14</v>
      </c>
      <c r="B41" s="1089"/>
      <c r="C41" s="1090"/>
      <c r="D41" s="1090"/>
      <c r="E41" s="1090"/>
      <c r="F41" s="1090"/>
      <c r="G41" s="1090"/>
      <c r="H41" s="1090"/>
      <c r="I41" s="1090"/>
      <c r="J41" s="1090"/>
      <c r="K41" s="1090"/>
      <c r="L41" s="1090"/>
      <c r="M41" s="1090"/>
      <c r="N41" s="1090"/>
      <c r="O41" s="1090"/>
      <c r="P41" s="1091"/>
      <c r="Q41" s="1095"/>
      <c r="R41" s="1096"/>
      <c r="S41" s="1096"/>
      <c r="T41" s="1096"/>
      <c r="U41" s="1096"/>
      <c r="V41" s="1096"/>
      <c r="W41" s="1096"/>
      <c r="X41" s="1096"/>
      <c r="Y41" s="1096"/>
      <c r="Z41" s="1096"/>
      <c r="AA41" s="1096"/>
      <c r="AB41" s="1096"/>
      <c r="AC41" s="1096"/>
      <c r="AD41" s="1096"/>
      <c r="AE41" s="1097"/>
      <c r="AF41" s="1071"/>
      <c r="AG41" s="1072"/>
      <c r="AH41" s="1072"/>
      <c r="AI41" s="1072"/>
      <c r="AJ41" s="1073"/>
      <c r="AK41" s="1035"/>
      <c r="AL41" s="1026"/>
      <c r="AM41" s="1026"/>
      <c r="AN41" s="1026"/>
      <c r="AO41" s="1026"/>
      <c r="AP41" s="1026"/>
      <c r="AQ41" s="1026"/>
      <c r="AR41" s="1026"/>
      <c r="AS41" s="1026"/>
      <c r="AT41" s="1026"/>
      <c r="AU41" s="1026"/>
      <c r="AV41" s="1026"/>
      <c r="AW41" s="1026"/>
      <c r="AX41" s="1026"/>
      <c r="AY41" s="1026"/>
      <c r="AZ41" s="1094"/>
      <c r="BA41" s="1094"/>
      <c r="BB41" s="1094"/>
      <c r="BC41" s="1094"/>
      <c r="BD41" s="1094"/>
      <c r="BE41" s="1084"/>
      <c r="BF41" s="1084"/>
      <c r="BG41" s="1084"/>
      <c r="BH41" s="1084"/>
      <c r="BI41" s="1085"/>
      <c r="BJ41" s="252"/>
      <c r="BK41" s="252"/>
      <c r="BL41" s="252"/>
      <c r="BM41" s="252"/>
      <c r="BN41" s="252"/>
      <c r="BO41" s="265"/>
      <c r="BP41" s="265"/>
      <c r="BQ41" s="262">
        <v>35</v>
      </c>
      <c r="BR41" s="263"/>
      <c r="BS41" s="1066"/>
      <c r="BT41" s="1067"/>
      <c r="BU41" s="1067"/>
      <c r="BV41" s="1067"/>
      <c r="BW41" s="1067"/>
      <c r="BX41" s="1067"/>
      <c r="BY41" s="1067"/>
      <c r="BZ41" s="1067"/>
      <c r="CA41" s="1067"/>
      <c r="CB41" s="1067"/>
      <c r="CC41" s="1067"/>
      <c r="CD41" s="1067"/>
      <c r="CE41" s="1067"/>
      <c r="CF41" s="1067"/>
      <c r="CG41" s="1068"/>
      <c r="CH41" s="1041"/>
      <c r="CI41" s="1042"/>
      <c r="CJ41" s="1042"/>
      <c r="CK41" s="1042"/>
      <c r="CL41" s="1043"/>
      <c r="CM41" s="1041"/>
      <c r="CN41" s="1042"/>
      <c r="CO41" s="1042"/>
      <c r="CP41" s="1042"/>
      <c r="CQ41" s="1043"/>
      <c r="CR41" s="1041"/>
      <c r="CS41" s="1042"/>
      <c r="CT41" s="1042"/>
      <c r="CU41" s="1042"/>
      <c r="CV41" s="1043"/>
      <c r="CW41" s="1041"/>
      <c r="CX41" s="1042"/>
      <c r="CY41" s="1042"/>
      <c r="CZ41" s="1042"/>
      <c r="DA41" s="1043"/>
      <c r="DB41" s="1041"/>
      <c r="DC41" s="1042"/>
      <c r="DD41" s="1042"/>
      <c r="DE41" s="1042"/>
      <c r="DF41" s="1043"/>
      <c r="DG41" s="1041"/>
      <c r="DH41" s="1042"/>
      <c r="DI41" s="1042"/>
      <c r="DJ41" s="1042"/>
      <c r="DK41" s="1043"/>
      <c r="DL41" s="1041"/>
      <c r="DM41" s="1042"/>
      <c r="DN41" s="1042"/>
      <c r="DO41" s="1042"/>
      <c r="DP41" s="1043"/>
      <c r="DQ41" s="1041"/>
      <c r="DR41" s="1042"/>
      <c r="DS41" s="1042"/>
      <c r="DT41" s="1042"/>
      <c r="DU41" s="1043"/>
      <c r="DV41" s="1044"/>
      <c r="DW41" s="1045"/>
      <c r="DX41" s="1045"/>
      <c r="DY41" s="1045"/>
      <c r="DZ41" s="1046"/>
      <c r="EA41" s="246"/>
    </row>
    <row r="42" spans="1:131" s="247" customFormat="1" ht="26.25" customHeight="1" x14ac:dyDescent="0.15">
      <c r="A42" s="261">
        <v>15</v>
      </c>
      <c r="B42" s="1089"/>
      <c r="C42" s="1090"/>
      <c r="D42" s="1090"/>
      <c r="E42" s="1090"/>
      <c r="F42" s="1090"/>
      <c r="G42" s="1090"/>
      <c r="H42" s="1090"/>
      <c r="I42" s="1090"/>
      <c r="J42" s="1090"/>
      <c r="K42" s="1090"/>
      <c r="L42" s="1090"/>
      <c r="M42" s="1090"/>
      <c r="N42" s="1090"/>
      <c r="O42" s="1090"/>
      <c r="P42" s="1091"/>
      <c r="Q42" s="1095"/>
      <c r="R42" s="1096"/>
      <c r="S42" s="1096"/>
      <c r="T42" s="1096"/>
      <c r="U42" s="1096"/>
      <c r="V42" s="1096"/>
      <c r="W42" s="1096"/>
      <c r="X42" s="1096"/>
      <c r="Y42" s="1096"/>
      <c r="Z42" s="1096"/>
      <c r="AA42" s="1096"/>
      <c r="AB42" s="1096"/>
      <c r="AC42" s="1096"/>
      <c r="AD42" s="1096"/>
      <c r="AE42" s="1097"/>
      <c r="AF42" s="1071"/>
      <c r="AG42" s="1072"/>
      <c r="AH42" s="1072"/>
      <c r="AI42" s="1072"/>
      <c r="AJ42" s="1073"/>
      <c r="AK42" s="1035"/>
      <c r="AL42" s="1026"/>
      <c r="AM42" s="1026"/>
      <c r="AN42" s="1026"/>
      <c r="AO42" s="1026"/>
      <c r="AP42" s="1026"/>
      <c r="AQ42" s="1026"/>
      <c r="AR42" s="1026"/>
      <c r="AS42" s="1026"/>
      <c r="AT42" s="1026"/>
      <c r="AU42" s="1026"/>
      <c r="AV42" s="1026"/>
      <c r="AW42" s="1026"/>
      <c r="AX42" s="1026"/>
      <c r="AY42" s="1026"/>
      <c r="AZ42" s="1094"/>
      <c r="BA42" s="1094"/>
      <c r="BB42" s="1094"/>
      <c r="BC42" s="1094"/>
      <c r="BD42" s="1094"/>
      <c r="BE42" s="1084"/>
      <c r="BF42" s="1084"/>
      <c r="BG42" s="1084"/>
      <c r="BH42" s="1084"/>
      <c r="BI42" s="1085"/>
      <c r="BJ42" s="252"/>
      <c r="BK42" s="252"/>
      <c r="BL42" s="252"/>
      <c r="BM42" s="252"/>
      <c r="BN42" s="252"/>
      <c r="BO42" s="265"/>
      <c r="BP42" s="265"/>
      <c r="BQ42" s="262">
        <v>36</v>
      </c>
      <c r="BR42" s="263"/>
      <c r="BS42" s="1066"/>
      <c r="BT42" s="1067"/>
      <c r="BU42" s="1067"/>
      <c r="BV42" s="1067"/>
      <c r="BW42" s="1067"/>
      <c r="BX42" s="1067"/>
      <c r="BY42" s="1067"/>
      <c r="BZ42" s="1067"/>
      <c r="CA42" s="1067"/>
      <c r="CB42" s="1067"/>
      <c r="CC42" s="1067"/>
      <c r="CD42" s="1067"/>
      <c r="CE42" s="1067"/>
      <c r="CF42" s="1067"/>
      <c r="CG42" s="1068"/>
      <c r="CH42" s="1041"/>
      <c r="CI42" s="1042"/>
      <c r="CJ42" s="1042"/>
      <c r="CK42" s="1042"/>
      <c r="CL42" s="1043"/>
      <c r="CM42" s="1041"/>
      <c r="CN42" s="1042"/>
      <c r="CO42" s="1042"/>
      <c r="CP42" s="1042"/>
      <c r="CQ42" s="1043"/>
      <c r="CR42" s="1041"/>
      <c r="CS42" s="1042"/>
      <c r="CT42" s="1042"/>
      <c r="CU42" s="1042"/>
      <c r="CV42" s="1043"/>
      <c r="CW42" s="1041"/>
      <c r="CX42" s="1042"/>
      <c r="CY42" s="1042"/>
      <c r="CZ42" s="1042"/>
      <c r="DA42" s="1043"/>
      <c r="DB42" s="1041"/>
      <c r="DC42" s="1042"/>
      <c r="DD42" s="1042"/>
      <c r="DE42" s="1042"/>
      <c r="DF42" s="1043"/>
      <c r="DG42" s="1041"/>
      <c r="DH42" s="1042"/>
      <c r="DI42" s="1042"/>
      <c r="DJ42" s="1042"/>
      <c r="DK42" s="1043"/>
      <c r="DL42" s="1041"/>
      <c r="DM42" s="1042"/>
      <c r="DN42" s="1042"/>
      <c r="DO42" s="1042"/>
      <c r="DP42" s="1043"/>
      <c r="DQ42" s="1041"/>
      <c r="DR42" s="1042"/>
      <c r="DS42" s="1042"/>
      <c r="DT42" s="1042"/>
      <c r="DU42" s="1043"/>
      <c r="DV42" s="1044"/>
      <c r="DW42" s="1045"/>
      <c r="DX42" s="1045"/>
      <c r="DY42" s="1045"/>
      <c r="DZ42" s="1046"/>
      <c r="EA42" s="246"/>
    </row>
    <row r="43" spans="1:131" s="247" customFormat="1" ht="26.25" customHeight="1" x14ac:dyDescent="0.15">
      <c r="A43" s="261">
        <v>16</v>
      </c>
      <c r="B43" s="1089"/>
      <c r="C43" s="1090"/>
      <c r="D43" s="1090"/>
      <c r="E43" s="1090"/>
      <c r="F43" s="1090"/>
      <c r="G43" s="1090"/>
      <c r="H43" s="1090"/>
      <c r="I43" s="1090"/>
      <c r="J43" s="1090"/>
      <c r="K43" s="1090"/>
      <c r="L43" s="1090"/>
      <c r="M43" s="1090"/>
      <c r="N43" s="1090"/>
      <c r="O43" s="1090"/>
      <c r="P43" s="1091"/>
      <c r="Q43" s="1095"/>
      <c r="R43" s="1096"/>
      <c r="S43" s="1096"/>
      <c r="T43" s="1096"/>
      <c r="U43" s="1096"/>
      <c r="V43" s="1096"/>
      <c r="W43" s="1096"/>
      <c r="X43" s="1096"/>
      <c r="Y43" s="1096"/>
      <c r="Z43" s="1096"/>
      <c r="AA43" s="1096"/>
      <c r="AB43" s="1096"/>
      <c r="AC43" s="1096"/>
      <c r="AD43" s="1096"/>
      <c r="AE43" s="1097"/>
      <c r="AF43" s="1071"/>
      <c r="AG43" s="1072"/>
      <c r="AH43" s="1072"/>
      <c r="AI43" s="1072"/>
      <c r="AJ43" s="1073"/>
      <c r="AK43" s="1035"/>
      <c r="AL43" s="1026"/>
      <c r="AM43" s="1026"/>
      <c r="AN43" s="1026"/>
      <c r="AO43" s="1026"/>
      <c r="AP43" s="1026"/>
      <c r="AQ43" s="1026"/>
      <c r="AR43" s="1026"/>
      <c r="AS43" s="1026"/>
      <c r="AT43" s="1026"/>
      <c r="AU43" s="1026"/>
      <c r="AV43" s="1026"/>
      <c r="AW43" s="1026"/>
      <c r="AX43" s="1026"/>
      <c r="AY43" s="1026"/>
      <c r="AZ43" s="1094"/>
      <c r="BA43" s="1094"/>
      <c r="BB43" s="1094"/>
      <c r="BC43" s="1094"/>
      <c r="BD43" s="1094"/>
      <c r="BE43" s="1084"/>
      <c r="BF43" s="1084"/>
      <c r="BG43" s="1084"/>
      <c r="BH43" s="1084"/>
      <c r="BI43" s="1085"/>
      <c r="BJ43" s="252"/>
      <c r="BK43" s="252"/>
      <c r="BL43" s="252"/>
      <c r="BM43" s="252"/>
      <c r="BN43" s="252"/>
      <c r="BO43" s="265"/>
      <c r="BP43" s="265"/>
      <c r="BQ43" s="262">
        <v>37</v>
      </c>
      <c r="BR43" s="263"/>
      <c r="BS43" s="1066"/>
      <c r="BT43" s="1067"/>
      <c r="BU43" s="1067"/>
      <c r="BV43" s="1067"/>
      <c r="BW43" s="1067"/>
      <c r="BX43" s="1067"/>
      <c r="BY43" s="1067"/>
      <c r="BZ43" s="1067"/>
      <c r="CA43" s="1067"/>
      <c r="CB43" s="1067"/>
      <c r="CC43" s="1067"/>
      <c r="CD43" s="1067"/>
      <c r="CE43" s="1067"/>
      <c r="CF43" s="1067"/>
      <c r="CG43" s="1068"/>
      <c r="CH43" s="1041"/>
      <c r="CI43" s="1042"/>
      <c r="CJ43" s="1042"/>
      <c r="CK43" s="1042"/>
      <c r="CL43" s="1043"/>
      <c r="CM43" s="1041"/>
      <c r="CN43" s="1042"/>
      <c r="CO43" s="1042"/>
      <c r="CP43" s="1042"/>
      <c r="CQ43" s="1043"/>
      <c r="CR43" s="1041"/>
      <c r="CS43" s="1042"/>
      <c r="CT43" s="1042"/>
      <c r="CU43" s="1042"/>
      <c r="CV43" s="1043"/>
      <c r="CW43" s="1041"/>
      <c r="CX43" s="1042"/>
      <c r="CY43" s="1042"/>
      <c r="CZ43" s="1042"/>
      <c r="DA43" s="1043"/>
      <c r="DB43" s="1041"/>
      <c r="DC43" s="1042"/>
      <c r="DD43" s="1042"/>
      <c r="DE43" s="1042"/>
      <c r="DF43" s="1043"/>
      <c r="DG43" s="1041"/>
      <c r="DH43" s="1042"/>
      <c r="DI43" s="1042"/>
      <c r="DJ43" s="1042"/>
      <c r="DK43" s="1043"/>
      <c r="DL43" s="1041"/>
      <c r="DM43" s="1042"/>
      <c r="DN43" s="1042"/>
      <c r="DO43" s="1042"/>
      <c r="DP43" s="1043"/>
      <c r="DQ43" s="1041"/>
      <c r="DR43" s="1042"/>
      <c r="DS43" s="1042"/>
      <c r="DT43" s="1042"/>
      <c r="DU43" s="1043"/>
      <c r="DV43" s="1044"/>
      <c r="DW43" s="1045"/>
      <c r="DX43" s="1045"/>
      <c r="DY43" s="1045"/>
      <c r="DZ43" s="1046"/>
      <c r="EA43" s="246"/>
    </row>
    <row r="44" spans="1:131" s="247" customFormat="1" ht="26.25" customHeight="1" x14ac:dyDescent="0.15">
      <c r="A44" s="261">
        <v>17</v>
      </c>
      <c r="B44" s="1089"/>
      <c r="C44" s="1090"/>
      <c r="D44" s="1090"/>
      <c r="E44" s="1090"/>
      <c r="F44" s="1090"/>
      <c r="G44" s="1090"/>
      <c r="H44" s="1090"/>
      <c r="I44" s="1090"/>
      <c r="J44" s="1090"/>
      <c r="K44" s="1090"/>
      <c r="L44" s="1090"/>
      <c r="M44" s="1090"/>
      <c r="N44" s="1090"/>
      <c r="O44" s="1090"/>
      <c r="P44" s="1091"/>
      <c r="Q44" s="1095"/>
      <c r="R44" s="1096"/>
      <c r="S44" s="1096"/>
      <c r="T44" s="1096"/>
      <c r="U44" s="1096"/>
      <c r="V44" s="1096"/>
      <c r="W44" s="1096"/>
      <c r="X44" s="1096"/>
      <c r="Y44" s="1096"/>
      <c r="Z44" s="1096"/>
      <c r="AA44" s="1096"/>
      <c r="AB44" s="1096"/>
      <c r="AC44" s="1096"/>
      <c r="AD44" s="1096"/>
      <c r="AE44" s="1097"/>
      <c r="AF44" s="1071"/>
      <c r="AG44" s="1072"/>
      <c r="AH44" s="1072"/>
      <c r="AI44" s="1072"/>
      <c r="AJ44" s="1073"/>
      <c r="AK44" s="1035"/>
      <c r="AL44" s="1026"/>
      <c r="AM44" s="1026"/>
      <c r="AN44" s="1026"/>
      <c r="AO44" s="1026"/>
      <c r="AP44" s="1026"/>
      <c r="AQ44" s="1026"/>
      <c r="AR44" s="1026"/>
      <c r="AS44" s="1026"/>
      <c r="AT44" s="1026"/>
      <c r="AU44" s="1026"/>
      <c r="AV44" s="1026"/>
      <c r="AW44" s="1026"/>
      <c r="AX44" s="1026"/>
      <c r="AY44" s="1026"/>
      <c r="AZ44" s="1094"/>
      <c r="BA44" s="1094"/>
      <c r="BB44" s="1094"/>
      <c r="BC44" s="1094"/>
      <c r="BD44" s="1094"/>
      <c r="BE44" s="1084"/>
      <c r="BF44" s="1084"/>
      <c r="BG44" s="1084"/>
      <c r="BH44" s="1084"/>
      <c r="BI44" s="1085"/>
      <c r="BJ44" s="252"/>
      <c r="BK44" s="252"/>
      <c r="BL44" s="252"/>
      <c r="BM44" s="252"/>
      <c r="BN44" s="252"/>
      <c r="BO44" s="265"/>
      <c r="BP44" s="265"/>
      <c r="BQ44" s="262">
        <v>38</v>
      </c>
      <c r="BR44" s="263"/>
      <c r="BS44" s="1066"/>
      <c r="BT44" s="1067"/>
      <c r="BU44" s="1067"/>
      <c r="BV44" s="1067"/>
      <c r="BW44" s="1067"/>
      <c r="BX44" s="1067"/>
      <c r="BY44" s="1067"/>
      <c r="BZ44" s="1067"/>
      <c r="CA44" s="1067"/>
      <c r="CB44" s="1067"/>
      <c r="CC44" s="1067"/>
      <c r="CD44" s="1067"/>
      <c r="CE44" s="1067"/>
      <c r="CF44" s="1067"/>
      <c r="CG44" s="1068"/>
      <c r="CH44" s="1041"/>
      <c r="CI44" s="1042"/>
      <c r="CJ44" s="1042"/>
      <c r="CK44" s="1042"/>
      <c r="CL44" s="1043"/>
      <c r="CM44" s="1041"/>
      <c r="CN44" s="1042"/>
      <c r="CO44" s="1042"/>
      <c r="CP44" s="1042"/>
      <c r="CQ44" s="1043"/>
      <c r="CR44" s="1041"/>
      <c r="CS44" s="1042"/>
      <c r="CT44" s="1042"/>
      <c r="CU44" s="1042"/>
      <c r="CV44" s="1043"/>
      <c r="CW44" s="1041"/>
      <c r="CX44" s="1042"/>
      <c r="CY44" s="1042"/>
      <c r="CZ44" s="1042"/>
      <c r="DA44" s="1043"/>
      <c r="DB44" s="1041"/>
      <c r="DC44" s="1042"/>
      <c r="DD44" s="1042"/>
      <c r="DE44" s="1042"/>
      <c r="DF44" s="1043"/>
      <c r="DG44" s="1041"/>
      <c r="DH44" s="1042"/>
      <c r="DI44" s="1042"/>
      <c r="DJ44" s="1042"/>
      <c r="DK44" s="1043"/>
      <c r="DL44" s="1041"/>
      <c r="DM44" s="1042"/>
      <c r="DN44" s="1042"/>
      <c r="DO44" s="1042"/>
      <c r="DP44" s="1043"/>
      <c r="DQ44" s="1041"/>
      <c r="DR44" s="1042"/>
      <c r="DS44" s="1042"/>
      <c r="DT44" s="1042"/>
      <c r="DU44" s="1043"/>
      <c r="DV44" s="1044"/>
      <c r="DW44" s="1045"/>
      <c r="DX44" s="1045"/>
      <c r="DY44" s="1045"/>
      <c r="DZ44" s="1046"/>
      <c r="EA44" s="246"/>
    </row>
    <row r="45" spans="1:131" s="247" customFormat="1" ht="26.25" customHeight="1" x14ac:dyDescent="0.15">
      <c r="A45" s="261">
        <v>18</v>
      </c>
      <c r="B45" s="1089"/>
      <c r="C45" s="1090"/>
      <c r="D45" s="1090"/>
      <c r="E45" s="1090"/>
      <c r="F45" s="1090"/>
      <c r="G45" s="1090"/>
      <c r="H45" s="1090"/>
      <c r="I45" s="1090"/>
      <c r="J45" s="1090"/>
      <c r="K45" s="1090"/>
      <c r="L45" s="1090"/>
      <c r="M45" s="1090"/>
      <c r="N45" s="1090"/>
      <c r="O45" s="1090"/>
      <c r="P45" s="1091"/>
      <c r="Q45" s="1095"/>
      <c r="R45" s="1096"/>
      <c r="S45" s="1096"/>
      <c r="T45" s="1096"/>
      <c r="U45" s="1096"/>
      <c r="V45" s="1096"/>
      <c r="W45" s="1096"/>
      <c r="X45" s="1096"/>
      <c r="Y45" s="1096"/>
      <c r="Z45" s="1096"/>
      <c r="AA45" s="1096"/>
      <c r="AB45" s="1096"/>
      <c r="AC45" s="1096"/>
      <c r="AD45" s="1096"/>
      <c r="AE45" s="1097"/>
      <c r="AF45" s="1071"/>
      <c r="AG45" s="1072"/>
      <c r="AH45" s="1072"/>
      <c r="AI45" s="1072"/>
      <c r="AJ45" s="1073"/>
      <c r="AK45" s="1035"/>
      <c r="AL45" s="1026"/>
      <c r="AM45" s="1026"/>
      <c r="AN45" s="1026"/>
      <c r="AO45" s="1026"/>
      <c r="AP45" s="1026"/>
      <c r="AQ45" s="1026"/>
      <c r="AR45" s="1026"/>
      <c r="AS45" s="1026"/>
      <c r="AT45" s="1026"/>
      <c r="AU45" s="1026"/>
      <c r="AV45" s="1026"/>
      <c r="AW45" s="1026"/>
      <c r="AX45" s="1026"/>
      <c r="AY45" s="1026"/>
      <c r="AZ45" s="1094"/>
      <c r="BA45" s="1094"/>
      <c r="BB45" s="1094"/>
      <c r="BC45" s="1094"/>
      <c r="BD45" s="1094"/>
      <c r="BE45" s="1084"/>
      <c r="BF45" s="1084"/>
      <c r="BG45" s="1084"/>
      <c r="BH45" s="1084"/>
      <c r="BI45" s="1085"/>
      <c r="BJ45" s="252"/>
      <c r="BK45" s="252"/>
      <c r="BL45" s="252"/>
      <c r="BM45" s="252"/>
      <c r="BN45" s="252"/>
      <c r="BO45" s="265"/>
      <c r="BP45" s="265"/>
      <c r="BQ45" s="262">
        <v>39</v>
      </c>
      <c r="BR45" s="263"/>
      <c r="BS45" s="1066"/>
      <c r="BT45" s="1067"/>
      <c r="BU45" s="1067"/>
      <c r="BV45" s="1067"/>
      <c r="BW45" s="1067"/>
      <c r="BX45" s="1067"/>
      <c r="BY45" s="1067"/>
      <c r="BZ45" s="1067"/>
      <c r="CA45" s="1067"/>
      <c r="CB45" s="1067"/>
      <c r="CC45" s="1067"/>
      <c r="CD45" s="1067"/>
      <c r="CE45" s="1067"/>
      <c r="CF45" s="1067"/>
      <c r="CG45" s="1068"/>
      <c r="CH45" s="1041"/>
      <c r="CI45" s="1042"/>
      <c r="CJ45" s="1042"/>
      <c r="CK45" s="1042"/>
      <c r="CL45" s="1043"/>
      <c r="CM45" s="1041"/>
      <c r="CN45" s="1042"/>
      <c r="CO45" s="1042"/>
      <c r="CP45" s="1042"/>
      <c r="CQ45" s="1043"/>
      <c r="CR45" s="1041"/>
      <c r="CS45" s="1042"/>
      <c r="CT45" s="1042"/>
      <c r="CU45" s="1042"/>
      <c r="CV45" s="1043"/>
      <c r="CW45" s="1041"/>
      <c r="CX45" s="1042"/>
      <c r="CY45" s="1042"/>
      <c r="CZ45" s="1042"/>
      <c r="DA45" s="1043"/>
      <c r="DB45" s="1041"/>
      <c r="DC45" s="1042"/>
      <c r="DD45" s="1042"/>
      <c r="DE45" s="1042"/>
      <c r="DF45" s="1043"/>
      <c r="DG45" s="1041"/>
      <c r="DH45" s="1042"/>
      <c r="DI45" s="1042"/>
      <c r="DJ45" s="1042"/>
      <c r="DK45" s="1043"/>
      <c r="DL45" s="1041"/>
      <c r="DM45" s="1042"/>
      <c r="DN45" s="1042"/>
      <c r="DO45" s="1042"/>
      <c r="DP45" s="1043"/>
      <c r="DQ45" s="1041"/>
      <c r="DR45" s="1042"/>
      <c r="DS45" s="1042"/>
      <c r="DT45" s="1042"/>
      <c r="DU45" s="1043"/>
      <c r="DV45" s="1044"/>
      <c r="DW45" s="1045"/>
      <c r="DX45" s="1045"/>
      <c r="DY45" s="1045"/>
      <c r="DZ45" s="1046"/>
      <c r="EA45" s="246"/>
    </row>
    <row r="46" spans="1:131" s="247" customFormat="1" ht="26.25" customHeight="1" x14ac:dyDescent="0.15">
      <c r="A46" s="261">
        <v>19</v>
      </c>
      <c r="B46" s="1089"/>
      <c r="C46" s="1090"/>
      <c r="D46" s="1090"/>
      <c r="E46" s="1090"/>
      <c r="F46" s="1090"/>
      <c r="G46" s="1090"/>
      <c r="H46" s="1090"/>
      <c r="I46" s="1090"/>
      <c r="J46" s="1090"/>
      <c r="K46" s="1090"/>
      <c r="L46" s="1090"/>
      <c r="M46" s="1090"/>
      <c r="N46" s="1090"/>
      <c r="O46" s="1090"/>
      <c r="P46" s="1091"/>
      <c r="Q46" s="1095"/>
      <c r="R46" s="1096"/>
      <c r="S46" s="1096"/>
      <c r="T46" s="1096"/>
      <c r="U46" s="1096"/>
      <c r="V46" s="1096"/>
      <c r="W46" s="1096"/>
      <c r="X46" s="1096"/>
      <c r="Y46" s="1096"/>
      <c r="Z46" s="1096"/>
      <c r="AA46" s="1096"/>
      <c r="AB46" s="1096"/>
      <c r="AC46" s="1096"/>
      <c r="AD46" s="1096"/>
      <c r="AE46" s="1097"/>
      <c r="AF46" s="1071"/>
      <c r="AG46" s="1072"/>
      <c r="AH46" s="1072"/>
      <c r="AI46" s="1072"/>
      <c r="AJ46" s="1073"/>
      <c r="AK46" s="1035"/>
      <c r="AL46" s="1026"/>
      <c r="AM46" s="1026"/>
      <c r="AN46" s="1026"/>
      <c r="AO46" s="1026"/>
      <c r="AP46" s="1026"/>
      <c r="AQ46" s="1026"/>
      <c r="AR46" s="1026"/>
      <c r="AS46" s="1026"/>
      <c r="AT46" s="1026"/>
      <c r="AU46" s="1026"/>
      <c r="AV46" s="1026"/>
      <c r="AW46" s="1026"/>
      <c r="AX46" s="1026"/>
      <c r="AY46" s="1026"/>
      <c r="AZ46" s="1094"/>
      <c r="BA46" s="1094"/>
      <c r="BB46" s="1094"/>
      <c r="BC46" s="1094"/>
      <c r="BD46" s="1094"/>
      <c r="BE46" s="1084"/>
      <c r="BF46" s="1084"/>
      <c r="BG46" s="1084"/>
      <c r="BH46" s="1084"/>
      <c r="BI46" s="1085"/>
      <c r="BJ46" s="252"/>
      <c r="BK46" s="252"/>
      <c r="BL46" s="252"/>
      <c r="BM46" s="252"/>
      <c r="BN46" s="252"/>
      <c r="BO46" s="265"/>
      <c r="BP46" s="265"/>
      <c r="BQ46" s="262">
        <v>40</v>
      </c>
      <c r="BR46" s="263"/>
      <c r="BS46" s="1066"/>
      <c r="BT46" s="1067"/>
      <c r="BU46" s="1067"/>
      <c r="BV46" s="1067"/>
      <c r="BW46" s="1067"/>
      <c r="BX46" s="1067"/>
      <c r="BY46" s="1067"/>
      <c r="BZ46" s="1067"/>
      <c r="CA46" s="1067"/>
      <c r="CB46" s="1067"/>
      <c r="CC46" s="1067"/>
      <c r="CD46" s="1067"/>
      <c r="CE46" s="1067"/>
      <c r="CF46" s="1067"/>
      <c r="CG46" s="1068"/>
      <c r="CH46" s="1041"/>
      <c r="CI46" s="1042"/>
      <c r="CJ46" s="1042"/>
      <c r="CK46" s="1042"/>
      <c r="CL46" s="1043"/>
      <c r="CM46" s="1041"/>
      <c r="CN46" s="1042"/>
      <c r="CO46" s="1042"/>
      <c r="CP46" s="1042"/>
      <c r="CQ46" s="1043"/>
      <c r="CR46" s="1041"/>
      <c r="CS46" s="1042"/>
      <c r="CT46" s="1042"/>
      <c r="CU46" s="1042"/>
      <c r="CV46" s="1043"/>
      <c r="CW46" s="1041"/>
      <c r="CX46" s="1042"/>
      <c r="CY46" s="1042"/>
      <c r="CZ46" s="1042"/>
      <c r="DA46" s="1043"/>
      <c r="DB46" s="1041"/>
      <c r="DC46" s="1042"/>
      <c r="DD46" s="1042"/>
      <c r="DE46" s="1042"/>
      <c r="DF46" s="1043"/>
      <c r="DG46" s="1041"/>
      <c r="DH46" s="1042"/>
      <c r="DI46" s="1042"/>
      <c r="DJ46" s="1042"/>
      <c r="DK46" s="1043"/>
      <c r="DL46" s="1041"/>
      <c r="DM46" s="1042"/>
      <c r="DN46" s="1042"/>
      <c r="DO46" s="1042"/>
      <c r="DP46" s="1043"/>
      <c r="DQ46" s="1041"/>
      <c r="DR46" s="1042"/>
      <c r="DS46" s="1042"/>
      <c r="DT46" s="1042"/>
      <c r="DU46" s="1043"/>
      <c r="DV46" s="1044"/>
      <c r="DW46" s="1045"/>
      <c r="DX46" s="1045"/>
      <c r="DY46" s="1045"/>
      <c r="DZ46" s="1046"/>
      <c r="EA46" s="246"/>
    </row>
    <row r="47" spans="1:131" s="247" customFormat="1" ht="26.25" customHeight="1" x14ac:dyDescent="0.15">
      <c r="A47" s="261">
        <v>20</v>
      </c>
      <c r="B47" s="1089"/>
      <c r="C47" s="1090"/>
      <c r="D47" s="1090"/>
      <c r="E47" s="1090"/>
      <c r="F47" s="1090"/>
      <c r="G47" s="1090"/>
      <c r="H47" s="1090"/>
      <c r="I47" s="1090"/>
      <c r="J47" s="1090"/>
      <c r="K47" s="1090"/>
      <c r="L47" s="1090"/>
      <c r="M47" s="1090"/>
      <c r="N47" s="1090"/>
      <c r="O47" s="1090"/>
      <c r="P47" s="1091"/>
      <c r="Q47" s="1095"/>
      <c r="R47" s="1096"/>
      <c r="S47" s="1096"/>
      <c r="T47" s="1096"/>
      <c r="U47" s="1096"/>
      <c r="V47" s="1096"/>
      <c r="W47" s="1096"/>
      <c r="X47" s="1096"/>
      <c r="Y47" s="1096"/>
      <c r="Z47" s="1096"/>
      <c r="AA47" s="1096"/>
      <c r="AB47" s="1096"/>
      <c r="AC47" s="1096"/>
      <c r="AD47" s="1096"/>
      <c r="AE47" s="1097"/>
      <c r="AF47" s="1071"/>
      <c r="AG47" s="1072"/>
      <c r="AH47" s="1072"/>
      <c r="AI47" s="1072"/>
      <c r="AJ47" s="1073"/>
      <c r="AK47" s="1035"/>
      <c r="AL47" s="1026"/>
      <c r="AM47" s="1026"/>
      <c r="AN47" s="1026"/>
      <c r="AO47" s="1026"/>
      <c r="AP47" s="1026"/>
      <c r="AQ47" s="1026"/>
      <c r="AR47" s="1026"/>
      <c r="AS47" s="1026"/>
      <c r="AT47" s="1026"/>
      <c r="AU47" s="1026"/>
      <c r="AV47" s="1026"/>
      <c r="AW47" s="1026"/>
      <c r="AX47" s="1026"/>
      <c r="AY47" s="1026"/>
      <c r="AZ47" s="1094"/>
      <c r="BA47" s="1094"/>
      <c r="BB47" s="1094"/>
      <c r="BC47" s="1094"/>
      <c r="BD47" s="1094"/>
      <c r="BE47" s="1084"/>
      <c r="BF47" s="1084"/>
      <c r="BG47" s="1084"/>
      <c r="BH47" s="1084"/>
      <c r="BI47" s="1085"/>
      <c r="BJ47" s="252"/>
      <c r="BK47" s="252"/>
      <c r="BL47" s="252"/>
      <c r="BM47" s="252"/>
      <c r="BN47" s="252"/>
      <c r="BO47" s="265"/>
      <c r="BP47" s="265"/>
      <c r="BQ47" s="262">
        <v>41</v>
      </c>
      <c r="BR47" s="263"/>
      <c r="BS47" s="1066"/>
      <c r="BT47" s="1067"/>
      <c r="BU47" s="1067"/>
      <c r="BV47" s="1067"/>
      <c r="BW47" s="1067"/>
      <c r="BX47" s="1067"/>
      <c r="BY47" s="1067"/>
      <c r="BZ47" s="1067"/>
      <c r="CA47" s="1067"/>
      <c r="CB47" s="1067"/>
      <c r="CC47" s="1067"/>
      <c r="CD47" s="1067"/>
      <c r="CE47" s="1067"/>
      <c r="CF47" s="1067"/>
      <c r="CG47" s="1068"/>
      <c r="CH47" s="1041"/>
      <c r="CI47" s="1042"/>
      <c r="CJ47" s="1042"/>
      <c r="CK47" s="1042"/>
      <c r="CL47" s="1043"/>
      <c r="CM47" s="1041"/>
      <c r="CN47" s="1042"/>
      <c r="CO47" s="1042"/>
      <c r="CP47" s="1042"/>
      <c r="CQ47" s="1043"/>
      <c r="CR47" s="1041"/>
      <c r="CS47" s="1042"/>
      <c r="CT47" s="1042"/>
      <c r="CU47" s="1042"/>
      <c r="CV47" s="1043"/>
      <c r="CW47" s="1041"/>
      <c r="CX47" s="1042"/>
      <c r="CY47" s="1042"/>
      <c r="CZ47" s="1042"/>
      <c r="DA47" s="1043"/>
      <c r="DB47" s="1041"/>
      <c r="DC47" s="1042"/>
      <c r="DD47" s="1042"/>
      <c r="DE47" s="1042"/>
      <c r="DF47" s="1043"/>
      <c r="DG47" s="1041"/>
      <c r="DH47" s="1042"/>
      <c r="DI47" s="1042"/>
      <c r="DJ47" s="1042"/>
      <c r="DK47" s="1043"/>
      <c r="DL47" s="1041"/>
      <c r="DM47" s="1042"/>
      <c r="DN47" s="1042"/>
      <c r="DO47" s="1042"/>
      <c r="DP47" s="1043"/>
      <c r="DQ47" s="1041"/>
      <c r="DR47" s="1042"/>
      <c r="DS47" s="1042"/>
      <c r="DT47" s="1042"/>
      <c r="DU47" s="1043"/>
      <c r="DV47" s="1044"/>
      <c r="DW47" s="1045"/>
      <c r="DX47" s="1045"/>
      <c r="DY47" s="1045"/>
      <c r="DZ47" s="1046"/>
      <c r="EA47" s="246"/>
    </row>
    <row r="48" spans="1:131" s="247" customFormat="1" ht="26.25" customHeight="1" x14ac:dyDescent="0.15">
      <c r="A48" s="261">
        <v>21</v>
      </c>
      <c r="B48" s="1089"/>
      <c r="C48" s="1090"/>
      <c r="D48" s="1090"/>
      <c r="E48" s="1090"/>
      <c r="F48" s="1090"/>
      <c r="G48" s="1090"/>
      <c r="H48" s="1090"/>
      <c r="I48" s="1090"/>
      <c r="J48" s="1090"/>
      <c r="K48" s="1090"/>
      <c r="L48" s="1090"/>
      <c r="M48" s="1090"/>
      <c r="N48" s="1090"/>
      <c r="O48" s="1090"/>
      <c r="P48" s="1091"/>
      <c r="Q48" s="1095"/>
      <c r="R48" s="1096"/>
      <c r="S48" s="1096"/>
      <c r="T48" s="1096"/>
      <c r="U48" s="1096"/>
      <c r="V48" s="1096"/>
      <c r="W48" s="1096"/>
      <c r="X48" s="1096"/>
      <c r="Y48" s="1096"/>
      <c r="Z48" s="1096"/>
      <c r="AA48" s="1096"/>
      <c r="AB48" s="1096"/>
      <c r="AC48" s="1096"/>
      <c r="AD48" s="1096"/>
      <c r="AE48" s="1097"/>
      <c r="AF48" s="1071"/>
      <c r="AG48" s="1072"/>
      <c r="AH48" s="1072"/>
      <c r="AI48" s="1072"/>
      <c r="AJ48" s="1073"/>
      <c r="AK48" s="1035"/>
      <c r="AL48" s="1026"/>
      <c r="AM48" s="1026"/>
      <c r="AN48" s="1026"/>
      <c r="AO48" s="1026"/>
      <c r="AP48" s="1026"/>
      <c r="AQ48" s="1026"/>
      <c r="AR48" s="1026"/>
      <c r="AS48" s="1026"/>
      <c r="AT48" s="1026"/>
      <c r="AU48" s="1026"/>
      <c r="AV48" s="1026"/>
      <c r="AW48" s="1026"/>
      <c r="AX48" s="1026"/>
      <c r="AY48" s="1026"/>
      <c r="AZ48" s="1094"/>
      <c r="BA48" s="1094"/>
      <c r="BB48" s="1094"/>
      <c r="BC48" s="1094"/>
      <c r="BD48" s="1094"/>
      <c r="BE48" s="1084"/>
      <c r="BF48" s="1084"/>
      <c r="BG48" s="1084"/>
      <c r="BH48" s="1084"/>
      <c r="BI48" s="1085"/>
      <c r="BJ48" s="252"/>
      <c r="BK48" s="252"/>
      <c r="BL48" s="252"/>
      <c r="BM48" s="252"/>
      <c r="BN48" s="252"/>
      <c r="BO48" s="265"/>
      <c r="BP48" s="265"/>
      <c r="BQ48" s="262">
        <v>42</v>
      </c>
      <c r="BR48" s="263"/>
      <c r="BS48" s="1066"/>
      <c r="BT48" s="1067"/>
      <c r="BU48" s="1067"/>
      <c r="BV48" s="1067"/>
      <c r="BW48" s="1067"/>
      <c r="BX48" s="1067"/>
      <c r="BY48" s="1067"/>
      <c r="BZ48" s="1067"/>
      <c r="CA48" s="1067"/>
      <c r="CB48" s="1067"/>
      <c r="CC48" s="1067"/>
      <c r="CD48" s="1067"/>
      <c r="CE48" s="1067"/>
      <c r="CF48" s="1067"/>
      <c r="CG48" s="1068"/>
      <c r="CH48" s="1041"/>
      <c r="CI48" s="1042"/>
      <c r="CJ48" s="1042"/>
      <c r="CK48" s="1042"/>
      <c r="CL48" s="1043"/>
      <c r="CM48" s="1041"/>
      <c r="CN48" s="1042"/>
      <c r="CO48" s="1042"/>
      <c r="CP48" s="1042"/>
      <c r="CQ48" s="1043"/>
      <c r="CR48" s="1041"/>
      <c r="CS48" s="1042"/>
      <c r="CT48" s="1042"/>
      <c r="CU48" s="1042"/>
      <c r="CV48" s="1043"/>
      <c r="CW48" s="1041"/>
      <c r="CX48" s="1042"/>
      <c r="CY48" s="1042"/>
      <c r="CZ48" s="1042"/>
      <c r="DA48" s="1043"/>
      <c r="DB48" s="1041"/>
      <c r="DC48" s="1042"/>
      <c r="DD48" s="1042"/>
      <c r="DE48" s="1042"/>
      <c r="DF48" s="1043"/>
      <c r="DG48" s="1041"/>
      <c r="DH48" s="1042"/>
      <c r="DI48" s="1042"/>
      <c r="DJ48" s="1042"/>
      <c r="DK48" s="1043"/>
      <c r="DL48" s="1041"/>
      <c r="DM48" s="1042"/>
      <c r="DN48" s="1042"/>
      <c r="DO48" s="1042"/>
      <c r="DP48" s="1043"/>
      <c r="DQ48" s="1041"/>
      <c r="DR48" s="1042"/>
      <c r="DS48" s="1042"/>
      <c r="DT48" s="1042"/>
      <c r="DU48" s="1043"/>
      <c r="DV48" s="1044"/>
      <c r="DW48" s="1045"/>
      <c r="DX48" s="1045"/>
      <c r="DY48" s="1045"/>
      <c r="DZ48" s="1046"/>
      <c r="EA48" s="246"/>
    </row>
    <row r="49" spans="1:131" s="247" customFormat="1" ht="26.25" customHeight="1" x14ac:dyDescent="0.15">
      <c r="A49" s="261">
        <v>22</v>
      </c>
      <c r="B49" s="1089"/>
      <c r="C49" s="1090"/>
      <c r="D49" s="1090"/>
      <c r="E49" s="1090"/>
      <c r="F49" s="1090"/>
      <c r="G49" s="1090"/>
      <c r="H49" s="1090"/>
      <c r="I49" s="1090"/>
      <c r="J49" s="1090"/>
      <c r="K49" s="1090"/>
      <c r="L49" s="1090"/>
      <c r="M49" s="1090"/>
      <c r="N49" s="1090"/>
      <c r="O49" s="1090"/>
      <c r="P49" s="1091"/>
      <c r="Q49" s="1095"/>
      <c r="R49" s="1096"/>
      <c r="S49" s="1096"/>
      <c r="T49" s="1096"/>
      <c r="U49" s="1096"/>
      <c r="V49" s="1096"/>
      <c r="W49" s="1096"/>
      <c r="X49" s="1096"/>
      <c r="Y49" s="1096"/>
      <c r="Z49" s="1096"/>
      <c r="AA49" s="1096"/>
      <c r="AB49" s="1096"/>
      <c r="AC49" s="1096"/>
      <c r="AD49" s="1096"/>
      <c r="AE49" s="1097"/>
      <c r="AF49" s="1071"/>
      <c r="AG49" s="1072"/>
      <c r="AH49" s="1072"/>
      <c r="AI49" s="1072"/>
      <c r="AJ49" s="1073"/>
      <c r="AK49" s="1035"/>
      <c r="AL49" s="1026"/>
      <c r="AM49" s="1026"/>
      <c r="AN49" s="1026"/>
      <c r="AO49" s="1026"/>
      <c r="AP49" s="1026"/>
      <c r="AQ49" s="1026"/>
      <c r="AR49" s="1026"/>
      <c r="AS49" s="1026"/>
      <c r="AT49" s="1026"/>
      <c r="AU49" s="1026"/>
      <c r="AV49" s="1026"/>
      <c r="AW49" s="1026"/>
      <c r="AX49" s="1026"/>
      <c r="AY49" s="1026"/>
      <c r="AZ49" s="1094"/>
      <c r="BA49" s="1094"/>
      <c r="BB49" s="1094"/>
      <c r="BC49" s="1094"/>
      <c r="BD49" s="1094"/>
      <c r="BE49" s="1084"/>
      <c r="BF49" s="1084"/>
      <c r="BG49" s="1084"/>
      <c r="BH49" s="1084"/>
      <c r="BI49" s="1085"/>
      <c r="BJ49" s="252"/>
      <c r="BK49" s="252"/>
      <c r="BL49" s="252"/>
      <c r="BM49" s="252"/>
      <c r="BN49" s="252"/>
      <c r="BO49" s="265"/>
      <c r="BP49" s="265"/>
      <c r="BQ49" s="262">
        <v>43</v>
      </c>
      <c r="BR49" s="263"/>
      <c r="BS49" s="1066"/>
      <c r="BT49" s="1067"/>
      <c r="BU49" s="1067"/>
      <c r="BV49" s="1067"/>
      <c r="BW49" s="1067"/>
      <c r="BX49" s="1067"/>
      <c r="BY49" s="1067"/>
      <c r="BZ49" s="1067"/>
      <c r="CA49" s="1067"/>
      <c r="CB49" s="1067"/>
      <c r="CC49" s="1067"/>
      <c r="CD49" s="1067"/>
      <c r="CE49" s="1067"/>
      <c r="CF49" s="1067"/>
      <c r="CG49" s="1068"/>
      <c r="CH49" s="1041"/>
      <c r="CI49" s="1042"/>
      <c r="CJ49" s="1042"/>
      <c r="CK49" s="1042"/>
      <c r="CL49" s="1043"/>
      <c r="CM49" s="1041"/>
      <c r="CN49" s="1042"/>
      <c r="CO49" s="1042"/>
      <c r="CP49" s="1042"/>
      <c r="CQ49" s="1043"/>
      <c r="CR49" s="1041"/>
      <c r="CS49" s="1042"/>
      <c r="CT49" s="1042"/>
      <c r="CU49" s="1042"/>
      <c r="CV49" s="1043"/>
      <c r="CW49" s="1041"/>
      <c r="CX49" s="1042"/>
      <c r="CY49" s="1042"/>
      <c r="CZ49" s="1042"/>
      <c r="DA49" s="1043"/>
      <c r="DB49" s="1041"/>
      <c r="DC49" s="1042"/>
      <c r="DD49" s="1042"/>
      <c r="DE49" s="1042"/>
      <c r="DF49" s="1043"/>
      <c r="DG49" s="1041"/>
      <c r="DH49" s="1042"/>
      <c r="DI49" s="1042"/>
      <c r="DJ49" s="1042"/>
      <c r="DK49" s="1043"/>
      <c r="DL49" s="1041"/>
      <c r="DM49" s="1042"/>
      <c r="DN49" s="1042"/>
      <c r="DO49" s="1042"/>
      <c r="DP49" s="1043"/>
      <c r="DQ49" s="1041"/>
      <c r="DR49" s="1042"/>
      <c r="DS49" s="1042"/>
      <c r="DT49" s="1042"/>
      <c r="DU49" s="1043"/>
      <c r="DV49" s="1044"/>
      <c r="DW49" s="1045"/>
      <c r="DX49" s="1045"/>
      <c r="DY49" s="1045"/>
      <c r="DZ49" s="1046"/>
      <c r="EA49" s="246"/>
    </row>
    <row r="50" spans="1:131" s="247" customFormat="1" ht="26.25" customHeight="1" x14ac:dyDescent="0.15">
      <c r="A50" s="261">
        <v>23</v>
      </c>
      <c r="B50" s="1089"/>
      <c r="C50" s="1090"/>
      <c r="D50" s="1090"/>
      <c r="E50" s="1090"/>
      <c r="F50" s="1090"/>
      <c r="G50" s="1090"/>
      <c r="H50" s="1090"/>
      <c r="I50" s="1090"/>
      <c r="J50" s="1090"/>
      <c r="K50" s="1090"/>
      <c r="L50" s="1090"/>
      <c r="M50" s="1090"/>
      <c r="N50" s="1090"/>
      <c r="O50" s="1090"/>
      <c r="P50" s="1091"/>
      <c r="Q50" s="1092"/>
      <c r="R50" s="1075"/>
      <c r="S50" s="1075"/>
      <c r="T50" s="1075"/>
      <c r="U50" s="1075"/>
      <c r="V50" s="1075"/>
      <c r="W50" s="1075"/>
      <c r="X50" s="1075"/>
      <c r="Y50" s="1075"/>
      <c r="Z50" s="1075"/>
      <c r="AA50" s="1075"/>
      <c r="AB50" s="1075"/>
      <c r="AC50" s="1075"/>
      <c r="AD50" s="1075"/>
      <c r="AE50" s="1093"/>
      <c r="AF50" s="1071"/>
      <c r="AG50" s="1072"/>
      <c r="AH50" s="1072"/>
      <c r="AI50" s="1072"/>
      <c r="AJ50" s="1073"/>
      <c r="AK50" s="1074"/>
      <c r="AL50" s="1075"/>
      <c r="AM50" s="1075"/>
      <c r="AN50" s="1075"/>
      <c r="AO50" s="1075"/>
      <c r="AP50" s="1075"/>
      <c r="AQ50" s="1075"/>
      <c r="AR50" s="1075"/>
      <c r="AS50" s="1075"/>
      <c r="AT50" s="1075"/>
      <c r="AU50" s="1075"/>
      <c r="AV50" s="1075"/>
      <c r="AW50" s="1075"/>
      <c r="AX50" s="1075"/>
      <c r="AY50" s="1075"/>
      <c r="AZ50" s="1076"/>
      <c r="BA50" s="1076"/>
      <c r="BB50" s="1076"/>
      <c r="BC50" s="1076"/>
      <c r="BD50" s="1076"/>
      <c r="BE50" s="1084"/>
      <c r="BF50" s="1084"/>
      <c r="BG50" s="1084"/>
      <c r="BH50" s="1084"/>
      <c r="BI50" s="1085"/>
      <c r="BJ50" s="252"/>
      <c r="BK50" s="252"/>
      <c r="BL50" s="252"/>
      <c r="BM50" s="252"/>
      <c r="BN50" s="252"/>
      <c r="BO50" s="265"/>
      <c r="BP50" s="265"/>
      <c r="BQ50" s="262">
        <v>44</v>
      </c>
      <c r="BR50" s="263"/>
      <c r="BS50" s="1066"/>
      <c r="BT50" s="1067"/>
      <c r="BU50" s="1067"/>
      <c r="BV50" s="1067"/>
      <c r="BW50" s="1067"/>
      <c r="BX50" s="1067"/>
      <c r="BY50" s="1067"/>
      <c r="BZ50" s="1067"/>
      <c r="CA50" s="1067"/>
      <c r="CB50" s="1067"/>
      <c r="CC50" s="1067"/>
      <c r="CD50" s="1067"/>
      <c r="CE50" s="1067"/>
      <c r="CF50" s="1067"/>
      <c r="CG50" s="1068"/>
      <c r="CH50" s="1041"/>
      <c r="CI50" s="1042"/>
      <c r="CJ50" s="1042"/>
      <c r="CK50" s="1042"/>
      <c r="CL50" s="1043"/>
      <c r="CM50" s="1041"/>
      <c r="CN50" s="1042"/>
      <c r="CO50" s="1042"/>
      <c r="CP50" s="1042"/>
      <c r="CQ50" s="1043"/>
      <c r="CR50" s="1041"/>
      <c r="CS50" s="1042"/>
      <c r="CT50" s="1042"/>
      <c r="CU50" s="1042"/>
      <c r="CV50" s="1043"/>
      <c r="CW50" s="1041"/>
      <c r="CX50" s="1042"/>
      <c r="CY50" s="1042"/>
      <c r="CZ50" s="1042"/>
      <c r="DA50" s="1043"/>
      <c r="DB50" s="1041"/>
      <c r="DC50" s="1042"/>
      <c r="DD50" s="1042"/>
      <c r="DE50" s="1042"/>
      <c r="DF50" s="1043"/>
      <c r="DG50" s="1041"/>
      <c r="DH50" s="1042"/>
      <c r="DI50" s="1042"/>
      <c r="DJ50" s="1042"/>
      <c r="DK50" s="1043"/>
      <c r="DL50" s="1041"/>
      <c r="DM50" s="1042"/>
      <c r="DN50" s="1042"/>
      <c r="DO50" s="1042"/>
      <c r="DP50" s="1043"/>
      <c r="DQ50" s="1041"/>
      <c r="DR50" s="1042"/>
      <c r="DS50" s="1042"/>
      <c r="DT50" s="1042"/>
      <c r="DU50" s="1043"/>
      <c r="DV50" s="1044"/>
      <c r="DW50" s="1045"/>
      <c r="DX50" s="1045"/>
      <c r="DY50" s="1045"/>
      <c r="DZ50" s="1046"/>
      <c r="EA50" s="246"/>
    </row>
    <row r="51" spans="1:131" s="247" customFormat="1" ht="26.25" customHeight="1" x14ac:dyDescent="0.15">
      <c r="A51" s="261">
        <v>24</v>
      </c>
      <c r="B51" s="1089"/>
      <c r="C51" s="1090"/>
      <c r="D51" s="1090"/>
      <c r="E51" s="1090"/>
      <c r="F51" s="1090"/>
      <c r="G51" s="1090"/>
      <c r="H51" s="1090"/>
      <c r="I51" s="1090"/>
      <c r="J51" s="1090"/>
      <c r="K51" s="1090"/>
      <c r="L51" s="1090"/>
      <c r="M51" s="1090"/>
      <c r="N51" s="1090"/>
      <c r="O51" s="1090"/>
      <c r="P51" s="1091"/>
      <c r="Q51" s="1092"/>
      <c r="R51" s="1075"/>
      <c r="S51" s="1075"/>
      <c r="T51" s="1075"/>
      <c r="U51" s="1075"/>
      <c r="V51" s="1075"/>
      <c r="W51" s="1075"/>
      <c r="X51" s="1075"/>
      <c r="Y51" s="1075"/>
      <c r="Z51" s="1075"/>
      <c r="AA51" s="1075"/>
      <c r="AB51" s="1075"/>
      <c r="AC51" s="1075"/>
      <c r="AD51" s="1075"/>
      <c r="AE51" s="1093"/>
      <c r="AF51" s="1071"/>
      <c r="AG51" s="1072"/>
      <c r="AH51" s="1072"/>
      <c r="AI51" s="1072"/>
      <c r="AJ51" s="1073"/>
      <c r="AK51" s="1074"/>
      <c r="AL51" s="1075"/>
      <c r="AM51" s="1075"/>
      <c r="AN51" s="1075"/>
      <c r="AO51" s="1075"/>
      <c r="AP51" s="1075"/>
      <c r="AQ51" s="1075"/>
      <c r="AR51" s="1075"/>
      <c r="AS51" s="1075"/>
      <c r="AT51" s="1075"/>
      <c r="AU51" s="1075"/>
      <c r="AV51" s="1075"/>
      <c r="AW51" s="1075"/>
      <c r="AX51" s="1075"/>
      <c r="AY51" s="1075"/>
      <c r="AZ51" s="1076"/>
      <c r="BA51" s="1076"/>
      <c r="BB51" s="1076"/>
      <c r="BC51" s="1076"/>
      <c r="BD51" s="1076"/>
      <c r="BE51" s="1084"/>
      <c r="BF51" s="1084"/>
      <c r="BG51" s="1084"/>
      <c r="BH51" s="1084"/>
      <c r="BI51" s="1085"/>
      <c r="BJ51" s="252"/>
      <c r="BK51" s="252"/>
      <c r="BL51" s="252"/>
      <c r="BM51" s="252"/>
      <c r="BN51" s="252"/>
      <c r="BO51" s="265"/>
      <c r="BP51" s="265"/>
      <c r="BQ51" s="262">
        <v>45</v>
      </c>
      <c r="BR51" s="263"/>
      <c r="BS51" s="1066"/>
      <c r="BT51" s="1067"/>
      <c r="BU51" s="1067"/>
      <c r="BV51" s="1067"/>
      <c r="BW51" s="1067"/>
      <c r="BX51" s="1067"/>
      <c r="BY51" s="1067"/>
      <c r="BZ51" s="1067"/>
      <c r="CA51" s="1067"/>
      <c r="CB51" s="1067"/>
      <c r="CC51" s="1067"/>
      <c r="CD51" s="1067"/>
      <c r="CE51" s="1067"/>
      <c r="CF51" s="1067"/>
      <c r="CG51" s="1068"/>
      <c r="CH51" s="1041"/>
      <c r="CI51" s="1042"/>
      <c r="CJ51" s="1042"/>
      <c r="CK51" s="1042"/>
      <c r="CL51" s="1043"/>
      <c r="CM51" s="1041"/>
      <c r="CN51" s="1042"/>
      <c r="CO51" s="1042"/>
      <c r="CP51" s="1042"/>
      <c r="CQ51" s="1043"/>
      <c r="CR51" s="1041"/>
      <c r="CS51" s="1042"/>
      <c r="CT51" s="1042"/>
      <c r="CU51" s="1042"/>
      <c r="CV51" s="1043"/>
      <c r="CW51" s="1041"/>
      <c r="CX51" s="1042"/>
      <c r="CY51" s="1042"/>
      <c r="CZ51" s="1042"/>
      <c r="DA51" s="1043"/>
      <c r="DB51" s="1041"/>
      <c r="DC51" s="1042"/>
      <c r="DD51" s="1042"/>
      <c r="DE51" s="1042"/>
      <c r="DF51" s="1043"/>
      <c r="DG51" s="1041"/>
      <c r="DH51" s="1042"/>
      <c r="DI51" s="1042"/>
      <c r="DJ51" s="1042"/>
      <c r="DK51" s="1043"/>
      <c r="DL51" s="1041"/>
      <c r="DM51" s="1042"/>
      <c r="DN51" s="1042"/>
      <c r="DO51" s="1042"/>
      <c r="DP51" s="1043"/>
      <c r="DQ51" s="1041"/>
      <c r="DR51" s="1042"/>
      <c r="DS51" s="1042"/>
      <c r="DT51" s="1042"/>
      <c r="DU51" s="1043"/>
      <c r="DV51" s="1044"/>
      <c r="DW51" s="1045"/>
      <c r="DX51" s="1045"/>
      <c r="DY51" s="1045"/>
      <c r="DZ51" s="1046"/>
      <c r="EA51" s="246"/>
    </row>
    <row r="52" spans="1:131" s="247" customFormat="1" ht="26.25" customHeight="1" x14ac:dyDescent="0.15">
      <c r="A52" s="261">
        <v>25</v>
      </c>
      <c r="B52" s="1089"/>
      <c r="C52" s="1090"/>
      <c r="D52" s="1090"/>
      <c r="E52" s="1090"/>
      <c r="F52" s="1090"/>
      <c r="G52" s="1090"/>
      <c r="H52" s="1090"/>
      <c r="I52" s="1090"/>
      <c r="J52" s="1090"/>
      <c r="K52" s="1090"/>
      <c r="L52" s="1090"/>
      <c r="M52" s="1090"/>
      <c r="N52" s="1090"/>
      <c r="O52" s="1090"/>
      <c r="P52" s="1091"/>
      <c r="Q52" s="1092"/>
      <c r="R52" s="1075"/>
      <c r="S52" s="1075"/>
      <c r="T52" s="1075"/>
      <c r="U52" s="1075"/>
      <c r="V52" s="1075"/>
      <c r="W52" s="1075"/>
      <c r="X52" s="1075"/>
      <c r="Y52" s="1075"/>
      <c r="Z52" s="1075"/>
      <c r="AA52" s="1075"/>
      <c r="AB52" s="1075"/>
      <c r="AC52" s="1075"/>
      <c r="AD52" s="1075"/>
      <c r="AE52" s="1093"/>
      <c r="AF52" s="1071"/>
      <c r="AG52" s="1072"/>
      <c r="AH52" s="1072"/>
      <c r="AI52" s="1072"/>
      <c r="AJ52" s="1073"/>
      <c r="AK52" s="1074"/>
      <c r="AL52" s="1075"/>
      <c r="AM52" s="1075"/>
      <c r="AN52" s="1075"/>
      <c r="AO52" s="1075"/>
      <c r="AP52" s="1075"/>
      <c r="AQ52" s="1075"/>
      <c r="AR52" s="1075"/>
      <c r="AS52" s="1075"/>
      <c r="AT52" s="1075"/>
      <c r="AU52" s="1075"/>
      <c r="AV52" s="1075"/>
      <c r="AW52" s="1075"/>
      <c r="AX52" s="1075"/>
      <c r="AY52" s="1075"/>
      <c r="AZ52" s="1076"/>
      <c r="BA52" s="1076"/>
      <c r="BB52" s="1076"/>
      <c r="BC52" s="1076"/>
      <c r="BD52" s="1076"/>
      <c r="BE52" s="1084"/>
      <c r="BF52" s="1084"/>
      <c r="BG52" s="1084"/>
      <c r="BH52" s="1084"/>
      <c r="BI52" s="1085"/>
      <c r="BJ52" s="252"/>
      <c r="BK52" s="252"/>
      <c r="BL52" s="252"/>
      <c r="BM52" s="252"/>
      <c r="BN52" s="252"/>
      <c r="BO52" s="265"/>
      <c r="BP52" s="265"/>
      <c r="BQ52" s="262">
        <v>46</v>
      </c>
      <c r="BR52" s="263"/>
      <c r="BS52" s="1066"/>
      <c r="BT52" s="1067"/>
      <c r="BU52" s="1067"/>
      <c r="BV52" s="1067"/>
      <c r="BW52" s="1067"/>
      <c r="BX52" s="1067"/>
      <c r="BY52" s="1067"/>
      <c r="BZ52" s="1067"/>
      <c r="CA52" s="1067"/>
      <c r="CB52" s="1067"/>
      <c r="CC52" s="1067"/>
      <c r="CD52" s="1067"/>
      <c r="CE52" s="1067"/>
      <c r="CF52" s="1067"/>
      <c r="CG52" s="1068"/>
      <c r="CH52" s="1041"/>
      <c r="CI52" s="1042"/>
      <c r="CJ52" s="1042"/>
      <c r="CK52" s="1042"/>
      <c r="CL52" s="1043"/>
      <c r="CM52" s="1041"/>
      <c r="CN52" s="1042"/>
      <c r="CO52" s="1042"/>
      <c r="CP52" s="1042"/>
      <c r="CQ52" s="1043"/>
      <c r="CR52" s="1041"/>
      <c r="CS52" s="1042"/>
      <c r="CT52" s="1042"/>
      <c r="CU52" s="1042"/>
      <c r="CV52" s="1043"/>
      <c r="CW52" s="1041"/>
      <c r="CX52" s="1042"/>
      <c r="CY52" s="1042"/>
      <c r="CZ52" s="1042"/>
      <c r="DA52" s="1043"/>
      <c r="DB52" s="1041"/>
      <c r="DC52" s="1042"/>
      <c r="DD52" s="1042"/>
      <c r="DE52" s="1042"/>
      <c r="DF52" s="1043"/>
      <c r="DG52" s="1041"/>
      <c r="DH52" s="1042"/>
      <c r="DI52" s="1042"/>
      <c r="DJ52" s="1042"/>
      <c r="DK52" s="1043"/>
      <c r="DL52" s="1041"/>
      <c r="DM52" s="1042"/>
      <c r="DN52" s="1042"/>
      <c r="DO52" s="1042"/>
      <c r="DP52" s="1043"/>
      <c r="DQ52" s="1041"/>
      <c r="DR52" s="1042"/>
      <c r="DS52" s="1042"/>
      <c r="DT52" s="1042"/>
      <c r="DU52" s="1043"/>
      <c r="DV52" s="1044"/>
      <c r="DW52" s="1045"/>
      <c r="DX52" s="1045"/>
      <c r="DY52" s="1045"/>
      <c r="DZ52" s="1046"/>
      <c r="EA52" s="246"/>
    </row>
    <row r="53" spans="1:131" s="247" customFormat="1" ht="26.25" customHeight="1" x14ac:dyDescent="0.15">
      <c r="A53" s="261">
        <v>26</v>
      </c>
      <c r="B53" s="1089"/>
      <c r="C53" s="1090"/>
      <c r="D53" s="1090"/>
      <c r="E53" s="1090"/>
      <c r="F53" s="1090"/>
      <c r="G53" s="1090"/>
      <c r="H53" s="1090"/>
      <c r="I53" s="1090"/>
      <c r="J53" s="1090"/>
      <c r="K53" s="1090"/>
      <c r="L53" s="1090"/>
      <c r="M53" s="1090"/>
      <c r="N53" s="1090"/>
      <c r="O53" s="1090"/>
      <c r="P53" s="1091"/>
      <c r="Q53" s="1092"/>
      <c r="R53" s="1075"/>
      <c r="S53" s="1075"/>
      <c r="T53" s="1075"/>
      <c r="U53" s="1075"/>
      <c r="V53" s="1075"/>
      <c r="W53" s="1075"/>
      <c r="X53" s="1075"/>
      <c r="Y53" s="1075"/>
      <c r="Z53" s="1075"/>
      <c r="AA53" s="1075"/>
      <c r="AB53" s="1075"/>
      <c r="AC53" s="1075"/>
      <c r="AD53" s="1075"/>
      <c r="AE53" s="1093"/>
      <c r="AF53" s="1071"/>
      <c r="AG53" s="1072"/>
      <c r="AH53" s="1072"/>
      <c r="AI53" s="1072"/>
      <c r="AJ53" s="1073"/>
      <c r="AK53" s="1074"/>
      <c r="AL53" s="1075"/>
      <c r="AM53" s="1075"/>
      <c r="AN53" s="1075"/>
      <c r="AO53" s="1075"/>
      <c r="AP53" s="1075"/>
      <c r="AQ53" s="1075"/>
      <c r="AR53" s="1075"/>
      <c r="AS53" s="1075"/>
      <c r="AT53" s="1075"/>
      <c r="AU53" s="1075"/>
      <c r="AV53" s="1075"/>
      <c r="AW53" s="1075"/>
      <c r="AX53" s="1075"/>
      <c r="AY53" s="1075"/>
      <c r="AZ53" s="1076"/>
      <c r="BA53" s="1076"/>
      <c r="BB53" s="1076"/>
      <c r="BC53" s="1076"/>
      <c r="BD53" s="1076"/>
      <c r="BE53" s="1084"/>
      <c r="BF53" s="1084"/>
      <c r="BG53" s="1084"/>
      <c r="BH53" s="1084"/>
      <c r="BI53" s="1085"/>
      <c r="BJ53" s="252"/>
      <c r="BK53" s="252"/>
      <c r="BL53" s="252"/>
      <c r="BM53" s="252"/>
      <c r="BN53" s="252"/>
      <c r="BO53" s="265"/>
      <c r="BP53" s="265"/>
      <c r="BQ53" s="262">
        <v>47</v>
      </c>
      <c r="BR53" s="263"/>
      <c r="BS53" s="1066"/>
      <c r="BT53" s="1067"/>
      <c r="BU53" s="1067"/>
      <c r="BV53" s="1067"/>
      <c r="BW53" s="1067"/>
      <c r="BX53" s="1067"/>
      <c r="BY53" s="1067"/>
      <c r="BZ53" s="1067"/>
      <c r="CA53" s="1067"/>
      <c r="CB53" s="1067"/>
      <c r="CC53" s="1067"/>
      <c r="CD53" s="1067"/>
      <c r="CE53" s="1067"/>
      <c r="CF53" s="1067"/>
      <c r="CG53" s="1068"/>
      <c r="CH53" s="1041"/>
      <c r="CI53" s="1042"/>
      <c r="CJ53" s="1042"/>
      <c r="CK53" s="1042"/>
      <c r="CL53" s="1043"/>
      <c r="CM53" s="1041"/>
      <c r="CN53" s="1042"/>
      <c r="CO53" s="1042"/>
      <c r="CP53" s="1042"/>
      <c r="CQ53" s="1043"/>
      <c r="CR53" s="1041"/>
      <c r="CS53" s="1042"/>
      <c r="CT53" s="1042"/>
      <c r="CU53" s="1042"/>
      <c r="CV53" s="1043"/>
      <c r="CW53" s="1041"/>
      <c r="CX53" s="1042"/>
      <c r="CY53" s="1042"/>
      <c r="CZ53" s="1042"/>
      <c r="DA53" s="1043"/>
      <c r="DB53" s="1041"/>
      <c r="DC53" s="1042"/>
      <c r="DD53" s="1042"/>
      <c r="DE53" s="1042"/>
      <c r="DF53" s="1043"/>
      <c r="DG53" s="1041"/>
      <c r="DH53" s="1042"/>
      <c r="DI53" s="1042"/>
      <c r="DJ53" s="1042"/>
      <c r="DK53" s="1043"/>
      <c r="DL53" s="1041"/>
      <c r="DM53" s="1042"/>
      <c r="DN53" s="1042"/>
      <c r="DO53" s="1042"/>
      <c r="DP53" s="1043"/>
      <c r="DQ53" s="1041"/>
      <c r="DR53" s="1042"/>
      <c r="DS53" s="1042"/>
      <c r="DT53" s="1042"/>
      <c r="DU53" s="1043"/>
      <c r="DV53" s="1044"/>
      <c r="DW53" s="1045"/>
      <c r="DX53" s="1045"/>
      <c r="DY53" s="1045"/>
      <c r="DZ53" s="1046"/>
      <c r="EA53" s="246"/>
    </row>
    <row r="54" spans="1:131" s="247" customFormat="1" ht="26.25" customHeight="1" x14ac:dyDescent="0.15">
      <c r="A54" s="261">
        <v>27</v>
      </c>
      <c r="B54" s="1089"/>
      <c r="C54" s="1090"/>
      <c r="D54" s="1090"/>
      <c r="E54" s="1090"/>
      <c r="F54" s="1090"/>
      <c r="G54" s="1090"/>
      <c r="H54" s="1090"/>
      <c r="I54" s="1090"/>
      <c r="J54" s="1090"/>
      <c r="K54" s="1090"/>
      <c r="L54" s="1090"/>
      <c r="M54" s="1090"/>
      <c r="N54" s="1090"/>
      <c r="O54" s="1090"/>
      <c r="P54" s="1091"/>
      <c r="Q54" s="1092"/>
      <c r="R54" s="1075"/>
      <c r="S54" s="1075"/>
      <c r="T54" s="1075"/>
      <c r="U54" s="1075"/>
      <c r="V54" s="1075"/>
      <c r="W54" s="1075"/>
      <c r="X54" s="1075"/>
      <c r="Y54" s="1075"/>
      <c r="Z54" s="1075"/>
      <c r="AA54" s="1075"/>
      <c r="AB54" s="1075"/>
      <c r="AC54" s="1075"/>
      <c r="AD54" s="1075"/>
      <c r="AE54" s="1093"/>
      <c r="AF54" s="1071"/>
      <c r="AG54" s="1072"/>
      <c r="AH54" s="1072"/>
      <c r="AI54" s="1072"/>
      <c r="AJ54" s="1073"/>
      <c r="AK54" s="1074"/>
      <c r="AL54" s="1075"/>
      <c r="AM54" s="1075"/>
      <c r="AN54" s="1075"/>
      <c r="AO54" s="1075"/>
      <c r="AP54" s="1075"/>
      <c r="AQ54" s="1075"/>
      <c r="AR54" s="1075"/>
      <c r="AS54" s="1075"/>
      <c r="AT54" s="1075"/>
      <c r="AU54" s="1075"/>
      <c r="AV54" s="1075"/>
      <c r="AW54" s="1075"/>
      <c r="AX54" s="1075"/>
      <c r="AY54" s="1075"/>
      <c r="AZ54" s="1076"/>
      <c r="BA54" s="1076"/>
      <c r="BB54" s="1076"/>
      <c r="BC54" s="1076"/>
      <c r="BD54" s="1076"/>
      <c r="BE54" s="1084"/>
      <c r="BF54" s="1084"/>
      <c r="BG54" s="1084"/>
      <c r="BH54" s="1084"/>
      <c r="BI54" s="1085"/>
      <c r="BJ54" s="252"/>
      <c r="BK54" s="252"/>
      <c r="BL54" s="252"/>
      <c r="BM54" s="252"/>
      <c r="BN54" s="252"/>
      <c r="BO54" s="265"/>
      <c r="BP54" s="265"/>
      <c r="BQ54" s="262">
        <v>48</v>
      </c>
      <c r="BR54" s="263"/>
      <c r="BS54" s="1066"/>
      <c r="BT54" s="1067"/>
      <c r="BU54" s="1067"/>
      <c r="BV54" s="1067"/>
      <c r="BW54" s="1067"/>
      <c r="BX54" s="1067"/>
      <c r="BY54" s="1067"/>
      <c r="BZ54" s="1067"/>
      <c r="CA54" s="1067"/>
      <c r="CB54" s="1067"/>
      <c r="CC54" s="1067"/>
      <c r="CD54" s="1067"/>
      <c r="CE54" s="1067"/>
      <c r="CF54" s="1067"/>
      <c r="CG54" s="1068"/>
      <c r="CH54" s="1041"/>
      <c r="CI54" s="1042"/>
      <c r="CJ54" s="1042"/>
      <c r="CK54" s="1042"/>
      <c r="CL54" s="1043"/>
      <c r="CM54" s="1041"/>
      <c r="CN54" s="1042"/>
      <c r="CO54" s="1042"/>
      <c r="CP54" s="1042"/>
      <c r="CQ54" s="1043"/>
      <c r="CR54" s="1041"/>
      <c r="CS54" s="1042"/>
      <c r="CT54" s="1042"/>
      <c r="CU54" s="1042"/>
      <c r="CV54" s="1043"/>
      <c r="CW54" s="1041"/>
      <c r="CX54" s="1042"/>
      <c r="CY54" s="1042"/>
      <c r="CZ54" s="1042"/>
      <c r="DA54" s="1043"/>
      <c r="DB54" s="1041"/>
      <c r="DC54" s="1042"/>
      <c r="DD54" s="1042"/>
      <c r="DE54" s="1042"/>
      <c r="DF54" s="1043"/>
      <c r="DG54" s="1041"/>
      <c r="DH54" s="1042"/>
      <c r="DI54" s="1042"/>
      <c r="DJ54" s="1042"/>
      <c r="DK54" s="1043"/>
      <c r="DL54" s="1041"/>
      <c r="DM54" s="1042"/>
      <c r="DN54" s="1042"/>
      <c r="DO54" s="1042"/>
      <c r="DP54" s="1043"/>
      <c r="DQ54" s="1041"/>
      <c r="DR54" s="1042"/>
      <c r="DS54" s="1042"/>
      <c r="DT54" s="1042"/>
      <c r="DU54" s="1043"/>
      <c r="DV54" s="1044"/>
      <c r="DW54" s="1045"/>
      <c r="DX54" s="1045"/>
      <c r="DY54" s="1045"/>
      <c r="DZ54" s="1046"/>
      <c r="EA54" s="246"/>
    </row>
    <row r="55" spans="1:131" s="247" customFormat="1" ht="26.25" customHeight="1" x14ac:dyDescent="0.15">
      <c r="A55" s="261">
        <v>28</v>
      </c>
      <c r="B55" s="1089"/>
      <c r="C55" s="1090"/>
      <c r="D55" s="1090"/>
      <c r="E55" s="1090"/>
      <c r="F55" s="1090"/>
      <c r="G55" s="1090"/>
      <c r="H55" s="1090"/>
      <c r="I55" s="1090"/>
      <c r="J55" s="1090"/>
      <c r="K55" s="1090"/>
      <c r="L55" s="1090"/>
      <c r="M55" s="1090"/>
      <c r="N55" s="1090"/>
      <c r="O55" s="1090"/>
      <c r="P55" s="1091"/>
      <c r="Q55" s="1092"/>
      <c r="R55" s="1075"/>
      <c r="S55" s="1075"/>
      <c r="T55" s="1075"/>
      <c r="U55" s="1075"/>
      <c r="V55" s="1075"/>
      <c r="W55" s="1075"/>
      <c r="X55" s="1075"/>
      <c r="Y55" s="1075"/>
      <c r="Z55" s="1075"/>
      <c r="AA55" s="1075"/>
      <c r="AB55" s="1075"/>
      <c r="AC55" s="1075"/>
      <c r="AD55" s="1075"/>
      <c r="AE55" s="1093"/>
      <c r="AF55" s="1071"/>
      <c r="AG55" s="1072"/>
      <c r="AH55" s="1072"/>
      <c r="AI55" s="1072"/>
      <c r="AJ55" s="1073"/>
      <c r="AK55" s="1074"/>
      <c r="AL55" s="1075"/>
      <c r="AM55" s="1075"/>
      <c r="AN55" s="1075"/>
      <c r="AO55" s="1075"/>
      <c r="AP55" s="1075"/>
      <c r="AQ55" s="1075"/>
      <c r="AR55" s="1075"/>
      <c r="AS55" s="1075"/>
      <c r="AT55" s="1075"/>
      <c r="AU55" s="1075"/>
      <c r="AV55" s="1075"/>
      <c r="AW55" s="1075"/>
      <c r="AX55" s="1075"/>
      <c r="AY55" s="1075"/>
      <c r="AZ55" s="1076"/>
      <c r="BA55" s="1076"/>
      <c r="BB55" s="1076"/>
      <c r="BC55" s="1076"/>
      <c r="BD55" s="1076"/>
      <c r="BE55" s="1084"/>
      <c r="BF55" s="1084"/>
      <c r="BG55" s="1084"/>
      <c r="BH55" s="1084"/>
      <c r="BI55" s="1085"/>
      <c r="BJ55" s="252"/>
      <c r="BK55" s="252"/>
      <c r="BL55" s="252"/>
      <c r="BM55" s="252"/>
      <c r="BN55" s="252"/>
      <c r="BO55" s="265"/>
      <c r="BP55" s="265"/>
      <c r="BQ55" s="262">
        <v>49</v>
      </c>
      <c r="BR55" s="263"/>
      <c r="BS55" s="1066"/>
      <c r="BT55" s="1067"/>
      <c r="BU55" s="1067"/>
      <c r="BV55" s="1067"/>
      <c r="BW55" s="1067"/>
      <c r="BX55" s="1067"/>
      <c r="BY55" s="1067"/>
      <c r="BZ55" s="1067"/>
      <c r="CA55" s="1067"/>
      <c r="CB55" s="1067"/>
      <c r="CC55" s="1067"/>
      <c r="CD55" s="1067"/>
      <c r="CE55" s="1067"/>
      <c r="CF55" s="1067"/>
      <c r="CG55" s="1068"/>
      <c r="CH55" s="1041"/>
      <c r="CI55" s="1042"/>
      <c r="CJ55" s="1042"/>
      <c r="CK55" s="1042"/>
      <c r="CL55" s="1043"/>
      <c r="CM55" s="1041"/>
      <c r="CN55" s="1042"/>
      <c r="CO55" s="1042"/>
      <c r="CP55" s="1042"/>
      <c r="CQ55" s="1043"/>
      <c r="CR55" s="1041"/>
      <c r="CS55" s="1042"/>
      <c r="CT55" s="1042"/>
      <c r="CU55" s="1042"/>
      <c r="CV55" s="1043"/>
      <c r="CW55" s="1041"/>
      <c r="CX55" s="1042"/>
      <c r="CY55" s="1042"/>
      <c r="CZ55" s="1042"/>
      <c r="DA55" s="1043"/>
      <c r="DB55" s="1041"/>
      <c r="DC55" s="1042"/>
      <c r="DD55" s="1042"/>
      <c r="DE55" s="1042"/>
      <c r="DF55" s="1043"/>
      <c r="DG55" s="1041"/>
      <c r="DH55" s="1042"/>
      <c r="DI55" s="1042"/>
      <c r="DJ55" s="1042"/>
      <c r="DK55" s="1043"/>
      <c r="DL55" s="1041"/>
      <c r="DM55" s="1042"/>
      <c r="DN55" s="1042"/>
      <c r="DO55" s="1042"/>
      <c r="DP55" s="1043"/>
      <c r="DQ55" s="1041"/>
      <c r="DR55" s="1042"/>
      <c r="DS55" s="1042"/>
      <c r="DT55" s="1042"/>
      <c r="DU55" s="1043"/>
      <c r="DV55" s="1044"/>
      <c r="DW55" s="1045"/>
      <c r="DX55" s="1045"/>
      <c r="DY55" s="1045"/>
      <c r="DZ55" s="1046"/>
      <c r="EA55" s="246"/>
    </row>
    <row r="56" spans="1:131" s="247" customFormat="1" ht="26.25" customHeight="1" x14ac:dyDescent="0.15">
      <c r="A56" s="261">
        <v>29</v>
      </c>
      <c r="B56" s="1089"/>
      <c r="C56" s="1090"/>
      <c r="D56" s="1090"/>
      <c r="E56" s="1090"/>
      <c r="F56" s="1090"/>
      <c r="G56" s="1090"/>
      <c r="H56" s="1090"/>
      <c r="I56" s="1090"/>
      <c r="J56" s="1090"/>
      <c r="K56" s="1090"/>
      <c r="L56" s="1090"/>
      <c r="M56" s="1090"/>
      <c r="N56" s="1090"/>
      <c r="O56" s="1090"/>
      <c r="P56" s="1091"/>
      <c r="Q56" s="1092"/>
      <c r="R56" s="1075"/>
      <c r="S56" s="1075"/>
      <c r="T56" s="1075"/>
      <c r="U56" s="1075"/>
      <c r="V56" s="1075"/>
      <c r="W56" s="1075"/>
      <c r="X56" s="1075"/>
      <c r="Y56" s="1075"/>
      <c r="Z56" s="1075"/>
      <c r="AA56" s="1075"/>
      <c r="AB56" s="1075"/>
      <c r="AC56" s="1075"/>
      <c r="AD56" s="1075"/>
      <c r="AE56" s="1093"/>
      <c r="AF56" s="1071"/>
      <c r="AG56" s="1072"/>
      <c r="AH56" s="1072"/>
      <c r="AI56" s="1072"/>
      <c r="AJ56" s="1073"/>
      <c r="AK56" s="1074"/>
      <c r="AL56" s="1075"/>
      <c r="AM56" s="1075"/>
      <c r="AN56" s="1075"/>
      <c r="AO56" s="1075"/>
      <c r="AP56" s="1075"/>
      <c r="AQ56" s="1075"/>
      <c r="AR56" s="1075"/>
      <c r="AS56" s="1075"/>
      <c r="AT56" s="1075"/>
      <c r="AU56" s="1075"/>
      <c r="AV56" s="1075"/>
      <c r="AW56" s="1075"/>
      <c r="AX56" s="1075"/>
      <c r="AY56" s="1075"/>
      <c r="AZ56" s="1076"/>
      <c r="BA56" s="1076"/>
      <c r="BB56" s="1076"/>
      <c r="BC56" s="1076"/>
      <c r="BD56" s="1076"/>
      <c r="BE56" s="1084"/>
      <c r="BF56" s="1084"/>
      <c r="BG56" s="1084"/>
      <c r="BH56" s="1084"/>
      <c r="BI56" s="1085"/>
      <c r="BJ56" s="252"/>
      <c r="BK56" s="252"/>
      <c r="BL56" s="252"/>
      <c r="BM56" s="252"/>
      <c r="BN56" s="252"/>
      <c r="BO56" s="265"/>
      <c r="BP56" s="265"/>
      <c r="BQ56" s="262">
        <v>50</v>
      </c>
      <c r="BR56" s="263"/>
      <c r="BS56" s="1066"/>
      <c r="BT56" s="1067"/>
      <c r="BU56" s="1067"/>
      <c r="BV56" s="1067"/>
      <c r="BW56" s="1067"/>
      <c r="BX56" s="1067"/>
      <c r="BY56" s="1067"/>
      <c r="BZ56" s="1067"/>
      <c r="CA56" s="1067"/>
      <c r="CB56" s="1067"/>
      <c r="CC56" s="1067"/>
      <c r="CD56" s="1067"/>
      <c r="CE56" s="1067"/>
      <c r="CF56" s="1067"/>
      <c r="CG56" s="1068"/>
      <c r="CH56" s="1041"/>
      <c r="CI56" s="1042"/>
      <c r="CJ56" s="1042"/>
      <c r="CK56" s="1042"/>
      <c r="CL56" s="1043"/>
      <c r="CM56" s="1041"/>
      <c r="CN56" s="1042"/>
      <c r="CO56" s="1042"/>
      <c r="CP56" s="1042"/>
      <c r="CQ56" s="1043"/>
      <c r="CR56" s="1041"/>
      <c r="CS56" s="1042"/>
      <c r="CT56" s="1042"/>
      <c r="CU56" s="1042"/>
      <c r="CV56" s="1043"/>
      <c r="CW56" s="1041"/>
      <c r="CX56" s="1042"/>
      <c r="CY56" s="1042"/>
      <c r="CZ56" s="1042"/>
      <c r="DA56" s="1043"/>
      <c r="DB56" s="1041"/>
      <c r="DC56" s="1042"/>
      <c r="DD56" s="1042"/>
      <c r="DE56" s="1042"/>
      <c r="DF56" s="1043"/>
      <c r="DG56" s="1041"/>
      <c r="DH56" s="1042"/>
      <c r="DI56" s="1042"/>
      <c r="DJ56" s="1042"/>
      <c r="DK56" s="1043"/>
      <c r="DL56" s="1041"/>
      <c r="DM56" s="1042"/>
      <c r="DN56" s="1042"/>
      <c r="DO56" s="1042"/>
      <c r="DP56" s="1043"/>
      <c r="DQ56" s="1041"/>
      <c r="DR56" s="1042"/>
      <c r="DS56" s="1042"/>
      <c r="DT56" s="1042"/>
      <c r="DU56" s="1043"/>
      <c r="DV56" s="1044"/>
      <c r="DW56" s="1045"/>
      <c r="DX56" s="1045"/>
      <c r="DY56" s="1045"/>
      <c r="DZ56" s="1046"/>
      <c r="EA56" s="246"/>
    </row>
    <row r="57" spans="1:131" s="247" customFormat="1" ht="26.25" customHeight="1" x14ac:dyDescent="0.15">
      <c r="A57" s="261">
        <v>30</v>
      </c>
      <c r="B57" s="1089"/>
      <c r="C57" s="1090"/>
      <c r="D57" s="1090"/>
      <c r="E57" s="1090"/>
      <c r="F57" s="1090"/>
      <c r="G57" s="1090"/>
      <c r="H57" s="1090"/>
      <c r="I57" s="1090"/>
      <c r="J57" s="1090"/>
      <c r="K57" s="1090"/>
      <c r="L57" s="1090"/>
      <c r="M57" s="1090"/>
      <c r="N57" s="1090"/>
      <c r="O57" s="1090"/>
      <c r="P57" s="1091"/>
      <c r="Q57" s="1092"/>
      <c r="R57" s="1075"/>
      <c r="S57" s="1075"/>
      <c r="T57" s="1075"/>
      <c r="U57" s="1075"/>
      <c r="V57" s="1075"/>
      <c r="W57" s="1075"/>
      <c r="X57" s="1075"/>
      <c r="Y57" s="1075"/>
      <c r="Z57" s="1075"/>
      <c r="AA57" s="1075"/>
      <c r="AB57" s="1075"/>
      <c r="AC57" s="1075"/>
      <c r="AD57" s="1075"/>
      <c r="AE57" s="1093"/>
      <c r="AF57" s="1071"/>
      <c r="AG57" s="1072"/>
      <c r="AH57" s="1072"/>
      <c r="AI57" s="1072"/>
      <c r="AJ57" s="1073"/>
      <c r="AK57" s="1074"/>
      <c r="AL57" s="1075"/>
      <c r="AM57" s="1075"/>
      <c r="AN57" s="1075"/>
      <c r="AO57" s="1075"/>
      <c r="AP57" s="1075"/>
      <c r="AQ57" s="1075"/>
      <c r="AR57" s="1075"/>
      <c r="AS57" s="1075"/>
      <c r="AT57" s="1075"/>
      <c r="AU57" s="1075"/>
      <c r="AV57" s="1075"/>
      <c r="AW57" s="1075"/>
      <c r="AX57" s="1075"/>
      <c r="AY57" s="1075"/>
      <c r="AZ57" s="1076"/>
      <c r="BA57" s="1076"/>
      <c r="BB57" s="1076"/>
      <c r="BC57" s="1076"/>
      <c r="BD57" s="1076"/>
      <c r="BE57" s="1084"/>
      <c r="BF57" s="1084"/>
      <c r="BG57" s="1084"/>
      <c r="BH57" s="1084"/>
      <c r="BI57" s="1085"/>
      <c r="BJ57" s="252"/>
      <c r="BK57" s="252"/>
      <c r="BL57" s="252"/>
      <c r="BM57" s="252"/>
      <c r="BN57" s="252"/>
      <c r="BO57" s="265"/>
      <c r="BP57" s="265"/>
      <c r="BQ57" s="262">
        <v>51</v>
      </c>
      <c r="BR57" s="263"/>
      <c r="BS57" s="1066"/>
      <c r="BT57" s="1067"/>
      <c r="BU57" s="1067"/>
      <c r="BV57" s="1067"/>
      <c r="BW57" s="1067"/>
      <c r="BX57" s="1067"/>
      <c r="BY57" s="1067"/>
      <c r="BZ57" s="1067"/>
      <c r="CA57" s="1067"/>
      <c r="CB57" s="1067"/>
      <c r="CC57" s="1067"/>
      <c r="CD57" s="1067"/>
      <c r="CE57" s="1067"/>
      <c r="CF57" s="1067"/>
      <c r="CG57" s="1068"/>
      <c r="CH57" s="1041"/>
      <c r="CI57" s="1042"/>
      <c r="CJ57" s="1042"/>
      <c r="CK57" s="1042"/>
      <c r="CL57" s="1043"/>
      <c r="CM57" s="1041"/>
      <c r="CN57" s="1042"/>
      <c r="CO57" s="1042"/>
      <c r="CP57" s="1042"/>
      <c r="CQ57" s="1043"/>
      <c r="CR57" s="1041"/>
      <c r="CS57" s="1042"/>
      <c r="CT57" s="1042"/>
      <c r="CU57" s="1042"/>
      <c r="CV57" s="1043"/>
      <c r="CW57" s="1041"/>
      <c r="CX57" s="1042"/>
      <c r="CY57" s="1042"/>
      <c r="CZ57" s="1042"/>
      <c r="DA57" s="1043"/>
      <c r="DB57" s="1041"/>
      <c r="DC57" s="1042"/>
      <c r="DD57" s="1042"/>
      <c r="DE57" s="1042"/>
      <c r="DF57" s="1043"/>
      <c r="DG57" s="1041"/>
      <c r="DH57" s="1042"/>
      <c r="DI57" s="1042"/>
      <c r="DJ57" s="1042"/>
      <c r="DK57" s="1043"/>
      <c r="DL57" s="1041"/>
      <c r="DM57" s="1042"/>
      <c r="DN57" s="1042"/>
      <c r="DO57" s="1042"/>
      <c r="DP57" s="1043"/>
      <c r="DQ57" s="1041"/>
      <c r="DR57" s="1042"/>
      <c r="DS57" s="1042"/>
      <c r="DT57" s="1042"/>
      <c r="DU57" s="1043"/>
      <c r="DV57" s="1044"/>
      <c r="DW57" s="1045"/>
      <c r="DX57" s="1045"/>
      <c r="DY57" s="1045"/>
      <c r="DZ57" s="1046"/>
      <c r="EA57" s="246"/>
    </row>
    <row r="58" spans="1:131" s="247" customFormat="1" ht="26.25" customHeight="1" x14ac:dyDescent="0.15">
      <c r="A58" s="261">
        <v>31</v>
      </c>
      <c r="B58" s="1089"/>
      <c r="C58" s="1090"/>
      <c r="D58" s="1090"/>
      <c r="E58" s="1090"/>
      <c r="F58" s="1090"/>
      <c r="G58" s="1090"/>
      <c r="H58" s="1090"/>
      <c r="I58" s="1090"/>
      <c r="J58" s="1090"/>
      <c r="K58" s="1090"/>
      <c r="L58" s="1090"/>
      <c r="M58" s="1090"/>
      <c r="N58" s="1090"/>
      <c r="O58" s="1090"/>
      <c r="P58" s="1091"/>
      <c r="Q58" s="1092"/>
      <c r="R58" s="1075"/>
      <c r="S58" s="1075"/>
      <c r="T58" s="1075"/>
      <c r="U58" s="1075"/>
      <c r="V58" s="1075"/>
      <c r="W58" s="1075"/>
      <c r="X58" s="1075"/>
      <c r="Y58" s="1075"/>
      <c r="Z58" s="1075"/>
      <c r="AA58" s="1075"/>
      <c r="AB58" s="1075"/>
      <c r="AC58" s="1075"/>
      <c r="AD58" s="1075"/>
      <c r="AE58" s="1093"/>
      <c r="AF58" s="1071"/>
      <c r="AG58" s="1072"/>
      <c r="AH58" s="1072"/>
      <c r="AI58" s="1072"/>
      <c r="AJ58" s="1073"/>
      <c r="AK58" s="1074"/>
      <c r="AL58" s="1075"/>
      <c r="AM58" s="1075"/>
      <c r="AN58" s="1075"/>
      <c r="AO58" s="1075"/>
      <c r="AP58" s="1075"/>
      <c r="AQ58" s="1075"/>
      <c r="AR58" s="1075"/>
      <c r="AS58" s="1075"/>
      <c r="AT58" s="1075"/>
      <c r="AU58" s="1075"/>
      <c r="AV58" s="1075"/>
      <c r="AW58" s="1075"/>
      <c r="AX58" s="1075"/>
      <c r="AY58" s="1075"/>
      <c r="AZ58" s="1076"/>
      <c r="BA58" s="1076"/>
      <c r="BB58" s="1076"/>
      <c r="BC58" s="1076"/>
      <c r="BD58" s="1076"/>
      <c r="BE58" s="1084"/>
      <c r="BF58" s="1084"/>
      <c r="BG58" s="1084"/>
      <c r="BH58" s="1084"/>
      <c r="BI58" s="1085"/>
      <c r="BJ58" s="252"/>
      <c r="BK58" s="252"/>
      <c r="BL58" s="252"/>
      <c r="BM58" s="252"/>
      <c r="BN58" s="252"/>
      <c r="BO58" s="265"/>
      <c r="BP58" s="265"/>
      <c r="BQ58" s="262">
        <v>52</v>
      </c>
      <c r="BR58" s="263"/>
      <c r="BS58" s="1066"/>
      <c r="BT58" s="1067"/>
      <c r="BU58" s="1067"/>
      <c r="BV58" s="1067"/>
      <c r="BW58" s="1067"/>
      <c r="BX58" s="1067"/>
      <c r="BY58" s="1067"/>
      <c r="BZ58" s="1067"/>
      <c r="CA58" s="1067"/>
      <c r="CB58" s="1067"/>
      <c r="CC58" s="1067"/>
      <c r="CD58" s="1067"/>
      <c r="CE58" s="1067"/>
      <c r="CF58" s="1067"/>
      <c r="CG58" s="1068"/>
      <c r="CH58" s="1041"/>
      <c r="CI58" s="1042"/>
      <c r="CJ58" s="1042"/>
      <c r="CK58" s="1042"/>
      <c r="CL58" s="1043"/>
      <c r="CM58" s="1041"/>
      <c r="CN58" s="1042"/>
      <c r="CO58" s="1042"/>
      <c r="CP58" s="1042"/>
      <c r="CQ58" s="1043"/>
      <c r="CR58" s="1041"/>
      <c r="CS58" s="1042"/>
      <c r="CT58" s="1042"/>
      <c r="CU58" s="1042"/>
      <c r="CV58" s="1043"/>
      <c r="CW58" s="1041"/>
      <c r="CX58" s="1042"/>
      <c r="CY58" s="1042"/>
      <c r="CZ58" s="1042"/>
      <c r="DA58" s="1043"/>
      <c r="DB58" s="1041"/>
      <c r="DC58" s="1042"/>
      <c r="DD58" s="1042"/>
      <c r="DE58" s="1042"/>
      <c r="DF58" s="1043"/>
      <c r="DG58" s="1041"/>
      <c r="DH58" s="1042"/>
      <c r="DI58" s="1042"/>
      <c r="DJ58" s="1042"/>
      <c r="DK58" s="1043"/>
      <c r="DL58" s="1041"/>
      <c r="DM58" s="1042"/>
      <c r="DN58" s="1042"/>
      <c r="DO58" s="1042"/>
      <c r="DP58" s="1043"/>
      <c r="DQ58" s="1041"/>
      <c r="DR58" s="1042"/>
      <c r="DS58" s="1042"/>
      <c r="DT58" s="1042"/>
      <c r="DU58" s="1043"/>
      <c r="DV58" s="1044"/>
      <c r="DW58" s="1045"/>
      <c r="DX58" s="1045"/>
      <c r="DY58" s="1045"/>
      <c r="DZ58" s="1046"/>
      <c r="EA58" s="246"/>
    </row>
    <row r="59" spans="1:131" s="247" customFormat="1" ht="26.25" customHeight="1" x14ac:dyDescent="0.15">
      <c r="A59" s="261">
        <v>32</v>
      </c>
      <c r="B59" s="1089"/>
      <c r="C59" s="1090"/>
      <c r="D59" s="1090"/>
      <c r="E59" s="1090"/>
      <c r="F59" s="1090"/>
      <c r="G59" s="1090"/>
      <c r="H59" s="1090"/>
      <c r="I59" s="1090"/>
      <c r="J59" s="1090"/>
      <c r="K59" s="1090"/>
      <c r="L59" s="1090"/>
      <c r="M59" s="1090"/>
      <c r="N59" s="1090"/>
      <c r="O59" s="1090"/>
      <c r="P59" s="1091"/>
      <c r="Q59" s="1092"/>
      <c r="R59" s="1075"/>
      <c r="S59" s="1075"/>
      <c r="T59" s="1075"/>
      <c r="U59" s="1075"/>
      <c r="V59" s="1075"/>
      <c r="W59" s="1075"/>
      <c r="X59" s="1075"/>
      <c r="Y59" s="1075"/>
      <c r="Z59" s="1075"/>
      <c r="AA59" s="1075"/>
      <c r="AB59" s="1075"/>
      <c r="AC59" s="1075"/>
      <c r="AD59" s="1075"/>
      <c r="AE59" s="1093"/>
      <c r="AF59" s="1071"/>
      <c r="AG59" s="1072"/>
      <c r="AH59" s="1072"/>
      <c r="AI59" s="1072"/>
      <c r="AJ59" s="1073"/>
      <c r="AK59" s="1074"/>
      <c r="AL59" s="1075"/>
      <c r="AM59" s="1075"/>
      <c r="AN59" s="1075"/>
      <c r="AO59" s="1075"/>
      <c r="AP59" s="1075"/>
      <c r="AQ59" s="1075"/>
      <c r="AR59" s="1075"/>
      <c r="AS59" s="1075"/>
      <c r="AT59" s="1075"/>
      <c r="AU59" s="1075"/>
      <c r="AV59" s="1075"/>
      <c r="AW59" s="1075"/>
      <c r="AX59" s="1075"/>
      <c r="AY59" s="1075"/>
      <c r="AZ59" s="1076"/>
      <c r="BA59" s="1076"/>
      <c r="BB59" s="1076"/>
      <c r="BC59" s="1076"/>
      <c r="BD59" s="1076"/>
      <c r="BE59" s="1084"/>
      <c r="BF59" s="1084"/>
      <c r="BG59" s="1084"/>
      <c r="BH59" s="1084"/>
      <c r="BI59" s="1085"/>
      <c r="BJ59" s="252"/>
      <c r="BK59" s="252"/>
      <c r="BL59" s="252"/>
      <c r="BM59" s="252"/>
      <c r="BN59" s="252"/>
      <c r="BO59" s="265"/>
      <c r="BP59" s="265"/>
      <c r="BQ59" s="262">
        <v>53</v>
      </c>
      <c r="BR59" s="263"/>
      <c r="BS59" s="1066"/>
      <c r="BT59" s="1067"/>
      <c r="BU59" s="1067"/>
      <c r="BV59" s="1067"/>
      <c r="BW59" s="1067"/>
      <c r="BX59" s="1067"/>
      <c r="BY59" s="1067"/>
      <c r="BZ59" s="1067"/>
      <c r="CA59" s="1067"/>
      <c r="CB59" s="1067"/>
      <c r="CC59" s="1067"/>
      <c r="CD59" s="1067"/>
      <c r="CE59" s="1067"/>
      <c r="CF59" s="1067"/>
      <c r="CG59" s="1068"/>
      <c r="CH59" s="1041"/>
      <c r="CI59" s="1042"/>
      <c r="CJ59" s="1042"/>
      <c r="CK59" s="1042"/>
      <c r="CL59" s="1043"/>
      <c r="CM59" s="1041"/>
      <c r="CN59" s="1042"/>
      <c r="CO59" s="1042"/>
      <c r="CP59" s="1042"/>
      <c r="CQ59" s="1043"/>
      <c r="CR59" s="1041"/>
      <c r="CS59" s="1042"/>
      <c r="CT59" s="1042"/>
      <c r="CU59" s="1042"/>
      <c r="CV59" s="1043"/>
      <c r="CW59" s="1041"/>
      <c r="CX59" s="1042"/>
      <c r="CY59" s="1042"/>
      <c r="CZ59" s="1042"/>
      <c r="DA59" s="1043"/>
      <c r="DB59" s="1041"/>
      <c r="DC59" s="1042"/>
      <c r="DD59" s="1042"/>
      <c r="DE59" s="1042"/>
      <c r="DF59" s="1043"/>
      <c r="DG59" s="1041"/>
      <c r="DH59" s="1042"/>
      <c r="DI59" s="1042"/>
      <c r="DJ59" s="1042"/>
      <c r="DK59" s="1043"/>
      <c r="DL59" s="1041"/>
      <c r="DM59" s="1042"/>
      <c r="DN59" s="1042"/>
      <c r="DO59" s="1042"/>
      <c r="DP59" s="1043"/>
      <c r="DQ59" s="1041"/>
      <c r="DR59" s="1042"/>
      <c r="DS59" s="1042"/>
      <c r="DT59" s="1042"/>
      <c r="DU59" s="1043"/>
      <c r="DV59" s="1044"/>
      <c r="DW59" s="1045"/>
      <c r="DX59" s="1045"/>
      <c r="DY59" s="1045"/>
      <c r="DZ59" s="1046"/>
      <c r="EA59" s="246"/>
    </row>
    <row r="60" spans="1:131" s="247" customFormat="1" ht="26.25" customHeight="1" x14ac:dyDescent="0.15">
      <c r="A60" s="261">
        <v>33</v>
      </c>
      <c r="B60" s="1089"/>
      <c r="C60" s="1090"/>
      <c r="D60" s="1090"/>
      <c r="E60" s="1090"/>
      <c r="F60" s="1090"/>
      <c r="G60" s="1090"/>
      <c r="H60" s="1090"/>
      <c r="I60" s="1090"/>
      <c r="J60" s="1090"/>
      <c r="K60" s="1090"/>
      <c r="L60" s="1090"/>
      <c r="M60" s="1090"/>
      <c r="N60" s="1090"/>
      <c r="O60" s="1090"/>
      <c r="P60" s="1091"/>
      <c r="Q60" s="1092"/>
      <c r="R60" s="1075"/>
      <c r="S60" s="1075"/>
      <c r="T60" s="1075"/>
      <c r="U60" s="1075"/>
      <c r="V60" s="1075"/>
      <c r="W60" s="1075"/>
      <c r="X60" s="1075"/>
      <c r="Y60" s="1075"/>
      <c r="Z60" s="1075"/>
      <c r="AA60" s="1075"/>
      <c r="AB60" s="1075"/>
      <c r="AC60" s="1075"/>
      <c r="AD60" s="1075"/>
      <c r="AE60" s="1093"/>
      <c r="AF60" s="1071"/>
      <c r="AG60" s="1072"/>
      <c r="AH60" s="1072"/>
      <c r="AI60" s="1072"/>
      <c r="AJ60" s="1073"/>
      <c r="AK60" s="1074"/>
      <c r="AL60" s="1075"/>
      <c r="AM60" s="1075"/>
      <c r="AN60" s="1075"/>
      <c r="AO60" s="1075"/>
      <c r="AP60" s="1075"/>
      <c r="AQ60" s="1075"/>
      <c r="AR60" s="1075"/>
      <c r="AS60" s="1075"/>
      <c r="AT60" s="1075"/>
      <c r="AU60" s="1075"/>
      <c r="AV60" s="1075"/>
      <c r="AW60" s="1075"/>
      <c r="AX60" s="1075"/>
      <c r="AY60" s="1075"/>
      <c r="AZ60" s="1076"/>
      <c r="BA60" s="1076"/>
      <c r="BB60" s="1076"/>
      <c r="BC60" s="1076"/>
      <c r="BD60" s="1076"/>
      <c r="BE60" s="1084"/>
      <c r="BF60" s="1084"/>
      <c r="BG60" s="1084"/>
      <c r="BH60" s="1084"/>
      <c r="BI60" s="1085"/>
      <c r="BJ60" s="252"/>
      <c r="BK60" s="252"/>
      <c r="BL60" s="252"/>
      <c r="BM60" s="252"/>
      <c r="BN60" s="252"/>
      <c r="BO60" s="265"/>
      <c r="BP60" s="265"/>
      <c r="BQ60" s="262">
        <v>54</v>
      </c>
      <c r="BR60" s="263"/>
      <c r="BS60" s="1066"/>
      <c r="BT60" s="1067"/>
      <c r="BU60" s="1067"/>
      <c r="BV60" s="1067"/>
      <c r="BW60" s="1067"/>
      <c r="BX60" s="1067"/>
      <c r="BY60" s="1067"/>
      <c r="BZ60" s="1067"/>
      <c r="CA60" s="1067"/>
      <c r="CB60" s="1067"/>
      <c r="CC60" s="1067"/>
      <c r="CD60" s="1067"/>
      <c r="CE60" s="1067"/>
      <c r="CF60" s="1067"/>
      <c r="CG60" s="1068"/>
      <c r="CH60" s="1041"/>
      <c r="CI60" s="1042"/>
      <c r="CJ60" s="1042"/>
      <c r="CK60" s="1042"/>
      <c r="CL60" s="1043"/>
      <c r="CM60" s="1041"/>
      <c r="CN60" s="1042"/>
      <c r="CO60" s="1042"/>
      <c r="CP60" s="1042"/>
      <c r="CQ60" s="1043"/>
      <c r="CR60" s="1041"/>
      <c r="CS60" s="1042"/>
      <c r="CT60" s="1042"/>
      <c r="CU60" s="1042"/>
      <c r="CV60" s="1043"/>
      <c r="CW60" s="1041"/>
      <c r="CX60" s="1042"/>
      <c r="CY60" s="1042"/>
      <c r="CZ60" s="1042"/>
      <c r="DA60" s="1043"/>
      <c r="DB60" s="1041"/>
      <c r="DC60" s="1042"/>
      <c r="DD60" s="1042"/>
      <c r="DE60" s="1042"/>
      <c r="DF60" s="1043"/>
      <c r="DG60" s="1041"/>
      <c r="DH60" s="1042"/>
      <c r="DI60" s="1042"/>
      <c r="DJ60" s="1042"/>
      <c r="DK60" s="1043"/>
      <c r="DL60" s="1041"/>
      <c r="DM60" s="1042"/>
      <c r="DN60" s="1042"/>
      <c r="DO60" s="1042"/>
      <c r="DP60" s="1043"/>
      <c r="DQ60" s="1041"/>
      <c r="DR60" s="1042"/>
      <c r="DS60" s="1042"/>
      <c r="DT60" s="1042"/>
      <c r="DU60" s="1043"/>
      <c r="DV60" s="1044"/>
      <c r="DW60" s="1045"/>
      <c r="DX60" s="1045"/>
      <c r="DY60" s="1045"/>
      <c r="DZ60" s="1046"/>
      <c r="EA60" s="246"/>
    </row>
    <row r="61" spans="1:131" s="247" customFormat="1" ht="26.25" customHeight="1" thickBot="1" x14ac:dyDescent="0.2">
      <c r="A61" s="261">
        <v>34</v>
      </c>
      <c r="B61" s="1089"/>
      <c r="C61" s="1090"/>
      <c r="D61" s="1090"/>
      <c r="E61" s="1090"/>
      <c r="F61" s="1090"/>
      <c r="G61" s="1090"/>
      <c r="H61" s="1090"/>
      <c r="I61" s="1090"/>
      <c r="J61" s="1090"/>
      <c r="K61" s="1090"/>
      <c r="L61" s="1090"/>
      <c r="M61" s="1090"/>
      <c r="N61" s="1090"/>
      <c r="O61" s="1090"/>
      <c r="P61" s="1091"/>
      <c r="Q61" s="1092"/>
      <c r="R61" s="1075"/>
      <c r="S61" s="1075"/>
      <c r="T61" s="1075"/>
      <c r="U61" s="1075"/>
      <c r="V61" s="1075"/>
      <c r="W61" s="1075"/>
      <c r="X61" s="1075"/>
      <c r="Y61" s="1075"/>
      <c r="Z61" s="1075"/>
      <c r="AA61" s="1075"/>
      <c r="AB61" s="1075"/>
      <c r="AC61" s="1075"/>
      <c r="AD61" s="1075"/>
      <c r="AE61" s="1093"/>
      <c r="AF61" s="1071"/>
      <c r="AG61" s="1072"/>
      <c r="AH61" s="1072"/>
      <c r="AI61" s="1072"/>
      <c r="AJ61" s="1073"/>
      <c r="AK61" s="1074"/>
      <c r="AL61" s="1075"/>
      <c r="AM61" s="1075"/>
      <c r="AN61" s="1075"/>
      <c r="AO61" s="1075"/>
      <c r="AP61" s="1075"/>
      <c r="AQ61" s="1075"/>
      <c r="AR61" s="1075"/>
      <c r="AS61" s="1075"/>
      <c r="AT61" s="1075"/>
      <c r="AU61" s="1075"/>
      <c r="AV61" s="1075"/>
      <c r="AW61" s="1075"/>
      <c r="AX61" s="1075"/>
      <c r="AY61" s="1075"/>
      <c r="AZ61" s="1076"/>
      <c r="BA61" s="1076"/>
      <c r="BB61" s="1076"/>
      <c r="BC61" s="1076"/>
      <c r="BD61" s="1076"/>
      <c r="BE61" s="1084"/>
      <c r="BF61" s="1084"/>
      <c r="BG61" s="1084"/>
      <c r="BH61" s="1084"/>
      <c r="BI61" s="1085"/>
      <c r="BJ61" s="252"/>
      <c r="BK61" s="252"/>
      <c r="BL61" s="252"/>
      <c r="BM61" s="252"/>
      <c r="BN61" s="252"/>
      <c r="BO61" s="265"/>
      <c r="BP61" s="265"/>
      <c r="BQ61" s="262">
        <v>55</v>
      </c>
      <c r="BR61" s="263"/>
      <c r="BS61" s="1066"/>
      <c r="BT61" s="1067"/>
      <c r="BU61" s="1067"/>
      <c r="BV61" s="1067"/>
      <c r="BW61" s="1067"/>
      <c r="BX61" s="1067"/>
      <c r="BY61" s="1067"/>
      <c r="BZ61" s="1067"/>
      <c r="CA61" s="1067"/>
      <c r="CB61" s="1067"/>
      <c r="CC61" s="1067"/>
      <c r="CD61" s="1067"/>
      <c r="CE61" s="1067"/>
      <c r="CF61" s="1067"/>
      <c r="CG61" s="1068"/>
      <c r="CH61" s="1041"/>
      <c r="CI61" s="1042"/>
      <c r="CJ61" s="1042"/>
      <c r="CK61" s="1042"/>
      <c r="CL61" s="1043"/>
      <c r="CM61" s="1041"/>
      <c r="CN61" s="1042"/>
      <c r="CO61" s="1042"/>
      <c r="CP61" s="1042"/>
      <c r="CQ61" s="1043"/>
      <c r="CR61" s="1041"/>
      <c r="CS61" s="1042"/>
      <c r="CT61" s="1042"/>
      <c r="CU61" s="1042"/>
      <c r="CV61" s="1043"/>
      <c r="CW61" s="1041"/>
      <c r="CX61" s="1042"/>
      <c r="CY61" s="1042"/>
      <c r="CZ61" s="1042"/>
      <c r="DA61" s="1043"/>
      <c r="DB61" s="1041"/>
      <c r="DC61" s="1042"/>
      <c r="DD61" s="1042"/>
      <c r="DE61" s="1042"/>
      <c r="DF61" s="1043"/>
      <c r="DG61" s="1041"/>
      <c r="DH61" s="1042"/>
      <c r="DI61" s="1042"/>
      <c r="DJ61" s="1042"/>
      <c r="DK61" s="1043"/>
      <c r="DL61" s="1041"/>
      <c r="DM61" s="1042"/>
      <c r="DN61" s="1042"/>
      <c r="DO61" s="1042"/>
      <c r="DP61" s="1043"/>
      <c r="DQ61" s="1041"/>
      <c r="DR61" s="1042"/>
      <c r="DS61" s="1042"/>
      <c r="DT61" s="1042"/>
      <c r="DU61" s="1043"/>
      <c r="DV61" s="1044"/>
      <c r="DW61" s="1045"/>
      <c r="DX61" s="1045"/>
      <c r="DY61" s="1045"/>
      <c r="DZ61" s="1046"/>
      <c r="EA61" s="246"/>
    </row>
    <row r="62" spans="1:131" s="247" customFormat="1" ht="26.25" customHeight="1" x14ac:dyDescent="0.15">
      <c r="A62" s="261">
        <v>35</v>
      </c>
      <c r="B62" s="1089"/>
      <c r="C62" s="1090"/>
      <c r="D62" s="1090"/>
      <c r="E62" s="1090"/>
      <c r="F62" s="1090"/>
      <c r="G62" s="1090"/>
      <c r="H62" s="1090"/>
      <c r="I62" s="1090"/>
      <c r="J62" s="1090"/>
      <c r="K62" s="1090"/>
      <c r="L62" s="1090"/>
      <c r="M62" s="1090"/>
      <c r="N62" s="1090"/>
      <c r="O62" s="1090"/>
      <c r="P62" s="1091"/>
      <c r="Q62" s="1092"/>
      <c r="R62" s="1075"/>
      <c r="S62" s="1075"/>
      <c r="T62" s="1075"/>
      <c r="U62" s="1075"/>
      <c r="V62" s="1075"/>
      <c r="W62" s="1075"/>
      <c r="X62" s="1075"/>
      <c r="Y62" s="1075"/>
      <c r="Z62" s="1075"/>
      <c r="AA62" s="1075"/>
      <c r="AB62" s="1075"/>
      <c r="AC62" s="1075"/>
      <c r="AD62" s="1075"/>
      <c r="AE62" s="1093"/>
      <c r="AF62" s="1071"/>
      <c r="AG62" s="1072"/>
      <c r="AH62" s="1072"/>
      <c r="AI62" s="1072"/>
      <c r="AJ62" s="1073"/>
      <c r="AK62" s="1074"/>
      <c r="AL62" s="1075"/>
      <c r="AM62" s="1075"/>
      <c r="AN62" s="1075"/>
      <c r="AO62" s="1075"/>
      <c r="AP62" s="1075"/>
      <c r="AQ62" s="1075"/>
      <c r="AR62" s="1075"/>
      <c r="AS62" s="1075"/>
      <c r="AT62" s="1075"/>
      <c r="AU62" s="1075"/>
      <c r="AV62" s="1075"/>
      <c r="AW62" s="1075"/>
      <c r="AX62" s="1075"/>
      <c r="AY62" s="1075"/>
      <c r="AZ62" s="1076"/>
      <c r="BA62" s="1076"/>
      <c r="BB62" s="1076"/>
      <c r="BC62" s="1076"/>
      <c r="BD62" s="1076"/>
      <c r="BE62" s="1084"/>
      <c r="BF62" s="1084"/>
      <c r="BG62" s="1084"/>
      <c r="BH62" s="1084"/>
      <c r="BI62" s="1085"/>
      <c r="BJ62" s="1086" t="s">
        <v>413</v>
      </c>
      <c r="BK62" s="1087"/>
      <c r="BL62" s="1087"/>
      <c r="BM62" s="1087"/>
      <c r="BN62" s="1088"/>
      <c r="BO62" s="265"/>
      <c r="BP62" s="265"/>
      <c r="BQ62" s="262">
        <v>56</v>
      </c>
      <c r="BR62" s="263"/>
      <c r="BS62" s="1066"/>
      <c r="BT62" s="1067"/>
      <c r="BU62" s="1067"/>
      <c r="BV62" s="1067"/>
      <c r="BW62" s="1067"/>
      <c r="BX62" s="1067"/>
      <c r="BY62" s="1067"/>
      <c r="BZ62" s="1067"/>
      <c r="CA62" s="1067"/>
      <c r="CB62" s="1067"/>
      <c r="CC62" s="1067"/>
      <c r="CD62" s="1067"/>
      <c r="CE62" s="1067"/>
      <c r="CF62" s="1067"/>
      <c r="CG62" s="1068"/>
      <c r="CH62" s="1041"/>
      <c r="CI62" s="1042"/>
      <c r="CJ62" s="1042"/>
      <c r="CK62" s="1042"/>
      <c r="CL62" s="1043"/>
      <c r="CM62" s="1041"/>
      <c r="CN62" s="1042"/>
      <c r="CO62" s="1042"/>
      <c r="CP62" s="1042"/>
      <c r="CQ62" s="1043"/>
      <c r="CR62" s="1041"/>
      <c r="CS62" s="1042"/>
      <c r="CT62" s="1042"/>
      <c r="CU62" s="1042"/>
      <c r="CV62" s="1043"/>
      <c r="CW62" s="1041"/>
      <c r="CX62" s="1042"/>
      <c r="CY62" s="1042"/>
      <c r="CZ62" s="1042"/>
      <c r="DA62" s="1043"/>
      <c r="DB62" s="1041"/>
      <c r="DC62" s="1042"/>
      <c r="DD62" s="1042"/>
      <c r="DE62" s="1042"/>
      <c r="DF62" s="1043"/>
      <c r="DG62" s="1041"/>
      <c r="DH62" s="1042"/>
      <c r="DI62" s="1042"/>
      <c r="DJ62" s="1042"/>
      <c r="DK62" s="1043"/>
      <c r="DL62" s="1041"/>
      <c r="DM62" s="1042"/>
      <c r="DN62" s="1042"/>
      <c r="DO62" s="1042"/>
      <c r="DP62" s="1043"/>
      <c r="DQ62" s="1041"/>
      <c r="DR62" s="1042"/>
      <c r="DS62" s="1042"/>
      <c r="DT62" s="1042"/>
      <c r="DU62" s="1043"/>
      <c r="DV62" s="1044"/>
      <c r="DW62" s="1045"/>
      <c r="DX62" s="1045"/>
      <c r="DY62" s="1045"/>
      <c r="DZ62" s="1046"/>
      <c r="EA62" s="246"/>
    </row>
    <row r="63" spans="1:131" s="247" customFormat="1" ht="26.25" customHeight="1" thickBot="1" x14ac:dyDescent="0.2">
      <c r="A63" s="264" t="s">
        <v>393</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0"/>
      <c r="AF63" s="1081">
        <v>33</v>
      </c>
      <c r="AG63" s="1014"/>
      <c r="AH63" s="1014"/>
      <c r="AI63" s="1014"/>
      <c r="AJ63" s="1082"/>
      <c r="AK63" s="1083"/>
      <c r="AL63" s="1018"/>
      <c r="AM63" s="1018"/>
      <c r="AN63" s="1018"/>
      <c r="AO63" s="1018"/>
      <c r="AP63" s="1014">
        <v>1151</v>
      </c>
      <c r="AQ63" s="1014"/>
      <c r="AR63" s="1014"/>
      <c r="AS63" s="1014"/>
      <c r="AT63" s="1014"/>
      <c r="AU63" s="1014">
        <v>908</v>
      </c>
      <c r="AV63" s="1014"/>
      <c r="AW63" s="1014"/>
      <c r="AX63" s="1014"/>
      <c r="AY63" s="1014"/>
      <c r="AZ63" s="1077"/>
      <c r="BA63" s="1077"/>
      <c r="BB63" s="1077"/>
      <c r="BC63" s="1077"/>
      <c r="BD63" s="1077"/>
      <c r="BE63" s="1015">
        <v>0</v>
      </c>
      <c r="BF63" s="1015"/>
      <c r="BG63" s="1015"/>
      <c r="BH63" s="1015"/>
      <c r="BI63" s="1016"/>
      <c r="BJ63" s="1078" t="s">
        <v>395</v>
      </c>
      <c r="BK63" s="1006"/>
      <c r="BL63" s="1006"/>
      <c r="BM63" s="1006"/>
      <c r="BN63" s="1079"/>
      <c r="BO63" s="265"/>
      <c r="BP63" s="265"/>
      <c r="BQ63" s="262">
        <v>57</v>
      </c>
      <c r="BR63" s="263"/>
      <c r="BS63" s="1066"/>
      <c r="BT63" s="1067"/>
      <c r="BU63" s="1067"/>
      <c r="BV63" s="1067"/>
      <c r="BW63" s="1067"/>
      <c r="BX63" s="1067"/>
      <c r="BY63" s="1067"/>
      <c r="BZ63" s="1067"/>
      <c r="CA63" s="1067"/>
      <c r="CB63" s="1067"/>
      <c r="CC63" s="1067"/>
      <c r="CD63" s="1067"/>
      <c r="CE63" s="1067"/>
      <c r="CF63" s="1067"/>
      <c r="CG63" s="1068"/>
      <c r="CH63" s="1041"/>
      <c r="CI63" s="1042"/>
      <c r="CJ63" s="1042"/>
      <c r="CK63" s="1042"/>
      <c r="CL63" s="1043"/>
      <c r="CM63" s="1041"/>
      <c r="CN63" s="1042"/>
      <c r="CO63" s="1042"/>
      <c r="CP63" s="1042"/>
      <c r="CQ63" s="1043"/>
      <c r="CR63" s="1041"/>
      <c r="CS63" s="1042"/>
      <c r="CT63" s="1042"/>
      <c r="CU63" s="1042"/>
      <c r="CV63" s="1043"/>
      <c r="CW63" s="1041"/>
      <c r="CX63" s="1042"/>
      <c r="CY63" s="1042"/>
      <c r="CZ63" s="1042"/>
      <c r="DA63" s="1043"/>
      <c r="DB63" s="1041"/>
      <c r="DC63" s="1042"/>
      <c r="DD63" s="1042"/>
      <c r="DE63" s="1042"/>
      <c r="DF63" s="1043"/>
      <c r="DG63" s="1041"/>
      <c r="DH63" s="1042"/>
      <c r="DI63" s="1042"/>
      <c r="DJ63" s="1042"/>
      <c r="DK63" s="1043"/>
      <c r="DL63" s="1041"/>
      <c r="DM63" s="1042"/>
      <c r="DN63" s="1042"/>
      <c r="DO63" s="1042"/>
      <c r="DP63" s="1043"/>
      <c r="DQ63" s="1041"/>
      <c r="DR63" s="1042"/>
      <c r="DS63" s="1042"/>
      <c r="DT63" s="1042"/>
      <c r="DU63" s="1043"/>
      <c r="DV63" s="1044"/>
      <c r="DW63" s="1045"/>
      <c r="DX63" s="1045"/>
      <c r="DY63" s="1045"/>
      <c r="DZ63" s="104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6"/>
      <c r="BT64" s="1067"/>
      <c r="BU64" s="1067"/>
      <c r="BV64" s="1067"/>
      <c r="BW64" s="1067"/>
      <c r="BX64" s="1067"/>
      <c r="BY64" s="1067"/>
      <c r="BZ64" s="1067"/>
      <c r="CA64" s="1067"/>
      <c r="CB64" s="1067"/>
      <c r="CC64" s="1067"/>
      <c r="CD64" s="1067"/>
      <c r="CE64" s="1067"/>
      <c r="CF64" s="1067"/>
      <c r="CG64" s="1068"/>
      <c r="CH64" s="1041"/>
      <c r="CI64" s="1042"/>
      <c r="CJ64" s="1042"/>
      <c r="CK64" s="1042"/>
      <c r="CL64" s="1043"/>
      <c r="CM64" s="1041"/>
      <c r="CN64" s="1042"/>
      <c r="CO64" s="1042"/>
      <c r="CP64" s="1042"/>
      <c r="CQ64" s="1043"/>
      <c r="CR64" s="1041"/>
      <c r="CS64" s="1042"/>
      <c r="CT64" s="1042"/>
      <c r="CU64" s="1042"/>
      <c r="CV64" s="1043"/>
      <c r="CW64" s="1041"/>
      <c r="CX64" s="1042"/>
      <c r="CY64" s="1042"/>
      <c r="CZ64" s="1042"/>
      <c r="DA64" s="1043"/>
      <c r="DB64" s="1041"/>
      <c r="DC64" s="1042"/>
      <c r="DD64" s="1042"/>
      <c r="DE64" s="1042"/>
      <c r="DF64" s="1043"/>
      <c r="DG64" s="1041"/>
      <c r="DH64" s="1042"/>
      <c r="DI64" s="1042"/>
      <c r="DJ64" s="1042"/>
      <c r="DK64" s="1043"/>
      <c r="DL64" s="1041"/>
      <c r="DM64" s="1042"/>
      <c r="DN64" s="1042"/>
      <c r="DO64" s="1042"/>
      <c r="DP64" s="1043"/>
      <c r="DQ64" s="1041"/>
      <c r="DR64" s="1042"/>
      <c r="DS64" s="1042"/>
      <c r="DT64" s="1042"/>
      <c r="DU64" s="1043"/>
      <c r="DV64" s="1044"/>
      <c r="DW64" s="1045"/>
      <c r="DX64" s="1045"/>
      <c r="DY64" s="1045"/>
      <c r="DZ64" s="104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6"/>
      <c r="BT65" s="1067"/>
      <c r="BU65" s="1067"/>
      <c r="BV65" s="1067"/>
      <c r="BW65" s="1067"/>
      <c r="BX65" s="1067"/>
      <c r="BY65" s="1067"/>
      <c r="BZ65" s="1067"/>
      <c r="CA65" s="1067"/>
      <c r="CB65" s="1067"/>
      <c r="CC65" s="1067"/>
      <c r="CD65" s="1067"/>
      <c r="CE65" s="1067"/>
      <c r="CF65" s="1067"/>
      <c r="CG65" s="1068"/>
      <c r="CH65" s="1041"/>
      <c r="CI65" s="1042"/>
      <c r="CJ65" s="1042"/>
      <c r="CK65" s="1042"/>
      <c r="CL65" s="1043"/>
      <c r="CM65" s="1041"/>
      <c r="CN65" s="1042"/>
      <c r="CO65" s="1042"/>
      <c r="CP65" s="1042"/>
      <c r="CQ65" s="1043"/>
      <c r="CR65" s="1041"/>
      <c r="CS65" s="1042"/>
      <c r="CT65" s="1042"/>
      <c r="CU65" s="1042"/>
      <c r="CV65" s="1043"/>
      <c r="CW65" s="1041"/>
      <c r="CX65" s="1042"/>
      <c r="CY65" s="1042"/>
      <c r="CZ65" s="1042"/>
      <c r="DA65" s="1043"/>
      <c r="DB65" s="1041"/>
      <c r="DC65" s="1042"/>
      <c r="DD65" s="1042"/>
      <c r="DE65" s="1042"/>
      <c r="DF65" s="1043"/>
      <c r="DG65" s="1041"/>
      <c r="DH65" s="1042"/>
      <c r="DI65" s="1042"/>
      <c r="DJ65" s="1042"/>
      <c r="DK65" s="1043"/>
      <c r="DL65" s="1041"/>
      <c r="DM65" s="1042"/>
      <c r="DN65" s="1042"/>
      <c r="DO65" s="1042"/>
      <c r="DP65" s="1043"/>
      <c r="DQ65" s="1041"/>
      <c r="DR65" s="1042"/>
      <c r="DS65" s="1042"/>
      <c r="DT65" s="1042"/>
      <c r="DU65" s="1043"/>
      <c r="DV65" s="1044"/>
      <c r="DW65" s="1045"/>
      <c r="DX65" s="1045"/>
      <c r="DY65" s="1045"/>
      <c r="DZ65" s="1046"/>
      <c r="EA65" s="246"/>
    </row>
    <row r="66" spans="1:131" s="247" customFormat="1" ht="26.25" customHeight="1" x14ac:dyDescent="0.15">
      <c r="A66" s="1047" t="s">
        <v>416</v>
      </c>
      <c r="B66" s="1048"/>
      <c r="C66" s="1048"/>
      <c r="D66" s="1048"/>
      <c r="E66" s="1048"/>
      <c r="F66" s="1048"/>
      <c r="G66" s="1048"/>
      <c r="H66" s="1048"/>
      <c r="I66" s="1048"/>
      <c r="J66" s="1048"/>
      <c r="K66" s="1048"/>
      <c r="L66" s="1048"/>
      <c r="M66" s="1048"/>
      <c r="N66" s="1048"/>
      <c r="O66" s="1048"/>
      <c r="P66" s="1049"/>
      <c r="Q66" s="1053" t="s">
        <v>417</v>
      </c>
      <c r="R66" s="1054"/>
      <c r="S66" s="1054"/>
      <c r="T66" s="1054"/>
      <c r="U66" s="1055"/>
      <c r="V66" s="1053" t="s">
        <v>399</v>
      </c>
      <c r="W66" s="1054"/>
      <c r="X66" s="1054"/>
      <c r="Y66" s="1054"/>
      <c r="Z66" s="1055"/>
      <c r="AA66" s="1053" t="s">
        <v>418</v>
      </c>
      <c r="AB66" s="1054"/>
      <c r="AC66" s="1054"/>
      <c r="AD66" s="1054"/>
      <c r="AE66" s="1055"/>
      <c r="AF66" s="1059" t="s">
        <v>419</v>
      </c>
      <c r="AG66" s="1060"/>
      <c r="AH66" s="1060"/>
      <c r="AI66" s="1060"/>
      <c r="AJ66" s="1061"/>
      <c r="AK66" s="1053" t="s">
        <v>402</v>
      </c>
      <c r="AL66" s="1048"/>
      <c r="AM66" s="1048"/>
      <c r="AN66" s="1048"/>
      <c r="AO66" s="1049"/>
      <c r="AP66" s="1053" t="s">
        <v>403</v>
      </c>
      <c r="AQ66" s="1054"/>
      <c r="AR66" s="1054"/>
      <c r="AS66" s="1054"/>
      <c r="AT66" s="1055"/>
      <c r="AU66" s="1053" t="s">
        <v>420</v>
      </c>
      <c r="AV66" s="1054"/>
      <c r="AW66" s="1054"/>
      <c r="AX66" s="1054"/>
      <c r="AY66" s="1055"/>
      <c r="AZ66" s="1053" t="s">
        <v>381</v>
      </c>
      <c r="BA66" s="1054"/>
      <c r="BB66" s="1054"/>
      <c r="BC66" s="1054"/>
      <c r="BD66" s="1069"/>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0"/>
      <c r="B67" s="1051"/>
      <c r="C67" s="1051"/>
      <c r="D67" s="1051"/>
      <c r="E67" s="1051"/>
      <c r="F67" s="1051"/>
      <c r="G67" s="1051"/>
      <c r="H67" s="1051"/>
      <c r="I67" s="1051"/>
      <c r="J67" s="1051"/>
      <c r="K67" s="1051"/>
      <c r="L67" s="1051"/>
      <c r="M67" s="1051"/>
      <c r="N67" s="1051"/>
      <c r="O67" s="1051"/>
      <c r="P67" s="1052"/>
      <c r="Q67" s="1056"/>
      <c r="R67" s="1057"/>
      <c r="S67" s="1057"/>
      <c r="T67" s="1057"/>
      <c r="U67" s="1058"/>
      <c r="V67" s="1056"/>
      <c r="W67" s="1057"/>
      <c r="X67" s="1057"/>
      <c r="Y67" s="1057"/>
      <c r="Z67" s="1058"/>
      <c r="AA67" s="1056"/>
      <c r="AB67" s="1057"/>
      <c r="AC67" s="1057"/>
      <c r="AD67" s="1057"/>
      <c r="AE67" s="1058"/>
      <c r="AF67" s="1062"/>
      <c r="AG67" s="1063"/>
      <c r="AH67" s="1063"/>
      <c r="AI67" s="1063"/>
      <c r="AJ67" s="1064"/>
      <c r="AK67" s="1065"/>
      <c r="AL67" s="1051"/>
      <c r="AM67" s="1051"/>
      <c r="AN67" s="1051"/>
      <c r="AO67" s="1052"/>
      <c r="AP67" s="1056"/>
      <c r="AQ67" s="1057"/>
      <c r="AR67" s="1057"/>
      <c r="AS67" s="1057"/>
      <c r="AT67" s="1058"/>
      <c r="AU67" s="1056"/>
      <c r="AV67" s="1057"/>
      <c r="AW67" s="1057"/>
      <c r="AX67" s="1057"/>
      <c r="AY67" s="1058"/>
      <c r="AZ67" s="1056"/>
      <c r="BA67" s="1057"/>
      <c r="BB67" s="1057"/>
      <c r="BC67" s="1057"/>
      <c r="BD67" s="1070"/>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29" t="s">
        <v>581</v>
      </c>
      <c r="C68" s="1030"/>
      <c r="D68" s="1030"/>
      <c r="E68" s="1030"/>
      <c r="F68" s="1030"/>
      <c r="G68" s="1030"/>
      <c r="H68" s="1030"/>
      <c r="I68" s="1030"/>
      <c r="J68" s="1030"/>
      <c r="K68" s="1030"/>
      <c r="L68" s="1030"/>
      <c r="M68" s="1030"/>
      <c r="N68" s="1030"/>
      <c r="O68" s="1030"/>
      <c r="P68" s="1031"/>
      <c r="Q68" s="1040">
        <v>203</v>
      </c>
      <c r="R68" s="1037"/>
      <c r="S68" s="1037"/>
      <c r="T68" s="1037"/>
      <c r="U68" s="1037"/>
      <c r="V68" s="1037">
        <v>189</v>
      </c>
      <c r="W68" s="1037"/>
      <c r="X68" s="1037"/>
      <c r="Y68" s="1037"/>
      <c r="Z68" s="1037"/>
      <c r="AA68" s="1037">
        <v>14</v>
      </c>
      <c r="AB68" s="1037"/>
      <c r="AC68" s="1037"/>
      <c r="AD68" s="1037"/>
      <c r="AE68" s="1037"/>
      <c r="AF68" s="1037">
        <v>14</v>
      </c>
      <c r="AG68" s="1037"/>
      <c r="AH68" s="1037"/>
      <c r="AI68" s="1037"/>
      <c r="AJ68" s="1037"/>
      <c r="AK68" s="1037" t="s">
        <v>578</v>
      </c>
      <c r="AL68" s="1037"/>
      <c r="AM68" s="1037"/>
      <c r="AN68" s="1037"/>
      <c r="AO68" s="1037"/>
      <c r="AP68" s="1037" t="s">
        <v>578</v>
      </c>
      <c r="AQ68" s="1037"/>
      <c r="AR68" s="1037"/>
      <c r="AS68" s="1037"/>
      <c r="AT68" s="1037"/>
      <c r="AU68" s="1037" t="s">
        <v>578</v>
      </c>
      <c r="AV68" s="1037"/>
      <c r="AW68" s="1037"/>
      <c r="AX68" s="1037"/>
      <c r="AY68" s="1037"/>
      <c r="AZ68" s="1038"/>
      <c r="BA68" s="1038"/>
      <c r="BB68" s="1038"/>
      <c r="BC68" s="1038"/>
      <c r="BD68" s="1039"/>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582</v>
      </c>
      <c r="C69" s="1030"/>
      <c r="D69" s="1030"/>
      <c r="E69" s="1030"/>
      <c r="F69" s="1030"/>
      <c r="G69" s="1030"/>
      <c r="H69" s="1030"/>
      <c r="I69" s="1030"/>
      <c r="J69" s="1030"/>
      <c r="K69" s="1030"/>
      <c r="L69" s="1030"/>
      <c r="M69" s="1030"/>
      <c r="N69" s="1030"/>
      <c r="O69" s="1030"/>
      <c r="P69" s="1031"/>
      <c r="Q69" s="1032">
        <v>1218363</v>
      </c>
      <c r="R69" s="1026"/>
      <c r="S69" s="1026"/>
      <c r="T69" s="1026"/>
      <c r="U69" s="1026"/>
      <c r="V69" s="1026">
        <v>1197433</v>
      </c>
      <c r="W69" s="1026"/>
      <c r="X69" s="1026"/>
      <c r="Y69" s="1026"/>
      <c r="Z69" s="1026"/>
      <c r="AA69" s="1026">
        <v>20930</v>
      </c>
      <c r="AB69" s="1026"/>
      <c r="AC69" s="1026"/>
      <c r="AD69" s="1026"/>
      <c r="AE69" s="1026"/>
      <c r="AF69" s="1026">
        <v>20930</v>
      </c>
      <c r="AG69" s="1026"/>
      <c r="AH69" s="1026"/>
      <c r="AI69" s="1026"/>
      <c r="AJ69" s="1026"/>
      <c r="AK69" s="1026">
        <v>7055</v>
      </c>
      <c r="AL69" s="1026"/>
      <c r="AM69" s="1026"/>
      <c r="AN69" s="1026"/>
      <c r="AO69" s="1026"/>
      <c r="AP69" s="1026" t="s">
        <v>578</v>
      </c>
      <c r="AQ69" s="1026"/>
      <c r="AR69" s="1026"/>
      <c r="AS69" s="1026"/>
      <c r="AT69" s="1026"/>
      <c r="AU69" s="1026" t="s">
        <v>578</v>
      </c>
      <c r="AV69" s="1026"/>
      <c r="AW69" s="1026"/>
      <c r="AX69" s="1026"/>
      <c r="AY69" s="1026"/>
      <c r="AZ69" s="1027"/>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583</v>
      </c>
      <c r="C70" s="1030"/>
      <c r="D70" s="1030"/>
      <c r="E70" s="1030"/>
      <c r="F70" s="1030"/>
      <c r="G70" s="1030"/>
      <c r="H70" s="1030"/>
      <c r="I70" s="1030"/>
      <c r="J70" s="1030"/>
      <c r="K70" s="1030"/>
      <c r="L70" s="1030"/>
      <c r="M70" s="1030"/>
      <c r="N70" s="1030"/>
      <c r="O70" s="1030"/>
      <c r="P70" s="1031"/>
      <c r="Q70" s="1032">
        <v>39584</v>
      </c>
      <c r="R70" s="1026"/>
      <c r="S70" s="1026"/>
      <c r="T70" s="1026"/>
      <c r="U70" s="1026"/>
      <c r="V70" s="1026">
        <v>34228</v>
      </c>
      <c r="W70" s="1026"/>
      <c r="X70" s="1026"/>
      <c r="Y70" s="1026"/>
      <c r="Z70" s="1026"/>
      <c r="AA70" s="1026">
        <v>5355</v>
      </c>
      <c r="AB70" s="1026"/>
      <c r="AC70" s="1026"/>
      <c r="AD70" s="1026"/>
      <c r="AE70" s="1026"/>
      <c r="AF70" s="1026">
        <v>19541</v>
      </c>
      <c r="AG70" s="1026"/>
      <c r="AH70" s="1026"/>
      <c r="AI70" s="1026"/>
      <c r="AJ70" s="1026"/>
      <c r="AK70" s="1026">
        <v>50</v>
      </c>
      <c r="AL70" s="1026"/>
      <c r="AM70" s="1026"/>
      <c r="AN70" s="1026"/>
      <c r="AO70" s="1026"/>
      <c r="AP70" s="1026">
        <v>119838</v>
      </c>
      <c r="AQ70" s="1026"/>
      <c r="AR70" s="1026"/>
      <c r="AS70" s="1026"/>
      <c r="AT70" s="1026"/>
      <c r="AU70" s="1026">
        <v>139</v>
      </c>
      <c r="AV70" s="1026"/>
      <c r="AW70" s="1026"/>
      <c r="AX70" s="1026"/>
      <c r="AY70" s="1026"/>
      <c r="AZ70" s="1027"/>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584</v>
      </c>
      <c r="C71" s="1030"/>
      <c r="D71" s="1030"/>
      <c r="E71" s="1030"/>
      <c r="F71" s="1030"/>
      <c r="G71" s="1030"/>
      <c r="H71" s="1030"/>
      <c r="I71" s="1030"/>
      <c r="J71" s="1030"/>
      <c r="K71" s="1030"/>
      <c r="L71" s="1030"/>
      <c r="M71" s="1030"/>
      <c r="N71" s="1030"/>
      <c r="O71" s="1030"/>
      <c r="P71" s="1031"/>
      <c r="Q71" s="1032">
        <v>7725</v>
      </c>
      <c r="R71" s="1026"/>
      <c r="S71" s="1026"/>
      <c r="T71" s="1026"/>
      <c r="U71" s="1026"/>
      <c r="V71" s="1026">
        <v>6053</v>
      </c>
      <c r="W71" s="1026"/>
      <c r="X71" s="1026"/>
      <c r="Y71" s="1026"/>
      <c r="Z71" s="1026"/>
      <c r="AA71" s="1026">
        <v>1672</v>
      </c>
      <c r="AB71" s="1026"/>
      <c r="AC71" s="1026"/>
      <c r="AD71" s="1026"/>
      <c r="AE71" s="1026"/>
      <c r="AF71" s="1026">
        <v>16867</v>
      </c>
      <c r="AG71" s="1026"/>
      <c r="AH71" s="1026"/>
      <c r="AI71" s="1026"/>
      <c r="AJ71" s="1026"/>
      <c r="AK71" s="1026" t="s">
        <v>578</v>
      </c>
      <c r="AL71" s="1026"/>
      <c r="AM71" s="1026"/>
      <c r="AN71" s="1026"/>
      <c r="AO71" s="1026"/>
      <c r="AP71" s="1026">
        <v>13994</v>
      </c>
      <c r="AQ71" s="1026"/>
      <c r="AR71" s="1026"/>
      <c r="AS71" s="1026"/>
      <c r="AT71" s="1026"/>
      <c r="AU71" s="1026" t="s">
        <v>578</v>
      </c>
      <c r="AV71" s="1026"/>
      <c r="AW71" s="1026"/>
      <c r="AX71" s="1026"/>
      <c r="AY71" s="1026"/>
      <c r="AZ71" s="1027"/>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585</v>
      </c>
      <c r="C72" s="1030"/>
      <c r="D72" s="1030"/>
      <c r="E72" s="1030"/>
      <c r="F72" s="1030"/>
      <c r="G72" s="1030"/>
      <c r="H72" s="1030"/>
      <c r="I72" s="1030"/>
      <c r="J72" s="1030"/>
      <c r="K72" s="1030"/>
      <c r="L72" s="1030"/>
      <c r="M72" s="1030"/>
      <c r="N72" s="1030"/>
      <c r="O72" s="1030"/>
      <c r="P72" s="1031"/>
      <c r="Q72" s="1032">
        <v>2404</v>
      </c>
      <c r="R72" s="1026"/>
      <c r="S72" s="1026"/>
      <c r="T72" s="1026"/>
      <c r="U72" s="1026"/>
      <c r="V72" s="1026">
        <v>2284</v>
      </c>
      <c r="W72" s="1026"/>
      <c r="X72" s="1026"/>
      <c r="Y72" s="1026"/>
      <c r="Z72" s="1026"/>
      <c r="AA72" s="1026">
        <v>119</v>
      </c>
      <c r="AB72" s="1026"/>
      <c r="AC72" s="1026"/>
      <c r="AD72" s="1026"/>
      <c r="AE72" s="1026"/>
      <c r="AF72" s="1026">
        <v>119</v>
      </c>
      <c r="AG72" s="1026"/>
      <c r="AH72" s="1026"/>
      <c r="AI72" s="1026"/>
      <c r="AJ72" s="1026"/>
      <c r="AK72" s="1026">
        <v>63</v>
      </c>
      <c r="AL72" s="1026"/>
      <c r="AM72" s="1026"/>
      <c r="AN72" s="1026"/>
      <c r="AO72" s="1026"/>
      <c r="AP72" s="1026">
        <v>6</v>
      </c>
      <c r="AQ72" s="1026"/>
      <c r="AR72" s="1026"/>
      <c r="AS72" s="1026"/>
      <c r="AT72" s="1026"/>
      <c r="AU72" s="1026">
        <v>0</v>
      </c>
      <c r="AV72" s="1026"/>
      <c r="AW72" s="1026"/>
      <c r="AX72" s="1026"/>
      <c r="AY72" s="1026"/>
      <c r="AZ72" s="1027"/>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393</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57471</v>
      </c>
      <c r="AG88" s="1014"/>
      <c r="AH88" s="1014"/>
      <c r="AI88" s="1014"/>
      <c r="AJ88" s="1014"/>
      <c r="AK88" s="1018"/>
      <c r="AL88" s="1018"/>
      <c r="AM88" s="1018"/>
      <c r="AN88" s="1018"/>
      <c r="AO88" s="1018"/>
      <c r="AP88" s="1014">
        <v>133838</v>
      </c>
      <c r="AQ88" s="1014"/>
      <c r="AR88" s="1014"/>
      <c r="AS88" s="1014"/>
      <c r="AT88" s="1014"/>
      <c r="AU88" s="1014">
        <v>0</v>
      </c>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16</v>
      </c>
      <c r="CS102" s="1006"/>
      <c r="CT102" s="1006"/>
      <c r="CU102" s="1006"/>
      <c r="CV102" s="1007"/>
      <c r="CW102" s="1005">
        <v>0</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311</v>
      </c>
      <c r="AG109" s="949"/>
      <c r="AH109" s="949"/>
      <c r="AI109" s="949"/>
      <c r="AJ109" s="950"/>
      <c r="AK109" s="951" t="s">
        <v>310</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311</v>
      </c>
      <c r="BW109" s="949"/>
      <c r="BX109" s="949"/>
      <c r="BY109" s="949"/>
      <c r="BZ109" s="950"/>
      <c r="CA109" s="951" t="s">
        <v>310</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311</v>
      </c>
      <c r="DM109" s="949"/>
      <c r="DN109" s="949"/>
      <c r="DO109" s="949"/>
      <c r="DP109" s="950"/>
      <c r="DQ109" s="951" t="s">
        <v>310</v>
      </c>
      <c r="DR109" s="949"/>
      <c r="DS109" s="949"/>
      <c r="DT109" s="949"/>
      <c r="DU109" s="950"/>
      <c r="DV109" s="951" t="s">
        <v>431</v>
      </c>
      <c r="DW109" s="949"/>
      <c r="DX109" s="949"/>
      <c r="DY109" s="949"/>
      <c r="DZ109" s="980"/>
    </row>
    <row r="110" spans="1:131" s="246" customFormat="1" ht="26.25" customHeight="1" x14ac:dyDescent="0.15">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308796</v>
      </c>
      <c r="AB110" s="942"/>
      <c r="AC110" s="942"/>
      <c r="AD110" s="942"/>
      <c r="AE110" s="943"/>
      <c r="AF110" s="944">
        <v>301914</v>
      </c>
      <c r="AG110" s="942"/>
      <c r="AH110" s="942"/>
      <c r="AI110" s="942"/>
      <c r="AJ110" s="943"/>
      <c r="AK110" s="944">
        <v>324591</v>
      </c>
      <c r="AL110" s="942"/>
      <c r="AM110" s="942"/>
      <c r="AN110" s="942"/>
      <c r="AO110" s="943"/>
      <c r="AP110" s="945">
        <v>19.2</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3239882</v>
      </c>
      <c r="BR110" s="889"/>
      <c r="BS110" s="889"/>
      <c r="BT110" s="889"/>
      <c r="BU110" s="889"/>
      <c r="BV110" s="889">
        <v>3495714</v>
      </c>
      <c r="BW110" s="889"/>
      <c r="BX110" s="889"/>
      <c r="BY110" s="889"/>
      <c r="BZ110" s="889"/>
      <c r="CA110" s="889">
        <v>3597823</v>
      </c>
      <c r="CB110" s="889"/>
      <c r="CC110" s="889"/>
      <c r="CD110" s="889"/>
      <c r="CE110" s="889"/>
      <c r="CF110" s="913">
        <v>213</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437</v>
      </c>
      <c r="DH110" s="889"/>
      <c r="DI110" s="889"/>
      <c r="DJ110" s="889"/>
      <c r="DK110" s="889"/>
      <c r="DL110" s="889" t="s">
        <v>437</v>
      </c>
      <c r="DM110" s="889"/>
      <c r="DN110" s="889"/>
      <c r="DO110" s="889"/>
      <c r="DP110" s="889"/>
      <c r="DQ110" s="889" t="s">
        <v>437</v>
      </c>
      <c r="DR110" s="889"/>
      <c r="DS110" s="889"/>
      <c r="DT110" s="889"/>
      <c r="DU110" s="889"/>
      <c r="DV110" s="890" t="s">
        <v>437</v>
      </c>
      <c r="DW110" s="890"/>
      <c r="DX110" s="890"/>
      <c r="DY110" s="890"/>
      <c r="DZ110" s="891"/>
    </row>
    <row r="111" spans="1:131" s="246" customFormat="1" ht="26.25" customHeight="1" x14ac:dyDescent="0.15">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437</v>
      </c>
      <c r="AG111" s="970"/>
      <c r="AH111" s="970"/>
      <c r="AI111" s="970"/>
      <c r="AJ111" s="971"/>
      <c r="AK111" s="972" t="s">
        <v>437</v>
      </c>
      <c r="AL111" s="970"/>
      <c r="AM111" s="970"/>
      <c r="AN111" s="970"/>
      <c r="AO111" s="971"/>
      <c r="AP111" s="973" t="s">
        <v>437</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t="s">
        <v>395</v>
      </c>
      <c r="BR111" s="861"/>
      <c r="BS111" s="861"/>
      <c r="BT111" s="861"/>
      <c r="BU111" s="861"/>
      <c r="BV111" s="861" t="s">
        <v>395</v>
      </c>
      <c r="BW111" s="861"/>
      <c r="BX111" s="861"/>
      <c r="BY111" s="861"/>
      <c r="BZ111" s="861"/>
      <c r="CA111" s="861" t="s">
        <v>395</v>
      </c>
      <c r="CB111" s="861"/>
      <c r="CC111" s="861"/>
      <c r="CD111" s="861"/>
      <c r="CE111" s="861"/>
      <c r="CF111" s="922" t="s">
        <v>395</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395</v>
      </c>
      <c r="DH111" s="861"/>
      <c r="DI111" s="861"/>
      <c r="DJ111" s="861"/>
      <c r="DK111" s="861"/>
      <c r="DL111" s="861" t="s">
        <v>395</v>
      </c>
      <c r="DM111" s="861"/>
      <c r="DN111" s="861"/>
      <c r="DO111" s="861"/>
      <c r="DP111" s="861"/>
      <c r="DQ111" s="861" t="s">
        <v>395</v>
      </c>
      <c r="DR111" s="861"/>
      <c r="DS111" s="861"/>
      <c r="DT111" s="861"/>
      <c r="DU111" s="861"/>
      <c r="DV111" s="838" t="s">
        <v>395</v>
      </c>
      <c r="DW111" s="838"/>
      <c r="DX111" s="838"/>
      <c r="DY111" s="838"/>
      <c r="DZ111" s="839"/>
    </row>
    <row r="112" spans="1:131" s="246" customFormat="1" ht="26.25" customHeight="1" x14ac:dyDescent="0.15">
      <c r="A112" s="963" t="s">
        <v>441</v>
      </c>
      <c r="B112" s="964"/>
      <c r="C112" s="794" t="s">
        <v>442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139</v>
      </c>
      <c r="AB112" s="824"/>
      <c r="AC112" s="824"/>
      <c r="AD112" s="824"/>
      <c r="AE112" s="825"/>
      <c r="AF112" s="826" t="s">
        <v>395</v>
      </c>
      <c r="AG112" s="824"/>
      <c r="AH112" s="824"/>
      <c r="AI112" s="824"/>
      <c r="AJ112" s="825"/>
      <c r="AK112" s="826" t="s">
        <v>139</v>
      </c>
      <c r="AL112" s="824"/>
      <c r="AM112" s="824"/>
      <c r="AN112" s="824"/>
      <c r="AO112" s="825"/>
      <c r="AP112" s="871" t="s">
        <v>395</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987955</v>
      </c>
      <c r="BR112" s="861"/>
      <c r="BS112" s="861"/>
      <c r="BT112" s="861"/>
      <c r="BU112" s="861"/>
      <c r="BV112" s="861">
        <v>905324</v>
      </c>
      <c r="BW112" s="861"/>
      <c r="BX112" s="861"/>
      <c r="BY112" s="861"/>
      <c r="BZ112" s="861"/>
      <c r="CA112" s="861">
        <v>907698</v>
      </c>
      <c r="CB112" s="861"/>
      <c r="CC112" s="861"/>
      <c r="CD112" s="861"/>
      <c r="CE112" s="861"/>
      <c r="CF112" s="922">
        <v>53.7</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395</v>
      </c>
      <c r="DH112" s="861"/>
      <c r="DI112" s="861"/>
      <c r="DJ112" s="861"/>
      <c r="DK112" s="861"/>
      <c r="DL112" s="861" t="s">
        <v>139</v>
      </c>
      <c r="DM112" s="861"/>
      <c r="DN112" s="861"/>
      <c r="DO112" s="861"/>
      <c r="DP112" s="861"/>
      <c r="DQ112" s="861" t="s">
        <v>139</v>
      </c>
      <c r="DR112" s="861"/>
      <c r="DS112" s="861"/>
      <c r="DT112" s="861"/>
      <c r="DU112" s="861"/>
      <c r="DV112" s="838" t="s">
        <v>139</v>
      </c>
      <c r="DW112" s="838"/>
      <c r="DX112" s="838"/>
      <c r="DY112" s="838"/>
      <c r="DZ112" s="839"/>
    </row>
    <row r="113" spans="1:130" s="246"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69868</v>
      </c>
      <c r="AB113" s="970"/>
      <c r="AC113" s="970"/>
      <c r="AD113" s="970"/>
      <c r="AE113" s="971"/>
      <c r="AF113" s="972">
        <v>66535</v>
      </c>
      <c r="AG113" s="970"/>
      <c r="AH113" s="970"/>
      <c r="AI113" s="970"/>
      <c r="AJ113" s="971"/>
      <c r="AK113" s="972">
        <v>66386</v>
      </c>
      <c r="AL113" s="970"/>
      <c r="AM113" s="970"/>
      <c r="AN113" s="970"/>
      <c r="AO113" s="971"/>
      <c r="AP113" s="973">
        <v>3.9</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1988</v>
      </c>
      <c r="BR113" s="861"/>
      <c r="BS113" s="861"/>
      <c r="BT113" s="861"/>
      <c r="BU113" s="861"/>
      <c r="BV113" s="861">
        <v>2605</v>
      </c>
      <c r="BW113" s="861"/>
      <c r="BX113" s="861"/>
      <c r="BY113" s="861"/>
      <c r="BZ113" s="861"/>
      <c r="CA113" s="861">
        <v>140538</v>
      </c>
      <c r="CB113" s="861"/>
      <c r="CC113" s="861"/>
      <c r="CD113" s="861"/>
      <c r="CE113" s="861"/>
      <c r="CF113" s="922">
        <v>8.3000000000000007</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395</v>
      </c>
      <c r="DH113" s="824"/>
      <c r="DI113" s="824"/>
      <c r="DJ113" s="824"/>
      <c r="DK113" s="825"/>
      <c r="DL113" s="826" t="s">
        <v>139</v>
      </c>
      <c r="DM113" s="824"/>
      <c r="DN113" s="824"/>
      <c r="DO113" s="824"/>
      <c r="DP113" s="825"/>
      <c r="DQ113" s="826" t="s">
        <v>139</v>
      </c>
      <c r="DR113" s="824"/>
      <c r="DS113" s="824"/>
      <c r="DT113" s="824"/>
      <c r="DU113" s="825"/>
      <c r="DV113" s="871" t="s">
        <v>139</v>
      </c>
      <c r="DW113" s="872"/>
      <c r="DX113" s="872"/>
      <c r="DY113" s="872"/>
      <c r="DZ113" s="873"/>
    </row>
    <row r="114" spans="1:130" s="246"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1823</v>
      </c>
      <c r="AB114" s="824"/>
      <c r="AC114" s="824"/>
      <c r="AD114" s="824"/>
      <c r="AE114" s="825"/>
      <c r="AF114" s="826">
        <v>4077</v>
      </c>
      <c r="AG114" s="824"/>
      <c r="AH114" s="824"/>
      <c r="AI114" s="824"/>
      <c r="AJ114" s="825"/>
      <c r="AK114" s="826">
        <v>2515</v>
      </c>
      <c r="AL114" s="824"/>
      <c r="AM114" s="824"/>
      <c r="AN114" s="824"/>
      <c r="AO114" s="825"/>
      <c r="AP114" s="871">
        <v>0.1</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595730</v>
      </c>
      <c r="BR114" s="861"/>
      <c r="BS114" s="861"/>
      <c r="BT114" s="861"/>
      <c r="BU114" s="861"/>
      <c r="BV114" s="861">
        <v>609820</v>
      </c>
      <c r="BW114" s="861"/>
      <c r="BX114" s="861"/>
      <c r="BY114" s="861"/>
      <c r="BZ114" s="861"/>
      <c r="CA114" s="861">
        <v>559815</v>
      </c>
      <c r="CB114" s="861"/>
      <c r="CC114" s="861"/>
      <c r="CD114" s="861"/>
      <c r="CE114" s="861"/>
      <c r="CF114" s="922">
        <v>33.1</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139</v>
      </c>
      <c r="DH114" s="824"/>
      <c r="DI114" s="824"/>
      <c r="DJ114" s="824"/>
      <c r="DK114" s="825"/>
      <c r="DL114" s="826" t="s">
        <v>139</v>
      </c>
      <c r="DM114" s="824"/>
      <c r="DN114" s="824"/>
      <c r="DO114" s="824"/>
      <c r="DP114" s="825"/>
      <c r="DQ114" s="826" t="s">
        <v>395</v>
      </c>
      <c r="DR114" s="824"/>
      <c r="DS114" s="824"/>
      <c r="DT114" s="824"/>
      <c r="DU114" s="825"/>
      <c r="DV114" s="871" t="s">
        <v>139</v>
      </c>
      <c r="DW114" s="872"/>
      <c r="DX114" s="872"/>
      <c r="DY114" s="872"/>
      <c r="DZ114" s="873"/>
    </row>
    <row r="115" spans="1:130" s="246"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395</v>
      </c>
      <c r="AB115" s="970"/>
      <c r="AC115" s="970"/>
      <c r="AD115" s="970"/>
      <c r="AE115" s="971"/>
      <c r="AF115" s="972" t="s">
        <v>139</v>
      </c>
      <c r="AG115" s="970"/>
      <c r="AH115" s="970"/>
      <c r="AI115" s="970"/>
      <c r="AJ115" s="971"/>
      <c r="AK115" s="972" t="s">
        <v>395</v>
      </c>
      <c r="AL115" s="970"/>
      <c r="AM115" s="970"/>
      <c r="AN115" s="970"/>
      <c r="AO115" s="971"/>
      <c r="AP115" s="973" t="s">
        <v>139</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139</v>
      </c>
      <c r="BR115" s="861"/>
      <c r="BS115" s="861"/>
      <c r="BT115" s="861"/>
      <c r="BU115" s="861"/>
      <c r="BV115" s="861" t="s">
        <v>139</v>
      </c>
      <c r="BW115" s="861"/>
      <c r="BX115" s="861"/>
      <c r="BY115" s="861"/>
      <c r="BZ115" s="861"/>
      <c r="CA115" s="861" t="s">
        <v>395</v>
      </c>
      <c r="CB115" s="861"/>
      <c r="CC115" s="861"/>
      <c r="CD115" s="861"/>
      <c r="CE115" s="861"/>
      <c r="CF115" s="922" t="s">
        <v>395</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395</v>
      </c>
      <c r="DH115" s="824"/>
      <c r="DI115" s="824"/>
      <c r="DJ115" s="824"/>
      <c r="DK115" s="825"/>
      <c r="DL115" s="826" t="s">
        <v>139</v>
      </c>
      <c r="DM115" s="824"/>
      <c r="DN115" s="824"/>
      <c r="DO115" s="824"/>
      <c r="DP115" s="825"/>
      <c r="DQ115" s="826" t="s">
        <v>395</v>
      </c>
      <c r="DR115" s="824"/>
      <c r="DS115" s="824"/>
      <c r="DT115" s="824"/>
      <c r="DU115" s="825"/>
      <c r="DV115" s="871" t="s">
        <v>139</v>
      </c>
      <c r="DW115" s="872"/>
      <c r="DX115" s="872"/>
      <c r="DY115" s="872"/>
      <c r="DZ115" s="873"/>
    </row>
    <row r="116" spans="1:130" s="246"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395</v>
      </c>
      <c r="AB116" s="824"/>
      <c r="AC116" s="824"/>
      <c r="AD116" s="824"/>
      <c r="AE116" s="825"/>
      <c r="AF116" s="826" t="s">
        <v>395</v>
      </c>
      <c r="AG116" s="824"/>
      <c r="AH116" s="824"/>
      <c r="AI116" s="824"/>
      <c r="AJ116" s="825"/>
      <c r="AK116" s="826" t="s">
        <v>139</v>
      </c>
      <c r="AL116" s="824"/>
      <c r="AM116" s="824"/>
      <c r="AN116" s="824"/>
      <c r="AO116" s="825"/>
      <c r="AP116" s="871" t="s">
        <v>139</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395</v>
      </c>
      <c r="BR116" s="861"/>
      <c r="BS116" s="861"/>
      <c r="BT116" s="861"/>
      <c r="BU116" s="861"/>
      <c r="BV116" s="861" t="s">
        <v>139</v>
      </c>
      <c r="BW116" s="861"/>
      <c r="BX116" s="861"/>
      <c r="BY116" s="861"/>
      <c r="BZ116" s="861"/>
      <c r="CA116" s="861" t="s">
        <v>139</v>
      </c>
      <c r="CB116" s="861"/>
      <c r="CC116" s="861"/>
      <c r="CD116" s="861"/>
      <c r="CE116" s="861"/>
      <c r="CF116" s="922" t="s">
        <v>395</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395</v>
      </c>
      <c r="DH116" s="824"/>
      <c r="DI116" s="824"/>
      <c r="DJ116" s="824"/>
      <c r="DK116" s="825"/>
      <c r="DL116" s="826" t="s">
        <v>139</v>
      </c>
      <c r="DM116" s="824"/>
      <c r="DN116" s="824"/>
      <c r="DO116" s="824"/>
      <c r="DP116" s="825"/>
      <c r="DQ116" s="826" t="s">
        <v>139</v>
      </c>
      <c r="DR116" s="824"/>
      <c r="DS116" s="824"/>
      <c r="DT116" s="824"/>
      <c r="DU116" s="825"/>
      <c r="DV116" s="871" t="s">
        <v>395</v>
      </c>
      <c r="DW116" s="872"/>
      <c r="DX116" s="872"/>
      <c r="DY116" s="872"/>
      <c r="DZ116" s="873"/>
    </row>
    <row r="117" spans="1:130" s="246"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380487</v>
      </c>
      <c r="AB117" s="956"/>
      <c r="AC117" s="956"/>
      <c r="AD117" s="956"/>
      <c r="AE117" s="957"/>
      <c r="AF117" s="958">
        <v>372526</v>
      </c>
      <c r="AG117" s="956"/>
      <c r="AH117" s="956"/>
      <c r="AI117" s="956"/>
      <c r="AJ117" s="957"/>
      <c r="AK117" s="958">
        <v>393492</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139</v>
      </c>
      <c r="BR117" s="861"/>
      <c r="BS117" s="861"/>
      <c r="BT117" s="861"/>
      <c r="BU117" s="861"/>
      <c r="BV117" s="861" t="s">
        <v>395</v>
      </c>
      <c r="BW117" s="861"/>
      <c r="BX117" s="861"/>
      <c r="BY117" s="861"/>
      <c r="BZ117" s="861"/>
      <c r="CA117" s="861" t="s">
        <v>139</v>
      </c>
      <c r="CB117" s="861"/>
      <c r="CC117" s="861"/>
      <c r="CD117" s="861"/>
      <c r="CE117" s="861"/>
      <c r="CF117" s="922" t="s">
        <v>139</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395</v>
      </c>
      <c r="DH117" s="824"/>
      <c r="DI117" s="824"/>
      <c r="DJ117" s="824"/>
      <c r="DK117" s="825"/>
      <c r="DL117" s="826" t="s">
        <v>395</v>
      </c>
      <c r="DM117" s="824"/>
      <c r="DN117" s="824"/>
      <c r="DO117" s="824"/>
      <c r="DP117" s="825"/>
      <c r="DQ117" s="826" t="s">
        <v>139</v>
      </c>
      <c r="DR117" s="824"/>
      <c r="DS117" s="824"/>
      <c r="DT117" s="824"/>
      <c r="DU117" s="825"/>
      <c r="DV117" s="871" t="s">
        <v>139</v>
      </c>
      <c r="DW117" s="872"/>
      <c r="DX117" s="872"/>
      <c r="DY117" s="872"/>
      <c r="DZ117" s="873"/>
    </row>
    <row r="118" spans="1:130" s="246" customFormat="1" ht="26.25" customHeight="1" x14ac:dyDescent="0.15">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311</v>
      </c>
      <c r="AG118" s="949"/>
      <c r="AH118" s="949"/>
      <c r="AI118" s="949"/>
      <c r="AJ118" s="950"/>
      <c r="AK118" s="951" t="s">
        <v>310</v>
      </c>
      <c r="AL118" s="949"/>
      <c r="AM118" s="949"/>
      <c r="AN118" s="949"/>
      <c r="AO118" s="950"/>
      <c r="AP118" s="952" t="s">
        <v>431</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139</v>
      </c>
      <c r="BR118" s="892"/>
      <c r="BS118" s="892"/>
      <c r="BT118" s="892"/>
      <c r="BU118" s="892"/>
      <c r="BV118" s="892" t="s">
        <v>139</v>
      </c>
      <c r="BW118" s="892"/>
      <c r="BX118" s="892"/>
      <c r="BY118" s="892"/>
      <c r="BZ118" s="892"/>
      <c r="CA118" s="892" t="s">
        <v>395</v>
      </c>
      <c r="CB118" s="892"/>
      <c r="CC118" s="892"/>
      <c r="CD118" s="892"/>
      <c r="CE118" s="892"/>
      <c r="CF118" s="922" t="s">
        <v>395</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139</v>
      </c>
      <c r="DH118" s="824"/>
      <c r="DI118" s="824"/>
      <c r="DJ118" s="824"/>
      <c r="DK118" s="825"/>
      <c r="DL118" s="826" t="s">
        <v>139</v>
      </c>
      <c r="DM118" s="824"/>
      <c r="DN118" s="824"/>
      <c r="DO118" s="824"/>
      <c r="DP118" s="825"/>
      <c r="DQ118" s="826" t="s">
        <v>139</v>
      </c>
      <c r="DR118" s="824"/>
      <c r="DS118" s="824"/>
      <c r="DT118" s="824"/>
      <c r="DU118" s="825"/>
      <c r="DV118" s="871" t="s">
        <v>139</v>
      </c>
      <c r="DW118" s="872"/>
      <c r="DX118" s="872"/>
      <c r="DY118" s="872"/>
      <c r="DZ118" s="873"/>
    </row>
    <row r="119" spans="1:130" s="246" customFormat="1" ht="26.25" customHeight="1" x14ac:dyDescent="0.15">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139</v>
      </c>
      <c r="AB119" s="942"/>
      <c r="AC119" s="942"/>
      <c r="AD119" s="942"/>
      <c r="AE119" s="943"/>
      <c r="AF119" s="944" t="s">
        <v>139</v>
      </c>
      <c r="AG119" s="942"/>
      <c r="AH119" s="942"/>
      <c r="AI119" s="942"/>
      <c r="AJ119" s="943"/>
      <c r="AK119" s="944" t="s">
        <v>395</v>
      </c>
      <c r="AL119" s="942"/>
      <c r="AM119" s="942"/>
      <c r="AN119" s="942"/>
      <c r="AO119" s="943"/>
      <c r="AP119" s="945" t="s">
        <v>139</v>
      </c>
      <c r="AQ119" s="946"/>
      <c r="AR119" s="946"/>
      <c r="AS119" s="946"/>
      <c r="AT119" s="947"/>
      <c r="AU119" s="985"/>
      <c r="AV119" s="986"/>
      <c r="AW119" s="986"/>
      <c r="AX119" s="986"/>
      <c r="AY119" s="986"/>
      <c r="AZ119" s="277" t="s">
        <v>189</v>
      </c>
      <c r="BA119" s="277"/>
      <c r="BB119" s="277"/>
      <c r="BC119" s="277"/>
      <c r="BD119" s="277"/>
      <c r="BE119" s="277"/>
      <c r="BF119" s="277"/>
      <c r="BG119" s="277"/>
      <c r="BH119" s="277"/>
      <c r="BI119" s="277"/>
      <c r="BJ119" s="277"/>
      <c r="BK119" s="277"/>
      <c r="BL119" s="277"/>
      <c r="BM119" s="277"/>
      <c r="BN119" s="277"/>
      <c r="BO119" s="924" t="s">
        <v>462</v>
      </c>
      <c r="BP119" s="925"/>
      <c r="BQ119" s="929">
        <v>4825555</v>
      </c>
      <c r="BR119" s="892"/>
      <c r="BS119" s="892"/>
      <c r="BT119" s="892"/>
      <c r="BU119" s="892"/>
      <c r="BV119" s="892">
        <v>5013463</v>
      </c>
      <c r="BW119" s="892"/>
      <c r="BX119" s="892"/>
      <c r="BY119" s="892"/>
      <c r="BZ119" s="892"/>
      <c r="CA119" s="892">
        <v>5205874</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395</v>
      </c>
      <c r="DH119" s="807"/>
      <c r="DI119" s="807"/>
      <c r="DJ119" s="807"/>
      <c r="DK119" s="808"/>
      <c r="DL119" s="809" t="s">
        <v>139</v>
      </c>
      <c r="DM119" s="807"/>
      <c r="DN119" s="807"/>
      <c r="DO119" s="807"/>
      <c r="DP119" s="808"/>
      <c r="DQ119" s="809" t="s">
        <v>395</v>
      </c>
      <c r="DR119" s="807"/>
      <c r="DS119" s="807"/>
      <c r="DT119" s="807"/>
      <c r="DU119" s="808"/>
      <c r="DV119" s="895" t="s">
        <v>139</v>
      </c>
      <c r="DW119" s="896"/>
      <c r="DX119" s="896"/>
      <c r="DY119" s="896"/>
      <c r="DZ119" s="897"/>
    </row>
    <row r="120" spans="1:130" s="246" customFormat="1" ht="26.25" customHeight="1" x14ac:dyDescent="0.15">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139</v>
      </c>
      <c r="AG120" s="824"/>
      <c r="AH120" s="824"/>
      <c r="AI120" s="824"/>
      <c r="AJ120" s="825"/>
      <c r="AK120" s="826" t="s">
        <v>139</v>
      </c>
      <c r="AL120" s="824"/>
      <c r="AM120" s="824"/>
      <c r="AN120" s="824"/>
      <c r="AO120" s="825"/>
      <c r="AP120" s="871" t="s">
        <v>395</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2381227</v>
      </c>
      <c r="BR120" s="889"/>
      <c r="BS120" s="889"/>
      <c r="BT120" s="889"/>
      <c r="BU120" s="889"/>
      <c r="BV120" s="889">
        <v>2481681</v>
      </c>
      <c r="BW120" s="889"/>
      <c r="BX120" s="889"/>
      <c r="BY120" s="889"/>
      <c r="BZ120" s="889"/>
      <c r="CA120" s="889">
        <v>2367459</v>
      </c>
      <c r="CB120" s="889"/>
      <c r="CC120" s="889"/>
      <c r="CD120" s="889"/>
      <c r="CE120" s="889"/>
      <c r="CF120" s="913">
        <v>140.19999999999999</v>
      </c>
      <c r="CG120" s="914"/>
      <c r="CH120" s="914"/>
      <c r="CI120" s="914"/>
      <c r="CJ120" s="914"/>
      <c r="CK120" s="915" t="s">
        <v>466</v>
      </c>
      <c r="CL120" s="899"/>
      <c r="CM120" s="899"/>
      <c r="CN120" s="899"/>
      <c r="CO120" s="900"/>
      <c r="CP120" s="919" t="s">
        <v>467</v>
      </c>
      <c r="CQ120" s="920"/>
      <c r="CR120" s="920"/>
      <c r="CS120" s="920"/>
      <c r="CT120" s="920"/>
      <c r="CU120" s="920"/>
      <c r="CV120" s="920"/>
      <c r="CW120" s="920"/>
      <c r="CX120" s="920"/>
      <c r="CY120" s="920"/>
      <c r="CZ120" s="920"/>
      <c r="DA120" s="920"/>
      <c r="DB120" s="920"/>
      <c r="DC120" s="920"/>
      <c r="DD120" s="920"/>
      <c r="DE120" s="920"/>
      <c r="DF120" s="921"/>
      <c r="DG120" s="908">
        <v>948688</v>
      </c>
      <c r="DH120" s="889"/>
      <c r="DI120" s="889"/>
      <c r="DJ120" s="889"/>
      <c r="DK120" s="889"/>
      <c r="DL120" s="889">
        <v>873969</v>
      </c>
      <c r="DM120" s="889"/>
      <c r="DN120" s="889"/>
      <c r="DO120" s="889"/>
      <c r="DP120" s="889"/>
      <c r="DQ120" s="889">
        <v>854516</v>
      </c>
      <c r="DR120" s="889"/>
      <c r="DS120" s="889"/>
      <c r="DT120" s="889"/>
      <c r="DU120" s="889"/>
      <c r="DV120" s="890">
        <v>50.6</v>
      </c>
      <c r="DW120" s="890"/>
      <c r="DX120" s="890"/>
      <c r="DY120" s="890"/>
      <c r="DZ120" s="891"/>
    </row>
    <row r="121" spans="1:130" s="246" customFormat="1" ht="26.25" customHeight="1" x14ac:dyDescent="0.15">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395</v>
      </c>
      <c r="AB121" s="824"/>
      <c r="AC121" s="824"/>
      <c r="AD121" s="824"/>
      <c r="AE121" s="825"/>
      <c r="AF121" s="826" t="s">
        <v>139</v>
      </c>
      <c r="AG121" s="824"/>
      <c r="AH121" s="824"/>
      <c r="AI121" s="824"/>
      <c r="AJ121" s="825"/>
      <c r="AK121" s="826" t="s">
        <v>395</v>
      </c>
      <c r="AL121" s="824"/>
      <c r="AM121" s="824"/>
      <c r="AN121" s="824"/>
      <c r="AO121" s="825"/>
      <c r="AP121" s="871" t="s">
        <v>395</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t="s">
        <v>139</v>
      </c>
      <c r="BR121" s="861"/>
      <c r="BS121" s="861"/>
      <c r="BT121" s="861"/>
      <c r="BU121" s="861"/>
      <c r="BV121" s="861" t="s">
        <v>395</v>
      </c>
      <c r="BW121" s="861"/>
      <c r="BX121" s="861"/>
      <c r="BY121" s="861"/>
      <c r="BZ121" s="861"/>
      <c r="CA121" s="861" t="s">
        <v>139</v>
      </c>
      <c r="CB121" s="861"/>
      <c r="CC121" s="861"/>
      <c r="CD121" s="861"/>
      <c r="CE121" s="861"/>
      <c r="CF121" s="922" t="s">
        <v>139</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t="s">
        <v>395</v>
      </c>
      <c r="DH121" s="861"/>
      <c r="DI121" s="861"/>
      <c r="DJ121" s="861"/>
      <c r="DK121" s="861"/>
      <c r="DL121" s="861" t="s">
        <v>395</v>
      </c>
      <c r="DM121" s="861"/>
      <c r="DN121" s="861"/>
      <c r="DO121" s="861"/>
      <c r="DP121" s="861"/>
      <c r="DQ121" s="861">
        <v>28227</v>
      </c>
      <c r="DR121" s="861"/>
      <c r="DS121" s="861"/>
      <c r="DT121" s="861"/>
      <c r="DU121" s="861"/>
      <c r="DV121" s="838">
        <v>1.7</v>
      </c>
      <c r="DW121" s="838"/>
      <c r="DX121" s="838"/>
      <c r="DY121" s="838"/>
      <c r="DZ121" s="839"/>
    </row>
    <row r="122" spans="1:130" s="246"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139</v>
      </c>
      <c r="AG122" s="824"/>
      <c r="AH122" s="824"/>
      <c r="AI122" s="824"/>
      <c r="AJ122" s="825"/>
      <c r="AK122" s="826" t="s">
        <v>395</v>
      </c>
      <c r="AL122" s="824"/>
      <c r="AM122" s="824"/>
      <c r="AN122" s="824"/>
      <c r="AO122" s="825"/>
      <c r="AP122" s="871" t="s">
        <v>395</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2890911</v>
      </c>
      <c r="BR122" s="892"/>
      <c r="BS122" s="892"/>
      <c r="BT122" s="892"/>
      <c r="BU122" s="892"/>
      <c r="BV122" s="892">
        <v>3011007</v>
      </c>
      <c r="BW122" s="892"/>
      <c r="BX122" s="892"/>
      <c r="BY122" s="892"/>
      <c r="BZ122" s="892"/>
      <c r="CA122" s="892">
        <v>3307113</v>
      </c>
      <c r="CB122" s="892"/>
      <c r="CC122" s="892"/>
      <c r="CD122" s="892"/>
      <c r="CE122" s="892"/>
      <c r="CF122" s="893">
        <v>195.8</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v>39267</v>
      </c>
      <c r="DH122" s="861"/>
      <c r="DI122" s="861"/>
      <c r="DJ122" s="861"/>
      <c r="DK122" s="861"/>
      <c r="DL122" s="861">
        <v>31355</v>
      </c>
      <c r="DM122" s="861"/>
      <c r="DN122" s="861"/>
      <c r="DO122" s="861"/>
      <c r="DP122" s="861"/>
      <c r="DQ122" s="861">
        <v>24955</v>
      </c>
      <c r="DR122" s="861"/>
      <c r="DS122" s="861"/>
      <c r="DT122" s="861"/>
      <c r="DU122" s="861"/>
      <c r="DV122" s="838">
        <v>1.5</v>
      </c>
      <c r="DW122" s="838"/>
      <c r="DX122" s="838"/>
      <c r="DY122" s="838"/>
      <c r="DZ122" s="839"/>
    </row>
    <row r="123" spans="1:130" s="246"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139</v>
      </c>
      <c r="AB123" s="824"/>
      <c r="AC123" s="824"/>
      <c r="AD123" s="824"/>
      <c r="AE123" s="825"/>
      <c r="AF123" s="826" t="s">
        <v>139</v>
      </c>
      <c r="AG123" s="824"/>
      <c r="AH123" s="824"/>
      <c r="AI123" s="824"/>
      <c r="AJ123" s="825"/>
      <c r="AK123" s="826" t="s">
        <v>395</v>
      </c>
      <c r="AL123" s="824"/>
      <c r="AM123" s="824"/>
      <c r="AN123" s="824"/>
      <c r="AO123" s="825"/>
      <c r="AP123" s="871" t="s">
        <v>139</v>
      </c>
      <c r="AQ123" s="872"/>
      <c r="AR123" s="872"/>
      <c r="AS123" s="872"/>
      <c r="AT123" s="873"/>
      <c r="AU123" s="936"/>
      <c r="AV123" s="937"/>
      <c r="AW123" s="937"/>
      <c r="AX123" s="937"/>
      <c r="AY123" s="937"/>
      <c r="AZ123" s="277" t="s">
        <v>189</v>
      </c>
      <c r="BA123" s="277"/>
      <c r="BB123" s="277"/>
      <c r="BC123" s="277"/>
      <c r="BD123" s="277"/>
      <c r="BE123" s="277"/>
      <c r="BF123" s="277"/>
      <c r="BG123" s="277"/>
      <c r="BH123" s="277"/>
      <c r="BI123" s="277"/>
      <c r="BJ123" s="277"/>
      <c r="BK123" s="277"/>
      <c r="BL123" s="277"/>
      <c r="BM123" s="277"/>
      <c r="BN123" s="277"/>
      <c r="BO123" s="924" t="s">
        <v>473</v>
      </c>
      <c r="BP123" s="925"/>
      <c r="BQ123" s="879">
        <v>5272138</v>
      </c>
      <c r="BR123" s="880"/>
      <c r="BS123" s="880"/>
      <c r="BT123" s="880"/>
      <c r="BU123" s="880"/>
      <c r="BV123" s="880">
        <v>5492688</v>
      </c>
      <c r="BW123" s="880"/>
      <c r="BX123" s="880"/>
      <c r="BY123" s="880"/>
      <c r="BZ123" s="880"/>
      <c r="CA123" s="880">
        <v>5674572</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t="s">
        <v>139</v>
      </c>
      <c r="DH123" s="824"/>
      <c r="DI123" s="824"/>
      <c r="DJ123" s="824"/>
      <c r="DK123" s="825"/>
      <c r="DL123" s="826" t="s">
        <v>139</v>
      </c>
      <c r="DM123" s="824"/>
      <c r="DN123" s="824"/>
      <c r="DO123" s="824"/>
      <c r="DP123" s="825"/>
      <c r="DQ123" s="826" t="s">
        <v>395</v>
      </c>
      <c r="DR123" s="824"/>
      <c r="DS123" s="824"/>
      <c r="DT123" s="824"/>
      <c r="DU123" s="825"/>
      <c r="DV123" s="871" t="s">
        <v>395</v>
      </c>
      <c r="DW123" s="872"/>
      <c r="DX123" s="872"/>
      <c r="DY123" s="872"/>
      <c r="DZ123" s="873"/>
    </row>
    <row r="124" spans="1:130" s="246"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395</v>
      </c>
      <c r="AB124" s="824"/>
      <c r="AC124" s="824"/>
      <c r="AD124" s="824"/>
      <c r="AE124" s="825"/>
      <c r="AF124" s="826" t="s">
        <v>139</v>
      </c>
      <c r="AG124" s="824"/>
      <c r="AH124" s="824"/>
      <c r="AI124" s="824"/>
      <c r="AJ124" s="825"/>
      <c r="AK124" s="826" t="s">
        <v>139</v>
      </c>
      <c r="AL124" s="824"/>
      <c r="AM124" s="824"/>
      <c r="AN124" s="824"/>
      <c r="AO124" s="825"/>
      <c r="AP124" s="871" t="s">
        <v>395</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139</v>
      </c>
      <c r="BR124" s="878"/>
      <c r="BS124" s="878"/>
      <c r="BT124" s="878"/>
      <c r="BU124" s="878"/>
      <c r="BV124" s="878" t="s">
        <v>139</v>
      </c>
      <c r="BW124" s="878"/>
      <c r="BX124" s="878"/>
      <c r="BY124" s="878"/>
      <c r="BZ124" s="878"/>
      <c r="CA124" s="878" t="s">
        <v>395</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139</v>
      </c>
      <c r="DH124" s="807"/>
      <c r="DI124" s="807"/>
      <c r="DJ124" s="807"/>
      <c r="DK124" s="808"/>
      <c r="DL124" s="809" t="s">
        <v>395</v>
      </c>
      <c r="DM124" s="807"/>
      <c r="DN124" s="807"/>
      <c r="DO124" s="807"/>
      <c r="DP124" s="808"/>
      <c r="DQ124" s="809" t="s">
        <v>139</v>
      </c>
      <c r="DR124" s="807"/>
      <c r="DS124" s="807"/>
      <c r="DT124" s="807"/>
      <c r="DU124" s="808"/>
      <c r="DV124" s="895" t="s">
        <v>395</v>
      </c>
      <c r="DW124" s="896"/>
      <c r="DX124" s="896"/>
      <c r="DY124" s="896"/>
      <c r="DZ124" s="897"/>
    </row>
    <row r="125" spans="1:130" s="246"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139</v>
      </c>
      <c r="AB125" s="824"/>
      <c r="AC125" s="824"/>
      <c r="AD125" s="824"/>
      <c r="AE125" s="825"/>
      <c r="AF125" s="826" t="s">
        <v>139</v>
      </c>
      <c r="AG125" s="824"/>
      <c r="AH125" s="824"/>
      <c r="AI125" s="824"/>
      <c r="AJ125" s="825"/>
      <c r="AK125" s="826" t="s">
        <v>139</v>
      </c>
      <c r="AL125" s="824"/>
      <c r="AM125" s="824"/>
      <c r="AN125" s="824"/>
      <c r="AO125" s="825"/>
      <c r="AP125" s="871" t="s">
        <v>139</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139</v>
      </c>
      <c r="DH125" s="889"/>
      <c r="DI125" s="889"/>
      <c r="DJ125" s="889"/>
      <c r="DK125" s="889"/>
      <c r="DL125" s="889" t="s">
        <v>139</v>
      </c>
      <c r="DM125" s="889"/>
      <c r="DN125" s="889"/>
      <c r="DO125" s="889"/>
      <c r="DP125" s="889"/>
      <c r="DQ125" s="889" t="s">
        <v>139</v>
      </c>
      <c r="DR125" s="889"/>
      <c r="DS125" s="889"/>
      <c r="DT125" s="889"/>
      <c r="DU125" s="889"/>
      <c r="DV125" s="890" t="s">
        <v>395</v>
      </c>
      <c r="DW125" s="890"/>
      <c r="DX125" s="890"/>
      <c r="DY125" s="890"/>
      <c r="DZ125" s="891"/>
    </row>
    <row r="126" spans="1:130" s="246"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139</v>
      </c>
      <c r="AB126" s="824"/>
      <c r="AC126" s="824"/>
      <c r="AD126" s="824"/>
      <c r="AE126" s="825"/>
      <c r="AF126" s="826" t="s">
        <v>139</v>
      </c>
      <c r="AG126" s="824"/>
      <c r="AH126" s="824"/>
      <c r="AI126" s="824"/>
      <c r="AJ126" s="825"/>
      <c r="AK126" s="826" t="s">
        <v>139</v>
      </c>
      <c r="AL126" s="824"/>
      <c r="AM126" s="824"/>
      <c r="AN126" s="824"/>
      <c r="AO126" s="825"/>
      <c r="AP126" s="871" t="s">
        <v>139</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139</v>
      </c>
      <c r="DH126" s="861"/>
      <c r="DI126" s="861"/>
      <c r="DJ126" s="861"/>
      <c r="DK126" s="861"/>
      <c r="DL126" s="861" t="s">
        <v>139</v>
      </c>
      <c r="DM126" s="861"/>
      <c r="DN126" s="861"/>
      <c r="DO126" s="861"/>
      <c r="DP126" s="861"/>
      <c r="DQ126" s="861" t="s">
        <v>139</v>
      </c>
      <c r="DR126" s="861"/>
      <c r="DS126" s="861"/>
      <c r="DT126" s="861"/>
      <c r="DU126" s="861"/>
      <c r="DV126" s="838" t="s">
        <v>139</v>
      </c>
      <c r="DW126" s="838"/>
      <c r="DX126" s="838"/>
      <c r="DY126" s="838"/>
      <c r="DZ126" s="839"/>
    </row>
    <row r="127" spans="1:130" s="246"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139</v>
      </c>
      <c r="AB127" s="824"/>
      <c r="AC127" s="824"/>
      <c r="AD127" s="824"/>
      <c r="AE127" s="825"/>
      <c r="AF127" s="826" t="s">
        <v>139</v>
      </c>
      <c r="AG127" s="824"/>
      <c r="AH127" s="824"/>
      <c r="AI127" s="824"/>
      <c r="AJ127" s="825"/>
      <c r="AK127" s="826" t="s">
        <v>139</v>
      </c>
      <c r="AL127" s="824"/>
      <c r="AM127" s="824"/>
      <c r="AN127" s="824"/>
      <c r="AO127" s="825"/>
      <c r="AP127" s="871" t="s">
        <v>139</v>
      </c>
      <c r="AQ127" s="872"/>
      <c r="AR127" s="872"/>
      <c r="AS127" s="872"/>
      <c r="AT127" s="873"/>
      <c r="AU127" s="282"/>
      <c r="AV127" s="282"/>
      <c r="AW127" s="282"/>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139</v>
      </c>
      <c r="DH127" s="861"/>
      <c r="DI127" s="861"/>
      <c r="DJ127" s="861"/>
      <c r="DK127" s="861"/>
      <c r="DL127" s="861" t="s">
        <v>139</v>
      </c>
      <c r="DM127" s="861"/>
      <c r="DN127" s="861"/>
      <c r="DO127" s="861"/>
      <c r="DP127" s="861"/>
      <c r="DQ127" s="861" t="s">
        <v>139</v>
      </c>
      <c r="DR127" s="861"/>
      <c r="DS127" s="861"/>
      <c r="DT127" s="861"/>
      <c r="DU127" s="861"/>
      <c r="DV127" s="838" t="s">
        <v>139</v>
      </c>
      <c r="DW127" s="838"/>
      <c r="DX127" s="838"/>
      <c r="DY127" s="838"/>
      <c r="DZ127" s="839"/>
    </row>
    <row r="128" spans="1:130" s="246"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t="s">
        <v>139</v>
      </c>
      <c r="AB128" s="845"/>
      <c r="AC128" s="845"/>
      <c r="AD128" s="845"/>
      <c r="AE128" s="846"/>
      <c r="AF128" s="847" t="s">
        <v>139</v>
      </c>
      <c r="AG128" s="845"/>
      <c r="AH128" s="845"/>
      <c r="AI128" s="845"/>
      <c r="AJ128" s="846"/>
      <c r="AK128" s="847" t="s">
        <v>395</v>
      </c>
      <c r="AL128" s="845"/>
      <c r="AM128" s="845"/>
      <c r="AN128" s="845"/>
      <c r="AO128" s="846"/>
      <c r="AP128" s="848"/>
      <c r="AQ128" s="849"/>
      <c r="AR128" s="849"/>
      <c r="AS128" s="849"/>
      <c r="AT128" s="850"/>
      <c r="AU128" s="282"/>
      <c r="AV128" s="282"/>
      <c r="AW128" s="282"/>
      <c r="AX128" s="851" t="s">
        <v>488</v>
      </c>
      <c r="AY128" s="852"/>
      <c r="AZ128" s="852"/>
      <c r="BA128" s="852"/>
      <c r="BB128" s="852"/>
      <c r="BC128" s="852"/>
      <c r="BD128" s="852"/>
      <c r="BE128" s="853"/>
      <c r="BF128" s="830" t="s">
        <v>139</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139</v>
      </c>
      <c r="DH128" s="835"/>
      <c r="DI128" s="835"/>
      <c r="DJ128" s="835"/>
      <c r="DK128" s="835"/>
      <c r="DL128" s="835" t="s">
        <v>139</v>
      </c>
      <c r="DM128" s="835"/>
      <c r="DN128" s="835"/>
      <c r="DO128" s="835"/>
      <c r="DP128" s="835"/>
      <c r="DQ128" s="835" t="s">
        <v>139</v>
      </c>
      <c r="DR128" s="835"/>
      <c r="DS128" s="835"/>
      <c r="DT128" s="835"/>
      <c r="DU128" s="835"/>
      <c r="DV128" s="836" t="s">
        <v>139</v>
      </c>
      <c r="DW128" s="836"/>
      <c r="DX128" s="836"/>
      <c r="DY128" s="836"/>
      <c r="DZ128" s="837"/>
    </row>
    <row r="129" spans="1:131" s="246"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1956153</v>
      </c>
      <c r="AB129" s="824"/>
      <c r="AC129" s="824"/>
      <c r="AD129" s="824"/>
      <c r="AE129" s="825"/>
      <c r="AF129" s="826">
        <v>1949121</v>
      </c>
      <c r="AG129" s="824"/>
      <c r="AH129" s="824"/>
      <c r="AI129" s="824"/>
      <c r="AJ129" s="825"/>
      <c r="AK129" s="826">
        <v>1953017</v>
      </c>
      <c r="AL129" s="824"/>
      <c r="AM129" s="824"/>
      <c r="AN129" s="824"/>
      <c r="AO129" s="825"/>
      <c r="AP129" s="827"/>
      <c r="AQ129" s="828"/>
      <c r="AR129" s="828"/>
      <c r="AS129" s="828"/>
      <c r="AT129" s="829"/>
      <c r="AU129" s="284"/>
      <c r="AV129" s="284"/>
      <c r="AW129" s="284"/>
      <c r="AX129" s="793" t="s">
        <v>491</v>
      </c>
      <c r="AY129" s="794"/>
      <c r="AZ129" s="794"/>
      <c r="BA129" s="794"/>
      <c r="BB129" s="794"/>
      <c r="BC129" s="794"/>
      <c r="BD129" s="794"/>
      <c r="BE129" s="795"/>
      <c r="BF129" s="813" t="s">
        <v>395</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235246</v>
      </c>
      <c r="AB130" s="824"/>
      <c r="AC130" s="824"/>
      <c r="AD130" s="824"/>
      <c r="AE130" s="825"/>
      <c r="AF130" s="826">
        <v>245582</v>
      </c>
      <c r="AG130" s="824"/>
      <c r="AH130" s="824"/>
      <c r="AI130" s="824"/>
      <c r="AJ130" s="825"/>
      <c r="AK130" s="826">
        <v>264062</v>
      </c>
      <c r="AL130" s="824"/>
      <c r="AM130" s="824"/>
      <c r="AN130" s="824"/>
      <c r="AO130" s="825"/>
      <c r="AP130" s="827"/>
      <c r="AQ130" s="828"/>
      <c r="AR130" s="828"/>
      <c r="AS130" s="828"/>
      <c r="AT130" s="829"/>
      <c r="AU130" s="284"/>
      <c r="AV130" s="284"/>
      <c r="AW130" s="284"/>
      <c r="AX130" s="793" t="s">
        <v>494</v>
      </c>
      <c r="AY130" s="794"/>
      <c r="AZ130" s="794"/>
      <c r="BA130" s="794"/>
      <c r="BB130" s="794"/>
      <c r="BC130" s="794"/>
      <c r="BD130" s="794"/>
      <c r="BE130" s="795"/>
      <c r="BF130" s="796">
        <v>7.8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1720907</v>
      </c>
      <c r="AB131" s="807"/>
      <c r="AC131" s="807"/>
      <c r="AD131" s="807"/>
      <c r="AE131" s="808"/>
      <c r="AF131" s="809">
        <v>1703539</v>
      </c>
      <c r="AG131" s="807"/>
      <c r="AH131" s="807"/>
      <c r="AI131" s="807"/>
      <c r="AJ131" s="808"/>
      <c r="AK131" s="809">
        <v>1688955</v>
      </c>
      <c r="AL131" s="807"/>
      <c r="AM131" s="807"/>
      <c r="AN131" s="807"/>
      <c r="AO131" s="808"/>
      <c r="AP131" s="810"/>
      <c r="AQ131" s="811"/>
      <c r="AR131" s="811"/>
      <c r="AS131" s="811"/>
      <c r="AT131" s="812"/>
      <c r="AU131" s="284"/>
      <c r="AV131" s="284"/>
      <c r="AW131" s="284"/>
      <c r="AX131" s="771" t="s">
        <v>496</v>
      </c>
      <c r="AY131" s="772"/>
      <c r="AZ131" s="772"/>
      <c r="BA131" s="772"/>
      <c r="BB131" s="772"/>
      <c r="BC131" s="772"/>
      <c r="BD131" s="772"/>
      <c r="BE131" s="773"/>
      <c r="BF131" s="774" t="s">
        <v>395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8.439793667</v>
      </c>
      <c r="AB132" s="787"/>
      <c r="AC132" s="787"/>
      <c r="AD132" s="787"/>
      <c r="AE132" s="788"/>
      <c r="AF132" s="789">
        <v>7.4517812619999999</v>
      </c>
      <c r="AG132" s="787"/>
      <c r="AH132" s="787"/>
      <c r="AI132" s="787"/>
      <c r="AJ132" s="788"/>
      <c r="AK132" s="789">
        <v>7.6633184419999996</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9.4</v>
      </c>
      <c r="AB133" s="766"/>
      <c r="AC133" s="766"/>
      <c r="AD133" s="766"/>
      <c r="AE133" s="767"/>
      <c r="AF133" s="765">
        <v>8.5</v>
      </c>
      <c r="AG133" s="766"/>
      <c r="AH133" s="766"/>
      <c r="AI133" s="766"/>
      <c r="AJ133" s="767"/>
      <c r="AK133" s="765">
        <v>7.8</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87okbZWhkdmJFxWqA9wy7/lze2mA4hWcAfWtZrTkZOcf+tuOjQvRcoJkoFD+hIsK+UhvF4Uf+nzcdJYr1ocqw==" saltValue="Su8gOYMueUIr8FAcoGtB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JAi3IuwWBc6dOKmeWtJyCP6PiX5MUiAaPS2en7V552dGKOITkTNFleFuI9XhqHfAyZu8OybfYdagbJ4yn8eq8w==" saltValue="4tUpTcbJgdikZ7cPQpHz6A==" spinCount="100000" sheet="1" objects="1" scenarios="1"/>
  <dataConsolidate link="1"/>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A/svmcAe3eLTvCQi2/hFtLj0iNYN/qQlKBm8MWU7eEVw7RfmJ5xJBoUvEvxgdNtRbvj8rQKaDvMZ4r99DRG+g==" saltValue="QpLqBDU9O8zE+qbb4C62Yg==" spinCount="100000" sheet="1" objects="1" scenarios="1"/>
  <dataConsolidate link="1"/>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508</v>
      </c>
      <c r="AL9" s="1190"/>
      <c r="AM9" s="1190"/>
      <c r="AN9" s="1191"/>
      <c r="AO9" s="312">
        <v>761103</v>
      </c>
      <c r="AP9" s="312">
        <v>147386</v>
      </c>
      <c r="AQ9" s="313">
        <v>120360</v>
      </c>
      <c r="AR9" s="314">
        <v>22.5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509</v>
      </c>
      <c r="AL10" s="1190"/>
      <c r="AM10" s="1190"/>
      <c r="AN10" s="1191"/>
      <c r="AO10" s="315">
        <v>68214</v>
      </c>
      <c r="AP10" s="315">
        <v>13210</v>
      </c>
      <c r="AQ10" s="316">
        <v>12817</v>
      </c>
      <c r="AR10" s="317">
        <v>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510</v>
      </c>
      <c r="AL11" s="1190"/>
      <c r="AM11" s="1190"/>
      <c r="AN11" s="1191"/>
      <c r="AO11" s="315">
        <v>7570</v>
      </c>
      <c r="AP11" s="315">
        <v>1466</v>
      </c>
      <c r="AQ11" s="316">
        <v>19677</v>
      </c>
      <c r="AR11" s="317">
        <v>-92.5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511</v>
      </c>
      <c r="AL12" s="1190"/>
      <c r="AM12" s="1190"/>
      <c r="AN12" s="1191"/>
      <c r="AO12" s="315" t="s">
        <v>512</v>
      </c>
      <c r="AP12" s="315" t="s">
        <v>512</v>
      </c>
      <c r="AQ12" s="316">
        <v>1195</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513</v>
      </c>
      <c r="AL13" s="1190"/>
      <c r="AM13" s="1190"/>
      <c r="AN13" s="1191"/>
      <c r="AO13" s="315" t="s">
        <v>512</v>
      </c>
      <c r="AP13" s="315" t="s">
        <v>512</v>
      </c>
      <c r="AQ13" s="316" t="s">
        <v>512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514</v>
      </c>
      <c r="AL14" s="1190"/>
      <c r="AM14" s="1190"/>
      <c r="AN14" s="1191"/>
      <c r="AO14" s="315">
        <v>32576</v>
      </c>
      <c r="AP14" s="315">
        <v>6308</v>
      </c>
      <c r="AQ14" s="316">
        <v>5328</v>
      </c>
      <c r="AR14" s="317">
        <v>18.399999999999999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515</v>
      </c>
      <c r="AL15" s="1190"/>
      <c r="AM15" s="1190"/>
      <c r="AN15" s="1191"/>
      <c r="AO15" s="315">
        <v>13768</v>
      </c>
      <c r="AP15" s="315">
        <v>2666</v>
      </c>
      <c r="AQ15" s="316">
        <v>3216</v>
      </c>
      <c r="AR15" s="317">
        <v>-17.100000000000001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516</v>
      </c>
      <c r="AL16" s="1193"/>
      <c r="AM16" s="1193"/>
      <c r="AN16" s="1194"/>
      <c r="AO16" s="315">
        <v>-68532</v>
      </c>
      <c r="AP16" s="315">
        <v>-13271</v>
      </c>
      <c r="AQ16" s="316">
        <v>-12293</v>
      </c>
      <c r="AR16" s="317">
        <v>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189</v>
      </c>
      <c r="AL17" s="1193"/>
      <c r="AM17" s="1193"/>
      <c r="AN17" s="1194"/>
      <c r="AO17" s="315">
        <v>814699</v>
      </c>
      <c r="AP17" s="315">
        <v>157765</v>
      </c>
      <c r="AQ17" s="316">
        <v>150300</v>
      </c>
      <c r="AR17" s="317">
        <v>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521</v>
      </c>
      <c r="AL21" s="1187"/>
      <c r="AM21" s="1187"/>
      <c r="AN21" s="1188"/>
      <c r="AO21" s="327">
        <v>15.1</v>
      </c>
      <c r="AP21" s="328">
        <v>13.79</v>
      </c>
      <c r="AQ21" s="329">
        <v>1.31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522</v>
      </c>
      <c r="AL22" s="1187"/>
      <c r="AM22" s="1187"/>
      <c r="AN22" s="1188"/>
      <c r="AO22" s="332">
        <v>95.2</v>
      </c>
      <c r="AP22" s="333">
        <v>95.2</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526</v>
      </c>
      <c r="AL32" s="1178"/>
      <c r="AM32" s="1178"/>
      <c r="AN32" s="1179"/>
      <c r="AO32" s="342">
        <v>324591</v>
      </c>
      <c r="AP32" s="342">
        <v>62857</v>
      </c>
      <c r="AQ32" s="343">
        <v>71832</v>
      </c>
      <c r="AR32" s="344">
        <v>-12.5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527</v>
      </c>
      <c r="AL33" s="1178"/>
      <c r="AM33" s="1178"/>
      <c r="AN33" s="1179"/>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528</v>
      </c>
      <c r="AL34" s="1178"/>
      <c r="AM34" s="1178"/>
      <c r="AN34" s="1179"/>
      <c r="AO34" s="342" t="s">
        <v>512</v>
      </c>
      <c r="AP34" s="342" t="s">
        <v>512</v>
      </c>
      <c r="AQ34" s="343">
        <v>1</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529</v>
      </c>
      <c r="AL35" s="1178"/>
      <c r="AM35" s="1178"/>
      <c r="AN35" s="1179"/>
      <c r="AO35" s="342">
        <v>66386</v>
      </c>
      <c r="AP35" s="342">
        <v>12856</v>
      </c>
      <c r="AQ35" s="343">
        <v>20841</v>
      </c>
      <c r="AR35" s="344">
        <v>-38.299999999999997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530</v>
      </c>
      <c r="AL36" s="1178"/>
      <c r="AM36" s="1178"/>
      <c r="AN36" s="1179"/>
      <c r="AO36" s="342">
        <v>2515</v>
      </c>
      <c r="AP36" s="342">
        <v>487</v>
      </c>
      <c r="AQ36" s="343">
        <v>5244</v>
      </c>
      <c r="AR36" s="344">
        <v>-90.7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531</v>
      </c>
      <c r="AL37" s="1178"/>
      <c r="AM37" s="1178"/>
      <c r="AN37" s="1179"/>
      <c r="AO37" s="342" t="s">
        <v>512</v>
      </c>
      <c r="AP37" s="342" t="s">
        <v>512</v>
      </c>
      <c r="AQ37" s="343">
        <v>943</v>
      </c>
      <c r="AR37" s="344" t="s">
        <v>512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532</v>
      </c>
      <c r="AL38" s="1181"/>
      <c r="AM38" s="1181"/>
      <c r="AN38" s="1182"/>
      <c r="AO38" s="345" t="s">
        <v>512</v>
      </c>
      <c r="AP38" s="345" t="s">
        <v>512</v>
      </c>
      <c r="AQ38" s="346">
        <v>9</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533</v>
      </c>
      <c r="AL39" s="1181"/>
      <c r="AM39" s="1181"/>
      <c r="AN39" s="1182"/>
      <c r="AO39" s="342" t="s">
        <v>512</v>
      </c>
      <c r="AP39" s="342" t="s">
        <v>512</v>
      </c>
      <c r="AQ39" s="343">
        <v>-2885</v>
      </c>
      <c r="AR39" s="344" t="s">
        <v>512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534</v>
      </c>
      <c r="AL40" s="1178"/>
      <c r="AM40" s="1178"/>
      <c r="AN40" s="1179"/>
      <c r="AO40" s="342">
        <v>-264062</v>
      </c>
      <c r="AP40" s="342">
        <v>-51135</v>
      </c>
      <c r="AQ40" s="343">
        <v>-64554</v>
      </c>
      <c r="AR40" s="344">
        <v>-20.8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302</v>
      </c>
      <c r="AL41" s="1184"/>
      <c r="AM41" s="1184"/>
      <c r="AN41" s="1185"/>
      <c r="AO41" s="342">
        <v>129430</v>
      </c>
      <c r="AP41" s="342">
        <v>25064</v>
      </c>
      <c r="AQ41" s="343">
        <v>31431</v>
      </c>
      <c r="AR41" s="344">
        <v>-20.3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503</v>
      </c>
      <c r="AN49" s="1172" t="s">
        <v>538</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306676</v>
      </c>
      <c r="AN51" s="364">
        <v>54578</v>
      </c>
      <c r="AO51" s="365">
        <v>35.799999999999997</v>
      </c>
      <c r="AP51" s="366">
        <v>109920</v>
      </c>
      <c r="AQ51" s="367">
        <v>-8.1999999999999993</v>
      </c>
      <c r="AR51" s="368">
        <v>44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291343</v>
      </c>
      <c r="AN52" s="372">
        <v>51850</v>
      </c>
      <c r="AO52" s="373">
        <v>283.2</v>
      </c>
      <c r="AP52" s="374">
        <v>62739</v>
      </c>
      <c r="AQ52" s="375">
        <v>-8.4</v>
      </c>
      <c r="AR52" s="376">
        <v>291.60000000000002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135216</v>
      </c>
      <c r="AN53" s="364">
        <v>24598</v>
      </c>
      <c r="AO53" s="365">
        <v>-54.9</v>
      </c>
      <c r="AP53" s="366">
        <v>119882</v>
      </c>
      <c r="AQ53" s="367">
        <v>9.1</v>
      </c>
      <c r="AR53" s="368">
        <v>-64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128683</v>
      </c>
      <c r="AN54" s="372">
        <v>23410</v>
      </c>
      <c r="AO54" s="373">
        <v>-54.9</v>
      </c>
      <c r="AP54" s="374">
        <v>66481</v>
      </c>
      <c r="AQ54" s="375">
        <v>6</v>
      </c>
      <c r="AR54" s="376">
        <v>-60.9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150166</v>
      </c>
      <c r="AN55" s="364">
        <v>28006</v>
      </c>
      <c r="AO55" s="365">
        <v>13.9</v>
      </c>
      <c r="AP55" s="366">
        <v>116162</v>
      </c>
      <c r="AQ55" s="367">
        <v>-3.1</v>
      </c>
      <c r="AR55" s="368">
        <v>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131293</v>
      </c>
      <c r="AN56" s="372">
        <v>24486</v>
      </c>
      <c r="AO56" s="373">
        <v>4.5999999999999996</v>
      </c>
      <c r="AP56" s="374">
        <v>61562</v>
      </c>
      <c r="AQ56" s="375">
        <v>-7.4</v>
      </c>
      <c r="AR56" s="376">
        <v>12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413692</v>
      </c>
      <c r="AN57" s="364">
        <v>78619</v>
      </c>
      <c r="AO57" s="365">
        <v>180.7</v>
      </c>
      <c r="AP57" s="366">
        <v>121449</v>
      </c>
      <c r="AQ57" s="367">
        <v>4.5999999999999996</v>
      </c>
      <c r="AR57" s="368">
        <v>176.1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400994</v>
      </c>
      <c r="AN58" s="372">
        <v>76206</v>
      </c>
      <c r="AO58" s="373">
        <v>211.2</v>
      </c>
      <c r="AP58" s="374">
        <v>62922</v>
      </c>
      <c r="AQ58" s="375">
        <v>2.2000000000000002</v>
      </c>
      <c r="AR58" s="376">
        <v>209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491398</v>
      </c>
      <c r="AN59" s="364">
        <v>95158</v>
      </c>
      <c r="AO59" s="365">
        <v>21</v>
      </c>
      <c r="AP59" s="366">
        <v>145139</v>
      </c>
      <c r="AQ59" s="367">
        <v>19.5</v>
      </c>
      <c r="AR59" s="368">
        <v>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474420</v>
      </c>
      <c r="AN60" s="372">
        <v>91871</v>
      </c>
      <c r="AO60" s="373">
        <v>20.6</v>
      </c>
      <c r="AP60" s="374">
        <v>83762</v>
      </c>
      <c r="AQ60" s="375">
        <v>33.1</v>
      </c>
      <c r="AR60" s="376">
        <v>-12.5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299430</v>
      </c>
      <c r="AN61" s="379">
        <v>56192</v>
      </c>
      <c r="AO61" s="380">
        <v>39.299999999999997</v>
      </c>
      <c r="AP61" s="381">
        <v>122510</v>
      </c>
      <c r="AQ61" s="382">
        <v>4.4000000000000004</v>
      </c>
      <c r="AR61" s="368">
        <v>34.9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285347</v>
      </c>
      <c r="AN62" s="372">
        <v>53565</v>
      </c>
      <c r="AO62" s="373">
        <v>92.9</v>
      </c>
      <c r="AP62" s="374">
        <v>67493</v>
      </c>
      <c r="AQ62" s="375">
        <v>5.0999999999999996</v>
      </c>
      <c r="AR62" s="376">
        <v>87.8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qTdk6xxi9FLn2N47VAQyyIBeZzALkxWkI+OiyJW3bNQP5tcjrhurVx4hw2bpm6z3/YYOi1xOkiYpnNKcsMPPQ==" saltValue="R7ujMvXop50+xkXXgiMi3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20" spans="125:125" ht="13.5" hidden="1" customHeight="1" x14ac:dyDescent="0.15"/>
    <row r="121" spans="125:125" ht="13.5" hidden="1" customHeight="1" x14ac:dyDescent="0.15">
      <c r="DU121" s="290"/>
    </row>
  </sheetData>
  <sheetProtection algorithmName="SHA-512" hashValue="6nCfkEMsEjmIziqiLhAai3EdxYIDzsVRRl8rSBHts1GBZq+Ez3jwZ/u+F6sw+083VWFqCmIInoTRlC+cCDFb/g==" saltValue="UNWHKSlEcbenoXEXJcurdg==" spinCount="100000" sheet="1" objects="1" scenarios="1"/>
  <dataConsolidate link="1"/>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sheetData>
  <sheetProtection algorithmName="SHA-512" hashValue="Ie9IYzIDGJyPOddoa+ANZCHiHEvZ7ziG9rYBUu6JEvxMKkUm1LXH886ftfoBwCuuoVL0miab4IldrrpjEsVuSg==" saltValue="/gySMs4x/GmL7jhkaerThw==" spinCount="100000" sheet="1" objects="1" scenarios="1"/>
  <dataConsolidate link="1"/>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5" t="s">
        <v>3</v>
      </c>
      <c r="D47" s="1195"/>
      <c r="E47" s="1196"/>
      <c r="F47" s="11">
        <v>82.25</v>
      </c>
      <c r="G47" s="12">
        <v>90.48</v>
      </c>
      <c r="H47" s="12">
        <v>66.209999999999994</v>
      </c>
      <c r="I47" s="12">
        <v>52.23</v>
      </c>
      <c r="J47" s="13">
        <v>45.26</v>
      </c>
    </row>
    <row r="48" spans="2:10" ht="57.75" customHeight="1" x14ac:dyDescent="0.15">
      <c r="B48" s="14"/>
      <c r="C48" s="1197" t="s">
        <v>4</v>
      </c>
      <c r="D48" s="1197"/>
      <c r="E48" s="1198"/>
      <c r="F48" s="15">
        <v>4.8600000000000003</v>
      </c>
      <c r="G48" s="16">
        <v>6.81</v>
      </c>
      <c r="H48" s="16">
        <v>6.12</v>
      </c>
      <c r="I48" s="16">
        <v>4.43</v>
      </c>
      <c r="J48" s="17">
        <v>1.02</v>
      </c>
    </row>
    <row r="49" spans="2:10" ht="57.75" customHeight="1" thickBot="1" x14ac:dyDescent="0.2">
      <c r="B49" s="18"/>
      <c r="C49" s="1199" t="s">
        <v>5</v>
      </c>
      <c r="D49" s="1199"/>
      <c r="E49" s="1200"/>
      <c r="F49" s="19">
        <v>13.59</v>
      </c>
      <c r="G49" s="20">
        <v>9.39</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EUuze09ZrjwTP6vTYNPlxrt+8w7KuM1lk9XYuQNhRcTPrGIDXE16AXG7PbdKxd2+NwCdoeAkzJEs7v1RFCOaKg==" saltValue="RAMLoiKToepXTpuT59X4o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U29040</dc:creator>
  <cp:lastModifiedBy>大阪府</cp:lastModifiedBy>
  <cp:lastPrinted>2021-08-13T07:24:31Z</cp:lastPrinted>
  <dcterms:created xsi:type="dcterms:W3CDTF">2021-03-23T04:32:48Z</dcterms:created>
  <dcterms:modified xsi:type="dcterms:W3CDTF">2021-10-29T07:36:18Z</dcterms:modified>
</cp:coreProperties>
</file>