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l="1"/>
  <c r="AP88" i="12"/>
  <c r="AF88" i="12"/>
  <c r="AA72" i="12"/>
  <c r="AA71" i="12" l="1"/>
  <c r="AA70" i="12"/>
  <c r="AA69" i="12"/>
  <c r="AA68" i="12"/>
  <c r="AP23" i="12"/>
  <c r="AU63" i="12"/>
  <c r="AP63" i="12"/>
  <c r="AA33" i="12"/>
  <c r="AA32" i="12"/>
  <c r="AA31" i="12"/>
  <c r="AA30" i="12"/>
  <c r="AA29" i="12"/>
  <c r="AA28" i="12"/>
  <c r="AA11" i="12"/>
  <c r="AA10" i="12"/>
  <c r="AA9" i="12"/>
  <c r="AA8"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<sst xmlns="http://schemas.openxmlformats.org/spreadsheetml/2006/main" count="1118" uniqueCount="615">
  <si>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</si>
  <si>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</si>
  <si>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</si>
  <si>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</si>
  <si>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</si>
  <si>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</si>
  <si>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</si>
  <si>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</si>
  <si>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</si>
  <si>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</si>
  <si>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</si>
  <si>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</si>
  <si>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</si>
  <si>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</si>
  <si>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</si>
  <si>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</si>
  <si>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</si>
  <si>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</si>
  <si>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</si>
  <si>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</si>
  <si>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</si>
  <si>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</si>
  <si>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</si>
  <si>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</si>
  <si>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</si>
  <si>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</si>
  <si>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</si>
  <si>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</si>
  <si>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</si>
  <si>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</si>
  <si>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</si>
  <si>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</si>
  <si>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</si>
  <si>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</si>
  <si>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</si>
  <si>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</si>
  <si>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</si>
  <si>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</si>
  <si>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</si>
  <si>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</si>
  <si>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</si>
  <si>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</si>
  <si>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</si>
  <si>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</si>
  <si>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</si>
  <si>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</si>
  <si>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</si>
  <si>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</si>
  <si>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</si>
  <si>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</si>
  <si>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</si>
  <si>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</si>
  <si>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</si>
  <si>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</si>
  <si>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</si>
  <si>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</si>
  <si>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</si>
  <si>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</si>
  <si>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</si>
  <si>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</si>
  <si>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</si>
  <si>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</si>
  <si>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</si>
  <si>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</si>
  <si>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</si>
  <si>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</si>
  <si>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</si>
  <si>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</si>
  <si>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</si>
  <si>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</si>
  <si>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</si>
  <si>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</si>
  <si>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</si>
  <si>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</si>
  <si>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</si>
  <si>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</si>
  <si>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</si>
  <si>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</si>
  <si>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</si>
  <si>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</si>
  <si>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</si>
  <si>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</si>
  <si>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</si>
  <si>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</si>
  <si>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</si>
  <si>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</si>
  <si>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</si>
  <si>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</si>
  <si>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</si>
  <si>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</si>
  <si>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</si>
  <si>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</si>
  <si>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</si>
  <si>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</si>
  <si>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</si>
  <si>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</si>
  <si>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</si>
  <si>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</si>
  <si>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</si>
  <si>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</si>
  <si>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</si>
  <si>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</si>
  <si>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</si>
  <si>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</si>
  <si>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</si>
  <si>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</si>
  <si>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</si>
  <si>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</si>
  <si>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</si>
  <si>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</si>
  <si>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</si>
  <si>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</si>
  <si>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</si>
  <si>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</si>
  <si>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</si>
  <si>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</si>
  <si>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</si>
  <si>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</si>
  <si>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</si>
  <si>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</si>
  <si>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</si>
  <si>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</si>
  <si>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</si>
  <si>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</si>
  <si>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</si>
  <si>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</si>
  <si>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</si>
  <si>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</si>
  <si>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</si>
  <si>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</si>
  <si>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</si>
  <si>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</si>
  <si>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</si>
  <si>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</si>
  <si>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</si>
  <si>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</si>
  <si>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</si>
  <si>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</si>
  <si>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</si>
  <si>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</si>
  <si>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</si>
  <si>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</si>
  <si>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</si>
  <si>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</si>
  <si>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</si>
  <si>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</si>
  <si>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</si>
  <si>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</si>
  <si>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</si>
  <si>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</si>
  <si>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</si>
  <si>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</si>
  <si>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</si>
  <si>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</si>
  <si>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</si>
  <si>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</si>
  <si>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</si>
  <si>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</si>
  <si>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</si>
  <si>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</si>
  <si>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</si>
  <si>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</si>
  <si>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</si>
  <si>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</si>
  <si>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</si>
  <si>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</si>
  <si>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</si>
  <si>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</si>
  <si>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</si>
  <si>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</si>
  <si>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</si>
  <si>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</si>
  <si>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</si>
  <si>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</si>
  <si>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</si>
  <si>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</si>
  <si>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</si>
  <si>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</si>
  <si>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</si>
  <si>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</si>
  <si>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</si>
  <si>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</si>
  <si>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</si>
  <si>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</si>
  <si>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</si>
  <si>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</si>
  <si>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</si>
  <si>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</si>
  <si>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</si>
  <si>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</si>
  <si>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</si>
  <si>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</si>
  <si>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</si>
  <si>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</si>
  <si>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</si>
  <si>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</si>
  <si>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</si>
  <si>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</si>
  <si>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</si>
  <si>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</si>
  <si>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</si>
  <si>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</si>
  <si>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</si>
  <si>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</si>
  <si>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</si>
  <si>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</si>
  <si>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</si>
  <si>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</si>
  <si>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</si>
  <si>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</si>
  <si>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</si>
  <si>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</si>
  <si>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</si>
  <si>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</si>
  <si>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</si>
  <si>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</si>
  <si>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</si>
  <si>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</si>
  <si>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</si>
  <si>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</si>
  <si>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</si>
  <si>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</si>
  <si>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</si>
  <si>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</si>
  <si>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</si>
  <si>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</si>
  <si>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</si>
  <si>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</si>
  <si>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</si>
  <si>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</si>
  <si>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</si>
  <si>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</si>
  <si>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</si>
  <si>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</si>
  <si>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</si>
  <si>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</si>
  <si>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</si>
  <si>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</si>
  <si>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</si>
  <si>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</si>
  <si>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</si>
  <si>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</si>
  <si>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</si>
  <si>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</si>
  <si>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</si>
  <si>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</si>
  <si>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</si>
  <si>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</si>
  <si>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</si>
  <si>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</si>
  <si>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</si>
  <si>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</si>
  <si>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</si>
  <si>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</si>
  <si>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</si>
  <si>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</si>
  <si>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</si>
  <si>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</si>
  <si>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</si>
  <si>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</si>
  <si>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</si>
  <si>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</si>
  <si>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</si>
  <si>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</si>
  <si>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</si>
  <si>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</si>
  <si>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</si>
  <si>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</si>
  <si>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</si>
  <si>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</si>
  <si>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</si>
  <si>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</si>
  <si>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</si>
  <si>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</si>
  <si>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</si>
  <si>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</si>
  <si>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</si>
  <si>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</si>
  <si>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</si>
  <si>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</si>
  <si>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</si>
  <si>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</si>
  <si>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</si>
  <si>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</si>
  <si>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</si>
  <si>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</si>
  <si>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</si>
  <si>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</si>
  <si>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</si>
  <si>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</si>
  <si>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</si>
  <si>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</si>
  <si>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</si>
  <si>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</si>
  <si>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</si>
  <si>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</si>
  <si>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</si>
  <si>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</si>
  <si>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</si>
  <si>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</si>
  <si>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</si>
  <si>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</si>
  <si>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</si>
  <si>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</si>
  <si>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</si>
  <si>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</si>
  <si>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</si>
  <si>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</si>
  <si>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</si>
  <si>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</si>
  <si>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</si>
  <si>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</si>
  <si>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</si>
  <si>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</si>
  <si>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</si>
  <si>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</si>
  <si>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</si>
  <si>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</si>
  <si>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</si>
  <si>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</si>
  <si>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</si>
  <si>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</si>
  <si>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</si>
  <si>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</si>
  <si>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</si>
  <si>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</si>
  <si>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</si>
  <si>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</si>
  <si>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</si>
  <si>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</si>
  <si>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</si>
  <si>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</si>
  <si>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</si>
  <si>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</si>
  <si>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</si>
  <si>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</si>
  <si>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</si>
  <si>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</si>
  <si>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</si>
  <si>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</si>
  <si>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</si>
  <si>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</si>
  <si>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</si>
  <si>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</si>
  <si>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</si>
  <si>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</si>
  <si>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</si>
  <si>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</si>
  <si>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</si>
  <si>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</si>
  <si>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</si>
  <si>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</si>
  <si>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</si>
  <si>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</si>
  <si>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</si>
  <si>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</si>
  <si>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</si>
  <si>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</si>
  <si>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</si>
  <si>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</si>
  <si>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</si>
  <si>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</si>
  <si>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</si>
  <si>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</si>
  <si>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</si>
  <si>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</si>
  <si>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</si>
  <si>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</si>
  <si>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</si>
  <si>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</si>
  <si>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</si>
  <si>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</si>
  <si>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</si>
  <si>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</si>
  <si>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</si>
  <si>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</si>
  <si>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</si>
  <si>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</si>
  <si>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</si>
  <si>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</si>
  <si>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</si>
  <si>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</si>
  <si>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</si>
  <si>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</si>
  <si>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</si>
  <si>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</si>
  <si>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</si>
  <si>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</si>
  <si>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</si>
  <si>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</si>
  <si>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</si>
  <si>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</si>
  <si>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</si>
  <si>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</si>
  <si>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</si>
  <si>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</si>
  <si>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</si>
  <si>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</si>
  <si>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</si>
  <si>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</si>
  <si>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</si>
  <si>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</si>
  <si>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</si>
  <si>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</si>
  <si>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</si>
  <si>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</si>
  <si>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</si>
  <si>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</si>
  <si>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</si>
  <si>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</si>
  <si>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</si>
  <si>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</si>
  <si>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</si>
  <si>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</si>
  <si>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</si>
  <si>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</si>
  <si>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</si>
  <si>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</si>
  <si>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</si>
  <si>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</si>
  <si>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</si>
  <si>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</si>
  <si>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</si>
  <si>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</si>
  <si>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</si>
  <si>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</si>
  <si>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</si>
  <si>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</si>
  <si>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</si>
  <si>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</si>
  <si>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</si>
  <si>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</si>
  <si>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</si>
  <si>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</si>
  <si>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</si>
  <si>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</si>
  <si>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</si>
  <si>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</si>
  <si>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</si>
  <si>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</si>
  <si>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</si>
  <si>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</si>
  <si>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</si>
  <si>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</si>
  <si>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</si>
  <si>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</si>
  <si>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</si>
  <si>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</si>
  <si>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</si>
  <si>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</si>
  <si>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</si>
  <si>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</si>
  <si>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</si>
  <si>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</si>
  <si>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</si>
  <si>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</si>
  <si>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</si>
  <si>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</si>
  <si>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</si>
  <si>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</si>
  <si>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</si>
  <si>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</si>
  <si>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</si>
  <si>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</si>
  <si>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</si>
  <si>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</si>
  <si>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</si>
  <si>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</si>
  <si>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</si>
  <si>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</si>
  <si>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</si>
  <si>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</si>
  <si>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</si>
  <si>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</si>
  <si>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</si>
  <si>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</si>
  <si>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</si>
  <si>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</si>
  <si>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</si>
  <si>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</si>
  <si>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</si>
  <si>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</si>
  <si>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</si>
  <si>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</si>
  <si>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</si>
  <si>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</si>
  <si>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</si>
  <si>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</si>
  <si>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</si>
  <si>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</si>
  <si>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</si>
  <si>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</si>
  <si>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</si>
  <si>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</si>
  <si>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</si>
  <si>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</si>
  <si>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</si>
  <si>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</si>
  <si>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</si>
  <si>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</si>
  <si>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</si>
  <si>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</si>
  <si>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</si>
  <si>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</si>
  <si>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</si>
  <si>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</si>
  <si>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</si>
  <si>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</si>
  <si>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</si>
  <si>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</si>
  <si>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</si>
  <si>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</si>
  <si>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</si>
  <si>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</si>
  <si>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</si>
  <si>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</si>
  <si>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</si>
  <si>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</si>
  <si>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</si>
  <si>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</si>
  <si>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</si>
  <si>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</si>
  <si>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</si>
  <si>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</si>
  <si>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</si>
  <si>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</si>
  <si>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</si>
  <si>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</si>
  <si>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</si>
  <si>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</si>
  <si>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</si>
  <si>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</si>
  <si>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</si>
  <si>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</si>
  <si>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</si>
  <si>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</si>
  <si>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</si>
  <si>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</si>
  <si>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</si>
  <si>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</si>
  <si>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</si>
  <si>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</si>
  <si>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</si>
  <si>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</si>
  <si>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</si>
  <si>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</si>
  <si>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</si>
  <si>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</si>
  <si>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</si>
  <si>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</si>
  <si>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</si>
  <si>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</si>
  <si>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</si>
  <si>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</si>
  <si>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</si>
  <si>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</si>
  <si>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</si>
  <si>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</si>
  <si>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</si>
  <si>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</si>
  <si>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</si>
  <si>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</si>
  <si>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0.00</t>
  </si>
  <si>
    <t>下水道事業会計</t>
  </si>
  <si>
    <t>水道事業会計</t>
  </si>
  <si>
    <t>一般会計</t>
  </si>
  <si>
    <t>介護保険事業特別会計</t>
  </si>
  <si>
    <t>国民健康保険事業特別会計</t>
  </si>
  <si>
    <t>後期高齢者医療特別会計</t>
  </si>
  <si>
    <t>火災共済事業特別会計</t>
  </si>
  <si>
    <t>母子父子寡婦福祉資金貸付事業特別会計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</si>
  <si>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</si>
  <si>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</si>
  <si>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</si>
  <si>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</si>
  <si>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</si>
  <si>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</si>
  <si>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</si>
  <si>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</si>
  <si>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</si>
  <si>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市営住宅整備基金</t>
    <rPh sb="0" eb="2">
      <t>シエイ</t>
    </rPh>
    <rPh sb="2" eb="4">
      <t>ジュウタク</t>
    </rPh>
    <rPh sb="4" eb="6">
      <t>セイビ</t>
    </rPh>
    <rPh sb="6" eb="8">
      <t>キキン</t>
    </rPh>
    <phoneticPr fontId="2"/>
  </si>
  <si>
    <t>みどり基金</t>
    <rPh sb="3" eb="5">
      <t>キキン</t>
    </rPh>
    <phoneticPr fontId="2"/>
  </si>
  <si>
    <t>愛はぐくむ子どもスクラム基金</t>
    <rPh sb="0" eb="1">
      <t>アイ</t>
    </rPh>
    <rPh sb="5" eb="6">
      <t>コ</t>
    </rPh>
    <rPh sb="12" eb="14">
      <t>キキン</t>
    </rPh>
    <phoneticPr fontId="2"/>
  </si>
  <si>
    <t>都市経営基盤整備基金</t>
    <phoneticPr fontId="5"/>
  </si>
  <si>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</si>
  <si>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</si>
  <si>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</si>
  <si>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</si>
  <si>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</si>
  <si>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</si>
  <si>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</si>
  <si>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</si>
  <si>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</si>
  <si>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</si>
  <si>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（公財）東大阪市公園環境協会</t>
    <rPh sb="1" eb="2">
      <t>コウ</t>
    </rPh>
    <rPh sb="2" eb="3">
      <t>ザイ</t>
    </rPh>
    <rPh sb="4" eb="8">
      <t>ヒガシオオサカシ</t>
    </rPh>
    <rPh sb="8" eb="10">
      <t>コウエン</t>
    </rPh>
    <rPh sb="10" eb="12">
      <t>カンキョウ</t>
    </rPh>
    <rPh sb="12" eb="14">
      <t>キョウカイ</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</si>
  <si>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</si>
  <si>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</si>
  <si>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東大阪再開発（株）</t>
    <rPh sb="0" eb="1">
      <t>ヒガシ</t>
    </rPh>
    <rPh sb="1" eb="3">
      <t>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</si>
  <si>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</si>
  <si>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市立東大阪医療センター</t>
    <rPh sb="0" eb="2">
      <t>シリツ</t>
    </rPh>
    <rPh sb="2" eb="5">
      <t>ヒガシオオサカ</t>
    </rPh>
    <rPh sb="5" eb="7">
      <t>イリョウ</t>
    </rPh>
    <phoneticPr fontId="2"/>
  </si>
  <si>
    <t>大阪外環状線鉄道(株)</t>
    <rPh sb="0" eb="2">
      <t>オオサカ</t>
    </rPh>
    <rPh sb="2" eb="3">
      <t>ソト</t>
    </rPh>
    <rPh sb="3" eb="6">
      <t>カンジョウセン</t>
    </rPh>
    <rPh sb="6" eb="8">
      <t>テツドウ</t>
    </rPh>
    <rPh sb="8" eb="11">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</si>
  <si>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</si>
  <si>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</si>
  <si>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</si>
  <si>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</si>
  <si>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</si>
  <si>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有形固定資産減価償却率ともに類似団体内平均値を下回っている。これは公共施設等総合管理計画などの策定による、老朽化した施設の集約化・複合化を進めてきたことにより、新たな施設にかかる起債額は増加する一方、老朽化した施設の除却が進んだためであると考えられる。</t>
    </r>
    <r>
      <rPr>
        <sz val="11"/>
        <color theme="1"/>
        <rFont val="ＭＳ Ｐゴシック"/>
        <family val="3"/>
        <charset val="128"/>
      </rPr>
      <t>また、令和元年度は下水道事業債の償還が進んだことなどにより、将来負担額が減少したため将来負担比率が減少した。今後も引き続き将来を十分に見据えた財政運営に努めていく。</t>
    </r>
    <rPh sb="137" eb="139">
      <t>レイワ</t>
    </rPh>
    <rPh sb="139" eb="140">
      <t>ガン</t>
    </rPh>
    <rPh sb="143" eb="146">
      <t>ゲスイドウ</t>
    </rPh>
    <rPh sb="146" eb="148">
      <t>ジギョウ</t>
    </rPh>
    <rPh sb="148" eb="149">
      <t>サイ</t>
    </rPh>
    <rPh sb="150" eb="152">
      <t>ショウカン</t>
    </rPh>
    <rPh sb="153" eb="154">
      <t>スス</t>
    </rPh>
    <rPh sb="164" eb="166">
      <t>ショウライ</t>
    </rPh>
    <rPh sb="166" eb="168">
      <t>フタン</t>
    </rPh>
    <rPh sb="168" eb="169">
      <t>ガク</t>
    </rPh>
    <rPh sb="170" eb="17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</si>
  <si>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</si>
  <si>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</si>
  <si>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</si>
  <si>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</si>
  <si>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</si>
  <si>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</si>
  <si>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実質公債費比率ともに類似団体内平均値と比較して低い水準にある。将来負担比率は小中学校の耐震化事業、ラグビーワールドカップ開催に伴う花園ラグビー場の改修や文化創造館の建設などの大型事業を進めてきたため近年増加傾向であったが、令和元</t>
    </r>
    <r>
      <rPr>
        <sz val="11"/>
        <color theme="1"/>
        <rFont val="ＭＳ Ｐゴシック"/>
        <family val="3"/>
        <charset val="128"/>
      </rPr>
      <t>年度は下水道事業債残高の減少などによる将来負担額が減少したことにより減少した。</t>
    </r>
    <r>
      <rPr>
        <sz val="11"/>
        <color indexed="8"/>
        <rFont val="ＭＳ Ｐゴシック"/>
        <family val="3"/>
        <charset val="128"/>
      </rPr>
      <t>一方で実質公債費比率は、単年度の比率が低かった平成28年度分が3か年平均から外れ、単年度の比率が高い令和元年度が含まれたため増加した。令和元年度の実質公債費比率が高い要因としては、満期一括償還分の公債費について借換債を発行しなかったこと、東大阪都市清掃施設組合の新工場建設の起債償還が本格化したことなどがある。</t>
    </r>
    <rPh sb="119" eb="121">
      <t>レイワ</t>
    </rPh>
    <rPh sb="125" eb="128">
      <t>ゲスイドウ</t>
    </rPh>
    <rPh sb="128" eb="130">
      <t>ジギョウ</t>
    </rPh>
    <rPh sb="130" eb="131">
      <t>サイ</t>
    </rPh>
    <rPh sb="131" eb="133">
      <t>ザンダカ</t>
    </rPh>
    <rPh sb="134" eb="136">
      <t>ゲンショウ</t>
    </rPh>
    <rPh sb="141" eb="143">
      <t>ショウライ</t>
    </rPh>
    <rPh sb="143" eb="145">
      <t>フタン</t>
    </rPh>
    <rPh sb="145" eb="146">
      <t>ガク</t>
    </rPh>
    <rPh sb="147" eb="149">
      <t>ゲンショウ</t>
    </rPh>
    <rPh sb="164" eb="166">
      <t>ジッシツ</t>
    </rPh>
    <rPh sb="166" eb="169">
      <t>コウサイヒ</t>
    </rPh>
    <rPh sb="169" eb="171">
      <t>ヒリツ</t>
    </rPh>
    <rPh sb="173" eb="176">
      <t>タンネンド</t>
    </rPh>
    <rPh sb="177" eb="179">
      <t>ヒリツ</t>
    </rPh>
    <rPh sb="180" eb="181">
      <t>ヒク</t>
    </rPh>
    <rPh sb="184" eb="186">
      <t>ヘイセイ</t>
    </rPh>
    <rPh sb="188" eb="191">
      <t>ネンドブン</t>
    </rPh>
    <rPh sb="194" eb="197">
      <t>ネンヘイキン</t>
    </rPh>
    <rPh sb="199" eb="200">
      <t>ハズ</t>
    </rPh>
    <rPh sb="202" eb="205">
      <t>タンネンド</t>
    </rPh>
    <rPh sb="206" eb="208">
      <t>ヒリツ</t>
    </rPh>
    <rPh sb="209" eb="210">
      <t>タカ</t>
    </rPh>
    <rPh sb="211" eb="213">
      <t>レイワ</t>
    </rPh>
    <rPh sb="213" eb="215">
      <t>ガンネン</t>
    </rPh>
    <rPh sb="215" eb="216">
      <t>ド</t>
    </rPh>
    <rPh sb="217" eb="218">
      <t>フク</t>
    </rPh>
    <rPh sb="223" eb="225">
      <t>ゾウカ</t>
    </rPh>
    <rPh sb="228" eb="230">
      <t>レイワ</t>
    </rPh>
    <rPh sb="230" eb="232">
      <t>ガンネン</t>
    </rPh>
    <rPh sb="232" eb="233">
      <t>ド</t>
    </rPh>
    <rPh sb="234" eb="236">
      <t>ジッシツ</t>
    </rPh>
    <rPh sb="236" eb="239">
      <t>コウサイヒ</t>
    </rPh>
    <rPh sb="239" eb="241">
      <t>ヒリツ</t>
    </rPh>
    <rPh sb="242" eb="243">
      <t>タカ</t>
    </rPh>
    <rPh sb="244" eb="246">
      <t>ヨウイン</t>
    </rPh>
    <rPh sb="251" eb="253">
      <t>マンキ</t>
    </rPh>
    <rPh sb="253" eb="255">
      <t>イッカツ</t>
    </rPh>
    <rPh sb="255" eb="257">
      <t>ショウカン</t>
    </rPh>
    <rPh sb="257" eb="258">
      <t>ブン</t>
    </rPh>
    <rPh sb="259" eb="263">
      <t>コウサイ</t>
    </rPh>
    <rPh sb="266" eb="269">
      <t>カリカエサイ</t>
    </rPh>
    <rPh sb="270" eb="272">
      <t>ハッコウ</t>
    </rPh>
    <rPh sb="280" eb="283">
      <t>ヒガシオオサカ</t>
    </rPh>
    <rPh sb="283" eb="285">
      <t>トシ</t>
    </rPh>
    <rPh sb="285" eb="287">
      <t>セイソウ</t>
    </rPh>
    <rPh sb="287" eb="289">
      <t>シセツ</t>
    </rPh>
    <rPh sb="289" eb="291">
      <t>クミアイ</t>
    </rPh>
    <rPh sb="292" eb="295">
      <t>シンコウジョウ</t>
    </rPh>
    <rPh sb="295" eb="297">
      <t>ケンセツ</t>
    </rPh>
    <rPh sb="298" eb="300">
      <t>キサイ</t>
    </rPh>
    <rPh sb="300" eb="302">
      <t>ショウカン</t>
    </rPh>
    <rPh sb="303" eb="306">
      <t>ホンカクカ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</si>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</sst>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7EE-4A11-A8A0-78FF8DF740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49387</c:v>
                </c:pt>
                <c:pt idx="1">
                  <c:v>34802</c:v>
                </c:pt>
                <c:pt idx="2">
                  <c:v>35695</c:v>
                </c:pt>
                <c:pt idx="3">
                  <c:v>45089</c:v>
                </c:pt>
                <c:pt idx="4">
                  <c:v>35103</c:v>
                </c:pt>
              </c:numCache>
            </c:numRef>
          </c:val>
          <c:smooth val="0"/>
          <c:extLst>
            <c:ext xmlns:c16="http://schemas.microsoft.com/office/drawing/2014/chart" uri="{C3380CC4-5D6E-409C-BE32-E72D297353CC}">
              <c16:uniqueId val="{00000001-17EE-4A11-A8A0-78FF8DF740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1.59</c:v>
                </c:pt>
                <c:pt idx="1">
                  <c:v>1.5</c:v>
                </c:pt>
                <c:pt idx="2">
                  <c:v>1.87</c:v>
                </c:pt>
                <c:pt idx="3">
                  <c:v>2.37</c:v>
                </c:pt>
                <c:pt idx="4">
                  <c:v>2.66</c:v>
                </c:pt>
              </c:numCache>
            </c:numRef>
          </c:val>
          <c:extLst>
            <c:ext xmlns:c16="http://schemas.microsoft.com/office/drawing/2014/chart" uri="{C3380CC4-5D6E-409C-BE32-E72D297353CC}">
              <c16:uniqueId val="{00000000-678D-488D-BDC9-228BBF500E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15.98</c:v>
                </c:pt>
                <c:pt idx="1">
                  <c:v>14.67</c:v>
                </c:pt>
                <c:pt idx="2">
                  <c:v>14.2</c:v>
                </c:pt>
                <c:pt idx="3">
                  <c:v>15.11</c:v>
                </c:pt>
                <c:pt idx="4">
                  <c:v>15.64</c:v>
                </c:pt>
              </c:numCache>
            </c:numRef>
          </c:val>
          <c:extLst>
            <c:ext xmlns:c16="http://schemas.microsoft.com/office/drawing/2014/chart" uri="{C3380CC4-5D6E-409C-BE32-E72D297353CC}">
              <c16:uniqueId val="{00000001-678D-488D-BDC9-228BBF500E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-1.51</c:v>
                </c:pt>
                <c:pt idx="2">
                  <c:v>0</c:v>
                </c:pt>
                <c:pt idx="3">
                  <c:v>1.67</c:v>
                </c:pt>
                <c:pt idx="4">
                  <c:v>0.91</c:v>
                </c:pt>
              </c:numCache>
            </c:numRef>
          </c:val>
          <c:smooth val="0"/>
          <c:extLst>
            <c:ext xmlns:c16="http://schemas.microsoft.com/office/drawing/2014/chart" uri="{C3380CC4-5D6E-409C-BE32-E72D297353CC}">
              <c16:uniqueId val="{00000002-678D-488D-BDC9-228BBF500E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3.41</c:v>
                </c:pt>
                <c:pt idx="2">
                  <c:v>#N/A</c:v>
                </c:pt>
                <c:pt idx="3">
                  <c:v>0.26</c:v>
                </c:pt>
                <c:pt idx="4">
                  <c:v>#N/A</c:v>
                </c:pt>
                <c:pt idx="5">
                  <c:v>0.27</c:v>
                </c:pt>
                <c:pt idx="6">
                  <c:v>#N/A</c:v>
                </c:pt>
                <c:pt idx="7">
                  <c:v>0.28999999999999998</c:v>
                </c:pt>
                <c:pt idx="8">
                  <c:v>#N/A</c:v>
                </c:pt>
                <c:pt idx="9">
                  <c:v>0.28999999999999998</c:v>
                </c:pt>
              </c:numCache>
            </c:numRef>
          </c:val>
          <c:extLst>
            <c:ext xmlns:c16="http://schemas.microsoft.com/office/drawing/2014/chart" uri="{C3380CC4-5D6E-409C-BE32-E72D297353CC}">
              <c16:uniqueId val="{00000000-A0AF-4E88-9541-D9AA5CA8DC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F-4E88-9541-D9AA5CA8DCFF}"/>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0.09</c:v>
                </c:pt>
                <c:pt idx="6">
                  <c:v>#N/A</c:v>
                </c:pt>
                <c:pt idx="7">
                  <c:v>0.13</c:v>
                </c:pt>
                <c:pt idx="8">
                  <c:v>#N/A</c:v>
                </c:pt>
                <c:pt idx="9">
                  <c:v>0.19</c:v>
                </c:pt>
              </c:numCache>
            </c:numRef>
          </c:val>
          <c:extLst>
            <c:ext xmlns:c16="http://schemas.microsoft.com/office/drawing/2014/chart" uri="{C3380CC4-5D6E-409C-BE32-E72D297353CC}">
              <c16:uniqueId val="{00000002-A0AF-4E88-9541-D9AA5CA8DCFF}"/>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0.28999999999999998</c:v>
                </c:pt>
                <c:pt idx="4">
                  <c:v>#N/A</c:v>
                </c:pt>
                <c:pt idx="5">
                  <c:v>0.3</c:v>
                </c:pt>
                <c:pt idx="6">
                  <c:v>#N/A</c:v>
                </c:pt>
                <c:pt idx="7">
                  <c:v>0.3</c:v>
                </c:pt>
                <c:pt idx="8">
                  <c:v>#N/A</c:v>
                </c:pt>
                <c:pt idx="9">
                  <c:v>0.3</c:v>
                </c:pt>
              </c:numCache>
            </c:numRef>
          </c:val>
          <c:extLst>
            <c:ext xmlns:c16="http://schemas.microsoft.com/office/drawing/2014/chart" uri="{C3380CC4-5D6E-409C-BE32-E72D297353CC}">
              <c16:uniqueId val="{00000003-A0AF-4E88-9541-D9AA5CA8DCF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0.35</c:v>
                </c:pt>
                <c:pt idx="4">
                  <c:v>#N/A</c:v>
                </c:pt>
                <c:pt idx="5">
                  <c:v>0.23</c:v>
                </c:pt>
                <c:pt idx="6">
                  <c:v>#N/A</c:v>
                </c:pt>
                <c:pt idx="7">
                  <c:v>0.3</c:v>
                </c:pt>
                <c:pt idx="8">
                  <c:v>#N/A</c:v>
                </c:pt>
                <c:pt idx="9">
                  <c:v>0.32</c:v>
                </c:pt>
              </c:numCache>
            </c:numRef>
          </c:val>
          <c:extLst>
            <c:ext xmlns:c16="http://schemas.microsoft.com/office/drawing/2014/chart" uri="{C3380CC4-5D6E-409C-BE32-E72D297353CC}">
              <c16:uniqueId val="{00000004-A0AF-4E88-9541-D9AA5CA8DC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0.92</c:v>
                </c:pt>
                <c:pt idx="2">
                  <c:v>#N/A</c:v>
                </c:pt>
                <c:pt idx="3">
                  <c:v>1.54</c:v>
                </c:pt>
                <c:pt idx="4">
                  <c:v>#N/A</c:v>
                </c:pt>
                <c:pt idx="5">
                  <c:v>1.71</c:v>
                </c:pt>
                <c:pt idx="6">
                  <c:v>#N/A</c:v>
                </c:pt>
                <c:pt idx="7">
                  <c:v>0.37</c:v>
                </c:pt>
                <c:pt idx="8">
                  <c:v>#N/A</c:v>
                </c:pt>
                <c:pt idx="9">
                  <c:v>0.36</c:v>
                </c:pt>
              </c:numCache>
            </c:numRef>
          </c:val>
          <c:extLst>
            <c:ext xmlns:c16="http://schemas.microsoft.com/office/drawing/2014/chart" uri="{C3380CC4-5D6E-409C-BE32-E72D297353CC}">
              <c16:uniqueId val="{00000005-A0AF-4E88-9541-D9AA5CA8DCF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0.64</c:v>
                </c:pt>
                <c:pt idx="4">
                  <c:v>#N/A</c:v>
                </c:pt>
                <c:pt idx="5">
                  <c:v>0.49</c:v>
                </c:pt>
                <c:pt idx="6">
                  <c:v>#N/A</c:v>
                </c:pt>
                <c:pt idx="7">
                  <c:v>0.95</c:v>
                </c:pt>
                <c:pt idx="8">
                  <c:v>#N/A</c:v>
                </c:pt>
                <c:pt idx="9">
                  <c:v>0.36</c:v>
                </c:pt>
              </c:numCache>
            </c:numRef>
          </c:val>
          <c:extLst>
            <c:ext xmlns:c16="http://schemas.microsoft.com/office/drawing/2014/chart" uri="{C3380CC4-5D6E-409C-BE32-E72D297353CC}">
              <c16:uniqueId val="{00000006-A0AF-4E88-9541-D9AA5CA8DC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1.21</c:v>
                </c:pt>
                <c:pt idx="2">
                  <c:v>#N/A</c:v>
                </c:pt>
                <c:pt idx="3">
                  <c:v>1.05</c:v>
                </c:pt>
                <c:pt idx="4">
                  <c:v>#N/A</c:v>
                </c:pt>
                <c:pt idx="5">
                  <c:v>1.38</c:v>
                </c:pt>
                <c:pt idx="6">
                  <c:v>#N/A</c:v>
                </c:pt>
                <c:pt idx="7">
                  <c:v>1.81</c:v>
                </c:pt>
                <c:pt idx="8">
                  <c:v>#N/A</c:v>
                </c:pt>
                <c:pt idx="9">
                  <c:v>2.0499999999999998</c:v>
                </c:pt>
              </c:numCache>
            </c:numRef>
          </c:val>
          <c:extLst>
            <c:ext xmlns:c16="http://schemas.microsoft.com/office/drawing/2014/chart" uri="{C3380CC4-5D6E-409C-BE32-E72D297353CC}">
              <c16:uniqueId val="{00000007-A0AF-4E88-9541-D9AA5CA8DC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5.26</c:v>
                </c:pt>
                <c:pt idx="2">
                  <c:v>#N/A</c:v>
                </c:pt>
                <c:pt idx="3">
                  <c:v>5.42</c:v>
                </c:pt>
                <c:pt idx="4">
                  <c:v>#N/A</c:v>
                </c:pt>
                <c:pt idx="5">
                  <c:v>4.87</c:v>
                </c:pt>
                <c:pt idx="6">
                  <c:v>#N/A</c:v>
                </c:pt>
                <c:pt idx="7">
                  <c:v>4.6100000000000003</c:v>
                </c:pt>
                <c:pt idx="8">
                  <c:v>#N/A</c:v>
                </c:pt>
                <c:pt idx="9">
                  <c:v>4.8499999999999996</c:v>
                </c:pt>
              </c:numCache>
            </c:numRef>
          </c:val>
          <c:extLst>
            <c:ext xmlns:c16="http://schemas.microsoft.com/office/drawing/2014/chart" uri="{C3380CC4-5D6E-409C-BE32-E72D297353CC}">
              <c16:uniqueId val="{00000008-A0AF-4E88-9541-D9AA5CA8DCF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c:v>
                </c:pt>
                <c:pt idx="2">
                  <c:v>#N/A</c:v>
                </c:pt>
                <c:pt idx="3">
                  <c:v>4.72</c:v>
                </c:pt>
                <c:pt idx="4">
                  <c:v>#N/A</c:v>
                </c:pt>
                <c:pt idx="5">
                  <c:v>5.35</c:v>
                </c:pt>
                <c:pt idx="6">
                  <c:v>#N/A</c:v>
                </c:pt>
                <c:pt idx="7">
                  <c:v>6.08</c:v>
                </c:pt>
                <c:pt idx="8">
                  <c:v>#N/A</c:v>
                </c:pt>
                <c:pt idx="9">
                  <c:v>6.52</c:v>
                </c:pt>
              </c:numCache>
            </c:numRef>
          </c:val>
          <c:extLst>
            <c:ext xmlns:c16="http://schemas.microsoft.com/office/drawing/2014/chart" uri="{C3380CC4-5D6E-409C-BE32-E72D297353CC}">
              <c16:uniqueId val="{00000009-A0AF-4E88-9541-D9AA5CA8DC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20369</c:v>
                </c:pt>
                <c:pt idx="5">
                  <c:v>20985</c:v>
                </c:pt>
                <c:pt idx="8">
                  <c:v>21356</c:v>
                </c:pt>
                <c:pt idx="11">
                  <c:v>21402</c:v>
                </c:pt>
                <c:pt idx="14">
                  <c:v>22059</c:v>
                </c:pt>
              </c:numCache>
            </c:numRef>
          </c:val>
          <c:extLst>
            <c:ext xmlns:c16="http://schemas.microsoft.com/office/drawing/2014/chart" uri="{C3380CC4-5D6E-409C-BE32-E72D297353CC}">
              <c16:uniqueId val="{00000000-7A9E-4B98-ACED-93BD87E70A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9E-4B98-ACED-93BD87E70A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434</c:v>
                </c:pt>
                <c:pt idx="3">
                  <c:v>398</c:v>
                </c:pt>
                <c:pt idx="6">
                  <c:v>400</c:v>
                </c:pt>
                <c:pt idx="9">
                  <c:v>207</c:v>
                </c:pt>
                <c:pt idx="12">
                  <c:v>438</c:v>
                </c:pt>
              </c:numCache>
            </c:numRef>
          </c:val>
          <c:extLst>
            <c:ext xmlns:c16="http://schemas.microsoft.com/office/drawing/2014/chart" uri="{C3380CC4-5D6E-409C-BE32-E72D297353CC}">
              <c16:uniqueId val="{00000002-7A9E-4B98-ACED-93BD87E70A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56</c:v>
                </c:pt>
                <c:pt idx="6">
                  <c:v>83</c:v>
                </c:pt>
                <c:pt idx="9">
                  <c:v>193</c:v>
                </c:pt>
                <c:pt idx="12">
                  <c:v>368</c:v>
                </c:pt>
              </c:numCache>
            </c:numRef>
          </c:val>
          <c:extLst>
            <c:ext xmlns:c16="http://schemas.microsoft.com/office/drawing/2014/chart" uri="{C3380CC4-5D6E-409C-BE32-E72D297353CC}">
              <c16:uniqueId val="{00000003-7A9E-4B98-ACED-93BD87E70A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7675</c:v>
                </c:pt>
                <c:pt idx="3">
                  <c:v>6925</c:v>
                </c:pt>
                <c:pt idx="6">
                  <c:v>7016</c:v>
                </c:pt>
                <c:pt idx="9">
                  <c:v>6873</c:v>
                </c:pt>
                <c:pt idx="12">
                  <c:v>6731</c:v>
                </c:pt>
              </c:numCache>
            </c:numRef>
          </c:val>
          <c:extLst>
            <c:ext xmlns:c16="http://schemas.microsoft.com/office/drawing/2014/chart" uri="{C3380CC4-5D6E-409C-BE32-E72D297353CC}">
              <c16:uniqueId val="{00000004-7A9E-4B98-ACED-93BD87E70A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E-4B98-ACED-93BD87E70A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9E-4B98-ACED-93BD87E70A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16571</c:v>
                </c:pt>
                <c:pt idx="3">
                  <c:v>17993</c:v>
                </c:pt>
                <c:pt idx="6">
                  <c:v>17793</c:v>
                </c:pt>
                <c:pt idx="9">
                  <c:v>20049</c:v>
                </c:pt>
                <c:pt idx="12">
                  <c:v>19201</c:v>
                </c:pt>
              </c:numCache>
            </c:numRef>
          </c:val>
          <c:extLst>
            <c:ext xmlns:c16="http://schemas.microsoft.com/office/drawing/2014/chart" uri="{C3380CC4-5D6E-409C-BE32-E72D297353CC}">
              <c16:uniqueId val="{00000007-7A9E-4B98-ACED-93BD87E70A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4359</c:v>
                </c:pt>
                <c:pt idx="2">
                  <c:v>#N/A</c:v>
                </c:pt>
                <c:pt idx="3">
                  <c:v>#N/A</c:v>
                </c:pt>
                <c:pt idx="4">
                  <c:v>4387</c:v>
                </c:pt>
                <c:pt idx="5">
                  <c:v>#N/A</c:v>
                </c:pt>
                <c:pt idx="6">
                  <c:v>#N/A</c:v>
                </c:pt>
                <c:pt idx="7">
                  <c:v>3936</c:v>
                </c:pt>
                <c:pt idx="8">
                  <c:v>#N/A</c:v>
                </c:pt>
                <c:pt idx="9">
                  <c:v>#N/A</c:v>
                </c:pt>
                <c:pt idx="10">
                  <c:v>5920</c:v>
                </c:pt>
                <c:pt idx="11">
                  <c:v>#N/A</c:v>
                </c:pt>
                <c:pt idx="12">
                  <c:v>#N/A</c:v>
                </c:pt>
                <c:pt idx="13">
                  <c:v>4679</c:v>
                </c:pt>
                <c:pt idx="14">
                  <c:v>#N/A</c:v>
                </c:pt>
              </c:numCache>
            </c:numRef>
          </c:val>
          <c:smooth val="0"/>
          <c:extLst>
            <c:ext xmlns:c16="http://schemas.microsoft.com/office/drawing/2014/chart" uri="{C3380CC4-5D6E-409C-BE32-E72D297353CC}">
              <c16:uniqueId val="{00000008-7A9E-4B98-ACED-93BD87E70A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199720</c:v>
                </c:pt>
                <c:pt idx="5">
                  <c:v>202243</c:v>
                </c:pt>
                <c:pt idx="8">
                  <c:v>201787</c:v>
                </c:pt>
                <c:pt idx="11">
                  <c:v>203324</c:v>
                </c:pt>
                <c:pt idx="14">
                  <c:v>200501</c:v>
                </c:pt>
              </c:numCache>
            </c:numRef>
          </c:val>
          <c:extLst>
            <c:ext xmlns:c16="http://schemas.microsoft.com/office/drawing/2014/chart" uri="{C3380CC4-5D6E-409C-BE32-E72D297353CC}">
              <c16:uniqueId val="{00000000-7F51-4731-917A-1189D942DD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92005</c:v>
                </c:pt>
                <c:pt idx="5">
                  <c:v>94267</c:v>
                </c:pt>
                <c:pt idx="8">
                  <c:v>92394</c:v>
                </c:pt>
                <c:pt idx="11">
                  <c:v>90988</c:v>
                </c:pt>
                <c:pt idx="14">
                  <c:v>89478</c:v>
                </c:pt>
              </c:numCache>
            </c:numRef>
          </c:val>
          <c:extLst>
            <c:ext xmlns:c16="http://schemas.microsoft.com/office/drawing/2014/chart" uri="{C3380CC4-5D6E-409C-BE32-E72D297353CC}">
              <c16:uniqueId val="{00000001-7F51-4731-917A-1189D942DD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26397</c:v>
                </c:pt>
                <c:pt idx="5">
                  <c:v>25170</c:v>
                </c:pt>
                <c:pt idx="8">
                  <c:v>26996</c:v>
                </c:pt>
                <c:pt idx="11">
                  <c:v>29156</c:v>
                </c:pt>
                <c:pt idx="14">
                  <c:v>32360</c:v>
                </c:pt>
              </c:numCache>
            </c:numRef>
          </c:val>
          <c:extLst>
            <c:ext xmlns:c16="http://schemas.microsoft.com/office/drawing/2014/chart" uri="{C3380CC4-5D6E-409C-BE32-E72D297353CC}">
              <c16:uniqueId val="{00000002-7F51-4731-917A-1189D942DD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51-4731-917A-1189D942DD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51-4731-917A-1189D942DD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1329</c:v>
                </c:pt>
                <c:pt idx="3">
                  <c:v>468</c:v>
                </c:pt>
                <c:pt idx="6">
                  <c:v>1282</c:v>
                </c:pt>
                <c:pt idx="9">
                  <c:v>1170</c:v>
                </c:pt>
                <c:pt idx="12">
                  <c:v>1314</c:v>
                </c:pt>
              </c:numCache>
            </c:numRef>
          </c:val>
          <c:extLst>
            <c:ext xmlns:c16="http://schemas.microsoft.com/office/drawing/2014/chart" uri="{C3380CC4-5D6E-409C-BE32-E72D297353CC}">
              <c16:uniqueId val="{00000005-7F51-4731-917A-1189D942DD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16588</c:v>
                </c:pt>
                <c:pt idx="3">
                  <c:v>16506</c:v>
                </c:pt>
                <c:pt idx="6">
                  <c:v>16149</c:v>
                </c:pt>
                <c:pt idx="9">
                  <c:v>15436</c:v>
                </c:pt>
                <c:pt idx="12">
                  <c:v>15224</c:v>
                </c:pt>
              </c:numCache>
            </c:numRef>
          </c:val>
          <c:extLst>
            <c:ext xmlns:c16="http://schemas.microsoft.com/office/drawing/2014/chart" uri="{C3380CC4-5D6E-409C-BE32-E72D297353CC}">
              <c16:uniqueId val="{00000006-7F51-4731-917A-1189D942DD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3717</c:v>
                </c:pt>
                <c:pt idx="3">
                  <c:v>7346</c:v>
                </c:pt>
                <c:pt idx="6">
                  <c:v>7361</c:v>
                </c:pt>
                <c:pt idx="9">
                  <c:v>7315</c:v>
                </c:pt>
                <c:pt idx="12">
                  <c:v>7034</c:v>
                </c:pt>
              </c:numCache>
            </c:numRef>
          </c:val>
          <c:extLst>
            <c:ext xmlns:c16="http://schemas.microsoft.com/office/drawing/2014/chart" uri="{C3380CC4-5D6E-409C-BE32-E72D297353CC}">
              <c16:uniqueId val="{00000007-7F51-4731-917A-1189D942DD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109318</c:v>
                </c:pt>
                <c:pt idx="3">
                  <c:v>101394</c:v>
                </c:pt>
                <c:pt idx="6">
                  <c:v>101380</c:v>
                </c:pt>
                <c:pt idx="9">
                  <c:v>99758</c:v>
                </c:pt>
                <c:pt idx="12">
                  <c:v>94706</c:v>
                </c:pt>
              </c:numCache>
            </c:numRef>
          </c:val>
          <c:extLst>
            <c:ext xmlns:c16="http://schemas.microsoft.com/office/drawing/2014/chart" uri="{C3380CC4-5D6E-409C-BE32-E72D297353CC}">
              <c16:uniqueId val="{00000008-7F51-4731-917A-1189D942DD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2403</c:v>
                </c:pt>
                <c:pt idx="3">
                  <c:v>2193</c:v>
                </c:pt>
                <c:pt idx="6">
                  <c:v>1712</c:v>
                </c:pt>
                <c:pt idx="9">
                  <c:v>1515</c:v>
                </c:pt>
                <c:pt idx="12">
                  <c:v>5945</c:v>
                </c:pt>
              </c:numCache>
            </c:numRef>
          </c:val>
          <c:extLst>
            <c:ext xmlns:c16="http://schemas.microsoft.com/office/drawing/2014/chart" uri="{C3380CC4-5D6E-409C-BE32-E72D297353CC}">
              <c16:uniqueId val="{00000009-7F51-4731-917A-1189D942DD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187119</c:v>
                </c:pt>
                <c:pt idx="3">
                  <c:v>201700</c:v>
                </c:pt>
                <c:pt idx="6">
                  <c:v>201474</c:v>
                </c:pt>
                <c:pt idx="9">
                  <c:v>204848</c:v>
                </c:pt>
                <c:pt idx="12">
                  <c:v>203317</c:v>
                </c:pt>
              </c:numCache>
            </c:numRef>
          </c:val>
          <c:extLst>
            <c:ext xmlns:c16="http://schemas.microsoft.com/office/drawing/2014/chart" uri="{C3380CC4-5D6E-409C-BE32-E72D297353CC}">
              <c16:uniqueId val="{0000000A-7F51-4731-917A-1189D942DD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2352</c:v>
                </c:pt>
                <c:pt idx="2">
                  <c:v>#N/A</c:v>
                </c:pt>
                <c:pt idx="3">
                  <c:v>#N/A</c:v>
                </c:pt>
                <c:pt idx="4">
                  <c:v>7928</c:v>
                </c:pt>
                <c:pt idx="5">
                  <c:v>#N/A</c:v>
                </c:pt>
                <c:pt idx="6">
                  <c:v>#N/A</c:v>
                </c:pt>
                <c:pt idx="7">
                  <c:v>8180</c:v>
                </c:pt>
                <c:pt idx="8">
                  <c:v>#N/A</c:v>
                </c:pt>
                <c:pt idx="9">
                  <c:v>#N/A</c:v>
                </c:pt>
                <c:pt idx="10">
                  <c:v>6574</c:v>
                </c:pt>
                <c:pt idx="11">
                  <c:v>#N/A</c:v>
                </c:pt>
                <c:pt idx="12">
                  <c:v>#N/A</c:v>
                </c:pt>
                <c:pt idx="13">
                  <c:v>5200</c:v>
                </c:pt>
                <c:pt idx="14">
                  <c:v>#N/A</c:v>
                </c:pt>
              </c:numCache>
            </c:numRef>
          </c:val>
          <c:smooth val="0"/>
          <c:extLst>
            <c:ext xmlns:c16="http://schemas.microsoft.com/office/drawing/2014/chart" uri="{C3380CC4-5D6E-409C-BE32-E72D297353CC}">
              <c16:uniqueId val="{0000000B-7F51-4731-917A-1189D942DD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15201</c:v>
                </c:pt>
                <c:pt idx="1">
                  <c:v>16440</c:v>
                </c:pt>
                <c:pt idx="2">
                  <c:v>17105</c:v>
                </c:pt>
              </c:numCache>
            </c:numRef>
          </c:val>
          <c:extLst>
            <c:ext xmlns:c16="http://schemas.microsoft.com/office/drawing/2014/chart" uri="{C3380CC4-5D6E-409C-BE32-E72D297353CC}">
              <c16:uniqueId val="{00000000-69A8-4810-B240-65D2850BE0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4017</c:v>
                </c:pt>
                <c:pt idx="1">
                  <c:v>4130</c:v>
                </c:pt>
                <c:pt idx="2">
                  <c:v>4371</c:v>
                </c:pt>
              </c:numCache>
            </c:numRef>
          </c:val>
          <c:extLst>
            <c:ext xmlns:c16="http://schemas.microsoft.com/office/drawing/2014/chart" uri="{C3380CC4-5D6E-409C-BE32-E72D297353CC}">
              <c16:uniqueId val="{00000001-69A8-4810-B240-65D2850BE0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3609</c:v>
                </c:pt>
                <c:pt idx="1">
                  <c:v>3474</c:v>
                </c:pt>
                <c:pt idx="2">
                  <c:v>5259</c:v>
                </c:pt>
              </c:numCache>
            </c:numRef>
          </c:val>
          <c:extLst>
            <c:ext xmlns:c16="http://schemas.microsoft.com/office/drawing/2014/chart" uri="{C3380CC4-5D6E-409C-BE32-E72D297353CC}">
              <c16:uniqueId val="{00000002-69A8-4810-B240-65D2850BE0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{17015B38-DC09-476C-9BD0-4992EC461130}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1CE-4FC1-8B30-04190E2368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{6D366E18-A873-41D0-945E-AFFD7ADE2EA8}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CE-4FC1-8B30-04190E2368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{E0F61162-02D9-4693-9550-BD3FA216C23D}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CE-4FC1-8B30-04190E2368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{1B7D312D-D8DA-47EF-8328-CD5980F4C2BA}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CE-4FC1-8B30-04190E2368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{DD2B75B5-45A6-467B-BD3E-1FCE89EB54D2}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CE-4FC1-8B30-04190E2368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{3D693BFD-BEE6-4FFE-891C-C1BB2371E199}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1CE-4FC1-8B30-04190E2368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{EBE8EDAC-099D-469F-91B3-FA0E1996F78A}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1CE-4FC1-8B30-04190E2368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{9561279D-1543-44C1-8AE6-16A0FFD0CFC9}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1CE-4FC1-8B30-04190E2368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{66DC25E9-737A-4A58-B69C-9EC1996654A1}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1CE-4FC1-8B30-04190E2368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59.4</c:v>
                </c:pt>
                <c:pt idx="24">
                  <c:v>58.5</c:v>
                </c:pt>
                <c:pt idx="32">
                  <c:v>53.5</c:v>
                </c:pt>
              </c:numCache>
            </c:numRef>
          </c:xVal>
          <c:yVal>
            <c:numRef>
              <c:f>公会計指標分析・財政指標組合せ分析表!$BP$51:$DC$51</c:f>
              <c:numCache>
                <c:formatCode>#,##0.0;"▲ "#,##0.0</c:formatCode>
                <c:ptCount val="40"/>
                <c:pt idx="8">
                  <c:v>8.5</c:v>
                </c:pt>
                <c:pt idx="16">
                  <c:v>8.6999999999999993</c:v>
                </c:pt>
                <c:pt idx="24">
                  <c:v>6.9</c:v>
                </c:pt>
                <c:pt idx="32">
                  <c:v>5.4</c:v>
                </c:pt>
              </c:numCache>
            </c:numRef>
          </c:yVal>
          <c:smooth val="0"/>
          <c:extLst>
            <c:ext xmlns:c16="http://schemas.microsoft.com/office/drawing/2014/chart" uri="{C3380CC4-5D6E-409C-BE32-E72D297353CC}">
              <c16:uniqueId val="{00000009-91CE-4FC1-8B30-04190E2368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{2E60397B-5AEA-42AA-942A-DBE0003ACF8E}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1CE-4FC1-8B30-04190E2368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{49CD6ECC-3AC0-410D-A921-BFE87E758940}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CE-4FC1-8B30-04190E2368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{D726A481-1E59-4584-AB23-40756AE71117}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CE-4FC1-8B30-04190E2368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{5456FDCD-CC49-4021-9F62-C77A658D26E0}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CE-4FC1-8B30-04190E2368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{F876B4F9-8DEE-4C0C-9E0B-F8769399FCEA}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CE-4FC1-8B30-04190E2368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{877852E9-CFCF-4DB9-948A-A4A9ED0BF278}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1CE-4FC1-8B30-04190E2368C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{543D3CBE-CD65-4158-AA67-E6A9DF46D231}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1CE-4FC1-8B30-04190E2368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{7F7FFBC0-2D50-4EC3-8A32-2DFC555A8743}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1CE-4FC1-8B30-04190E2368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{716656AF-234D-4367-8C5D-77DA27DB7282}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1CE-4FC1-8B30-04190E2368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91CE-4FC1-8B30-04190E2368C6}"/>
            </c:ext>
          </c:extLst>
        </c:ser>
        <c:dLbls>
          <c:showLegendKey val="0"/>
          <c:showVal val="1"/>
          <c:showCatName val="0"/>
          <c:showSerName val="0"/>
          <c:showPercent val="0"/>
          <c:showBubbleSize val="0"/>
        </c:dLbls>
        <c:axId val="46179840"/>
        <c:axId val="46181760"/>
      </c:scatterChart>
      <c:valAx>
        <c:axId val="46179840"/>
        <c:scaling>
          <c:orientation val="minMax"/>
          <c:max val="62.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{6E434D88-7DD9-4C4A-86C7-F5E7C91C72AA}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45-417F-9FE0-BA3A7A2B8F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{C4A84215-9ECE-47FA-BC6C-BEC570BD8232}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5-417F-9FE0-BA3A7A2B8F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{6CBF327B-E2D4-4C4A-9FFD-5971B68DF8B8}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5-417F-9FE0-BA3A7A2B8F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{A55BF0A5-D7DE-423E-A874-3031E9F305B7}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5-417F-9FE0-BA3A7A2B8F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{76642744-30E9-4890-9429-75C7371E7EAF}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5-417F-9FE0-BA3A7A2B8F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{2BACA4C4-F7B8-41F1-BD23-A4C7A02583D2}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45-417F-9FE0-BA3A7A2B8F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{6618C7F4-901D-4D8E-BC60-E9C40D6CEDF0}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45-417F-9FE0-BA3A7A2B8F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{5B7CD5CB-6A17-4BC8-B63F-E6FFA902EFA4}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45-417F-9FE0-BA3A7A2B8F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{9F1FFA6F-97C6-498D-81B5-0662DBCECDFC}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45-417F-9FE0-BA3A7A2B8F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4.7</c:v>
                </c:pt>
                <c:pt idx="16">
                  <c:v>4.4000000000000004</c:v>
                </c:pt>
                <c:pt idx="24">
                  <c:v>5</c:v>
                </c:pt>
                <c:pt idx="32">
                  <c:v>5.0999999999999996</c:v>
                </c:pt>
              </c:numCache>
            </c:numRef>
          </c:xVal>
          <c:yVal>
            <c:numRef>
              <c:f>公会計指標分析・財政指標組合せ分析表!$BP$73:$DC$73</c:f>
              <c:numCache>
                <c:formatCode>#,##0.0;"▲ "#,##0.0</c:formatCode>
                <c:ptCount val="40"/>
                <c:pt idx="0">
                  <c:v>2.5</c:v>
                </c:pt>
                <c:pt idx="8">
                  <c:v>8.5</c:v>
                </c:pt>
                <c:pt idx="16">
                  <c:v>8.6999999999999993</c:v>
                </c:pt>
                <c:pt idx="24">
                  <c:v>6.9</c:v>
                </c:pt>
                <c:pt idx="32">
                  <c:v>5.4</c:v>
                </c:pt>
              </c:numCache>
            </c:numRef>
          </c:yVal>
          <c:smooth val="0"/>
          <c:extLst>
            <c:ext xmlns:c16="http://schemas.microsoft.com/office/drawing/2014/chart" uri="{C3380CC4-5D6E-409C-BE32-E72D297353CC}">
              <c16:uniqueId val="{00000009-E145-417F-9FE0-BA3A7A2B8F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{2894D256-73A6-441B-A242-AEB849BCF00C}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45-417F-9FE0-BA3A7A2B8F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{30FD86F0-B613-438F-B680-8A8C15768375}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5-417F-9FE0-BA3A7A2B8F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{A729F59B-9B2B-4AA7-A6E8-EB30EC82BA0A}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5-417F-9FE0-BA3A7A2B8F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{048E371E-2407-432F-A8FA-1520F9F9C345}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5-417F-9FE0-BA3A7A2B8F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{21CD1412-144B-4A72-AC2B-5F5A60BE03DE}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5-417F-9FE0-BA3A7A2B8F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{6B1469A4-F3B4-4E47-AA7D-40D219E1F5AB}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45-417F-9FE0-BA3A7A2B8F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{0FC4F083-2273-4FC9-8FAA-177BA102F04E}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45-417F-9FE0-BA3A7A2B8F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{5C02F0EE-AB60-4843-814F-8895FB6AFB01}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45-417F-9FE0-BA3A7A2B8F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{DBEB67A6-8E0D-4DE3-A90B-3B0BF7AE179D}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45-417F-9FE0-BA3A7A2B8F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E145-417F-9FE0-BA3A7A2B8FBE}"/>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ヵ年平均）について、</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将来世代への負担圧縮を見据えた借換債の発行抑制を行った</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結果、元金償還額が大きくなったことによるものである</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今後も引き続き適正な公債管理に努めたい。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近年では花園ラグビー場の改修や文化創造館の建設事業などにより、一般会計等に係る地方債の現在高は大きく増加している。一方で下水道事業の普及により公営企業債等繰入見込額が減少の傾向にあり、将来負担比率抑制に寄与しているものの、将来負担額合計は高止まりの状況にある。しかし、充当可能基金や基準財政需要額算入見込額が確保されていることにより、将来負担比率の分子の極端な増加にはつながっていない。今後においても公営企業会計及び設立法人の将来負担額にかかる動向や影響に留意しつつ、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26,735</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2,691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百万円の増加となった。財政調整基金が</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665</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百万円の増加、学校施設の長寿命化対策として公共施設整備基金が</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1,872</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百万円増加した。一方、ラグビーワールドカップ関係経費</a:t>
          </a:r>
          <a:r>
            <a:rPr kumimoji="0"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にかかる経費の取崩しのため</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ラグビーのまち東大阪</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基金が</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108</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百</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万円減少している。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公共施設の設置及び整備等を行う</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・市営住宅整備基金：</a:t>
          </a:r>
          <a:r>
            <a:rPr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市営住宅の整備事業を行う</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・みどり基金：</a:t>
          </a:r>
          <a:r>
            <a:rPr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市民等が行う緑化の推進・保全に対する助成に必要な経費、本市が行う緑化の推進及び緑の保全のための事業に必要な経費</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子どもの安全安心育成事業を行う</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・都市経営基盤整備基金：</a:t>
          </a:r>
          <a:r>
            <a:rPr lang="ja-JP" altLang="en-US" sz="1400">
              <a:solidFill>
                <a:srgbClr val="000000"/>
              </a:solidFill>
              <a:effectLst/>
              <a:latin typeface="ＭＳ Ｐゴシック" panose="020B0600070205080204" pitchFamily="50" charset="-128"/>
              <a:ea typeface="ＭＳ Ｐゴシック" panose="020B0600070205080204" pitchFamily="50" charset="-128"/>
            </a:rPr>
            <a:t>都市経営の健全性を維持するとともに、市民生活の向上に資する施設整備等を行う。</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の主な要因は、学校施設の長寿命化対策として公共施設整備基金が増加した</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ことによるもの。</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各基金条例に基づき、適正な積立、運用管理、処分を行う。</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17,105</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665</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長期的視野に立った計画的な財政運営を行</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えるよう、適</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正な残高の維持に努める</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4,371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241</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百万円の増加となった。主な要因として、</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土地売払収入を積立たこと</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本市においては、平成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年に策定された公共施設等総合管理計画において、老朽化した施設の集約化・複合化や除却を進めている。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令和元年度において、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が減少している要因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、文化創造館や市営住宅の建て替えによるものである。今後も市有建築物保全計画に基づき施設の改修、更新に努めていく。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81" name="楕円 80"/>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2"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3" name="楕円 82"/>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30</xdr:row>
      <xdr:rowOff>63500</xdr:rowOff>
    </xdr:to>
    <xdr:cxnSp macro="">
      <xdr:nvCxnSpPr>
        <xdr:cNvPr id="84" name="直線コネクタ 83"/>
        <xdr:cNvCxnSpPr/>
      </xdr:nvCxnSpPr>
      <xdr:spPr>
        <a:xfrm flipV="1">
          <a:off x="4051300" y="5798608"/>
          <a:ext cx="7112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95885</xdr:rowOff>
    </xdr:to>
    <xdr:cxnSp macro="">
      <xdr:nvCxnSpPr>
        <xdr:cNvPr id="86" name="直線コネクタ 85"/>
        <xdr:cNvCxnSpPr/>
      </xdr:nvCxnSpPr>
      <xdr:spPr>
        <a:xfrm flipV="1">
          <a:off x="3289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95885</xdr:rowOff>
    </xdr:to>
    <xdr:cxnSp macro="">
      <xdr:nvCxnSpPr>
        <xdr:cNvPr id="88" name="直線コネクタ 87"/>
        <xdr:cNvCxnSpPr/>
      </xdr:nvCxnSpPr>
      <xdr:spPr>
        <a:xfrm>
          <a:off x="2527300" y="596053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3" name="n_1mainValue有形固定資産減価償却率"/>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4"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5" name="n_3mainValue有形固定資産減価償却率"/>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行った小中学校校舎耐震化事業や、花園ラグビー場の改修事業、また文化創造館の建設など、近年は大型事業の実施による地方債の発行が多かったため、類似団体内平均値と比べ、わずかに比率が高い状況にある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年度は税収等の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経常経費充当財源</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が増加したことにより債務償還比率が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した。今後は償還が本格的に進んでいく中、新規の地方債の発行抑制を図り、適切な公債費管理に努め</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20447</xdr:rowOff>
    </xdr:from>
    <xdr:to>
      <xdr:col>76</xdr:col>
      <xdr:colOff>73025</xdr:colOff>
      <xdr:row>31</xdr:row>
      <xdr:rowOff>122047</xdr:rowOff>
    </xdr:to>
    <xdr:sp macro="" textlink="">
      <xdr:nvSpPr>
        <xdr:cNvPr id="140" name="楕円 139"/>
        <xdr:cNvSpPr/>
      </xdr:nvSpPr>
      <xdr:spPr>
        <a:xfrm>
          <a:off x="147447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170324</xdr:rowOff>
    </xdr:from>
    <xdr:ext cx="469744" cy="259045"/>
    <xdr:sp macro="" textlink="">
      <xdr:nvSpPr>
        <xdr:cNvPr id="141" name="債務償還比率該当値テキスト"/>
        <xdr:cNvSpPr txBox="1"/>
      </xdr:nvSpPr>
      <xdr:spPr>
        <a:xfrm>
          <a:off x="14846300" y="608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1856</xdr:rowOff>
    </xdr:from>
    <xdr:to>
      <xdr:col>72</xdr:col>
      <xdr:colOff>123825</xdr:colOff>
      <xdr:row>31</xdr:row>
      <xdr:rowOff>103456</xdr:rowOff>
    </xdr:to>
    <xdr:sp macro="" textlink="">
      <xdr:nvSpPr>
        <xdr:cNvPr id="142" name="楕円 141"/>
        <xdr:cNvSpPr/>
      </xdr:nvSpPr>
      <xdr:spPr>
        <a:xfrm>
          <a:off x="14033500" y="60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52656</xdr:rowOff>
    </xdr:from>
    <xdr:to>
      <xdr:col>76</xdr:col>
      <xdr:colOff>22225</xdr:colOff>
      <xdr:row>31</xdr:row>
      <xdr:rowOff>71247</xdr:rowOff>
    </xdr:to>
    <xdr:cxnSp macro="">
      <xdr:nvCxnSpPr>
        <xdr:cNvPr id="143" name="直線コネクタ 142"/>
        <xdr:cNvCxnSpPr/>
      </xdr:nvCxnSpPr>
      <xdr:spPr>
        <a:xfrm>
          <a:off x="14084300" y="6139131"/>
          <a:ext cx="7112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75262</xdr:rowOff>
    </xdr:from>
    <xdr:to>
      <xdr:col>68</xdr:col>
      <xdr:colOff>123825</xdr:colOff>
      <xdr:row>32</xdr:row>
      <xdr:rowOff>5412</xdr:rowOff>
    </xdr:to>
    <xdr:sp macro="" textlink="">
      <xdr:nvSpPr>
        <xdr:cNvPr id="144" name="楕円 143"/>
        <xdr:cNvSpPr/>
      </xdr:nvSpPr>
      <xdr:spPr>
        <a:xfrm>
          <a:off x="13271500" y="61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52656</xdr:rowOff>
    </xdr:from>
    <xdr:to>
      <xdr:col>72</xdr:col>
      <xdr:colOff>73025</xdr:colOff>
      <xdr:row>31</xdr:row>
      <xdr:rowOff>126062</xdr:rowOff>
    </xdr:to>
    <xdr:cxnSp macro="">
      <xdr:nvCxnSpPr>
        <xdr:cNvPr id="145" name="直線コネクタ 144"/>
        <xdr:cNvCxnSpPr/>
      </xdr:nvCxnSpPr>
      <xdr:spPr>
        <a:xfrm flipV="1">
          <a:off x="13322300" y="6139131"/>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91814</xdr:rowOff>
    </xdr:from>
    <xdr:to>
      <xdr:col>64</xdr:col>
      <xdr:colOff>123825</xdr:colOff>
      <xdr:row>32</xdr:row>
      <xdr:rowOff>21964</xdr:rowOff>
    </xdr:to>
    <xdr:sp macro="" textlink="">
      <xdr:nvSpPr>
        <xdr:cNvPr id="146" name="楕円 145"/>
        <xdr:cNvSpPr/>
      </xdr:nvSpPr>
      <xdr:spPr>
        <a:xfrm>
          <a:off x="12509500" y="61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126062</xdr:rowOff>
    </xdr:from>
    <xdr:to>
      <xdr:col>68</xdr:col>
      <xdr:colOff>73025</xdr:colOff>
      <xdr:row>31</xdr:row>
      <xdr:rowOff>142614</xdr:rowOff>
    </xdr:to>
    <xdr:cxnSp macro="">
      <xdr:nvCxnSpPr>
        <xdr:cNvPr id="147" name="直線コネクタ 146"/>
        <xdr:cNvCxnSpPr/>
      </xdr:nvCxnSpPr>
      <xdr:spPr>
        <a:xfrm flipV="1">
          <a:off x="12560300" y="6212537"/>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123889</xdr:rowOff>
    </xdr:from>
    <xdr:to>
      <xdr:col>60</xdr:col>
      <xdr:colOff>123825</xdr:colOff>
      <xdr:row>31</xdr:row>
      <xdr:rowOff>54039</xdr:rowOff>
    </xdr:to>
    <xdr:sp macro="" textlink="">
      <xdr:nvSpPr>
        <xdr:cNvPr id="148" name="楕円 147"/>
        <xdr:cNvSpPr/>
      </xdr:nvSpPr>
      <xdr:spPr>
        <a:xfrm>
          <a:off x="11747500" y="6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3239</xdr:rowOff>
    </xdr:from>
    <xdr:to>
      <xdr:col>64</xdr:col>
      <xdr:colOff>73025</xdr:colOff>
      <xdr:row>31</xdr:row>
      <xdr:rowOff>142614</xdr:rowOff>
    </xdr:to>
    <xdr:cxnSp macro="">
      <xdr:nvCxnSpPr>
        <xdr:cNvPr id="149" name="直線コネクタ 148"/>
        <xdr:cNvCxnSpPr/>
      </xdr:nvCxnSpPr>
      <xdr:spPr>
        <a:xfrm>
          <a:off x="11798300" y="6089714"/>
          <a:ext cx="762000" cy="1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94583</xdr:rowOff>
    </xdr:from>
    <xdr:ext cx="469744" cy="259045"/>
    <xdr:sp macro="" textlink="">
      <xdr:nvSpPr>
        <xdr:cNvPr id="154" name="n_1mainValue債務償還比率"/>
        <xdr:cNvSpPr txBox="1"/>
      </xdr:nvSpPr>
      <xdr:spPr>
        <a:xfrm>
          <a:off x="13836727" y="618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167989</xdr:rowOff>
    </xdr:from>
    <xdr:ext cx="469744" cy="259045"/>
    <xdr:sp macro="" textlink="">
      <xdr:nvSpPr>
        <xdr:cNvPr id="155" name="n_2mainValue債務償還比率"/>
        <xdr:cNvSpPr txBox="1"/>
      </xdr:nvSpPr>
      <xdr:spPr>
        <a:xfrm>
          <a:off x="13087427" y="62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13091</xdr:rowOff>
    </xdr:from>
    <xdr:ext cx="469744" cy="259045"/>
    <xdr:sp macro="" textlink="">
      <xdr:nvSpPr>
        <xdr:cNvPr id="156" name="n_3mainValue債務償還比率"/>
        <xdr:cNvSpPr txBox="1"/>
      </xdr:nvSpPr>
      <xdr:spPr>
        <a:xfrm>
          <a:off x="12325427" y="627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45166</xdr:rowOff>
    </xdr:from>
    <xdr:ext cx="469744" cy="259045"/>
    <xdr:sp macro="" textlink="">
      <xdr:nvSpPr>
        <xdr:cNvPr id="157" name="n_4mainValue債務償還比率"/>
        <xdr:cNvSpPr txBox="1"/>
      </xdr:nvSpPr>
      <xdr:spPr>
        <a:xfrm>
          <a:off x="11563427" y="61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4"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41910</xdr:rowOff>
    </xdr:to>
    <xdr:cxnSp macro="">
      <xdr:nvCxnSpPr>
        <xdr:cNvPr id="76" name="直線コネクタ 75"/>
        <xdr:cNvCxnSpPr/>
      </xdr:nvCxnSpPr>
      <xdr:spPr>
        <a:xfrm>
          <a:off x="3797300" y="6518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3810</xdr:rowOff>
    </xdr:to>
    <xdr:cxnSp macro="">
      <xdr:nvCxnSpPr>
        <xdr:cNvPr id="78" name="直線コネクタ 77"/>
        <xdr:cNvCxnSpPr/>
      </xdr:nvCxnSpPr>
      <xdr:spPr>
        <a:xfrm>
          <a:off x="2908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139065</xdr:rowOff>
    </xdr:to>
    <xdr:cxnSp macro="">
      <xdr:nvCxnSpPr>
        <xdr:cNvPr id="80" name="直線コネクタ 79"/>
        <xdr:cNvCxnSpPr/>
      </xdr:nvCxnSpPr>
      <xdr:spPr>
        <a:xfrm>
          <a:off x="2019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5"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6" name="n_2main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168292</xdr:rowOff>
    </xdr:from>
    <xdr:ext cx="405111" cy="259045"/>
    <xdr:sp macro="" textlink="">
      <xdr:nvSpPr>
        <xdr:cNvPr id="87" name="n_3mainValue【道路】&#10;有形固定資産減価償却率"/>
        <xdr:cNvSpPr txBox="1"/>
      </xdr:nvSpPr>
      <xdr:spPr>
        <a:xfrm>
          <a:off x="1816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42156</xdr:rowOff>
    </xdr:from>
    <xdr:to>
      <xdr:col>55</xdr:col>
      <xdr:colOff>50800</xdr:colOff>
      <xdr:row>41</xdr:row>
      <xdr:rowOff>143756</xdr:rowOff>
    </xdr:to>
    <xdr:sp macro="" textlink="">
      <xdr:nvSpPr>
        <xdr:cNvPr id="125" name="楕円 124"/>
        <xdr:cNvSpPr/>
      </xdr:nvSpPr>
      <xdr:spPr>
        <a:xfrm>
          <a:off x="10426700" y="70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128533</xdr:rowOff>
    </xdr:from>
    <xdr:ext cx="469744" cy="259045"/>
    <xdr:sp macro="" textlink="">
      <xdr:nvSpPr>
        <xdr:cNvPr id="126" name="【道路】&#10;一人当たり延長該当値テキスト"/>
        <xdr:cNvSpPr txBox="1"/>
      </xdr:nvSpPr>
      <xdr:spPr>
        <a:xfrm>
          <a:off x="10515600" y="69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42294</xdr:rowOff>
    </xdr:from>
    <xdr:to>
      <xdr:col>50</xdr:col>
      <xdr:colOff>165100</xdr:colOff>
      <xdr:row>41</xdr:row>
      <xdr:rowOff>143894</xdr:rowOff>
    </xdr:to>
    <xdr:sp macro="" textlink="">
      <xdr:nvSpPr>
        <xdr:cNvPr id="127" name="楕円 126"/>
        <xdr:cNvSpPr/>
      </xdr:nvSpPr>
      <xdr:spPr>
        <a:xfrm>
          <a:off x="9588500" y="70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92956</xdr:rowOff>
    </xdr:from>
    <xdr:to>
      <xdr:col>55</xdr:col>
      <xdr:colOff>0</xdr:colOff>
      <xdr:row>41</xdr:row>
      <xdr:rowOff>93094</xdr:rowOff>
    </xdr:to>
    <xdr:cxnSp macro="">
      <xdr:nvCxnSpPr>
        <xdr:cNvPr id="128" name="直線コネクタ 127"/>
        <xdr:cNvCxnSpPr/>
      </xdr:nvCxnSpPr>
      <xdr:spPr>
        <a:xfrm flipV="1">
          <a:off x="9639300" y="7122406"/>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42453</xdr:rowOff>
    </xdr:from>
    <xdr:to>
      <xdr:col>46</xdr:col>
      <xdr:colOff>38100</xdr:colOff>
      <xdr:row>41</xdr:row>
      <xdr:rowOff>144053</xdr:rowOff>
    </xdr:to>
    <xdr:sp macro="" textlink="">
      <xdr:nvSpPr>
        <xdr:cNvPr id="129" name="楕円 128"/>
        <xdr:cNvSpPr/>
      </xdr:nvSpPr>
      <xdr:spPr>
        <a:xfrm>
          <a:off x="8699500" y="70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93094</xdr:rowOff>
    </xdr:from>
    <xdr:to>
      <xdr:col>50</xdr:col>
      <xdr:colOff>114300</xdr:colOff>
      <xdr:row>41</xdr:row>
      <xdr:rowOff>93253</xdr:rowOff>
    </xdr:to>
    <xdr:cxnSp macro="">
      <xdr:nvCxnSpPr>
        <xdr:cNvPr id="130" name="直線コネクタ 129"/>
        <xdr:cNvCxnSpPr/>
      </xdr:nvCxnSpPr>
      <xdr:spPr>
        <a:xfrm flipV="1">
          <a:off x="8750300" y="7122544"/>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42614</xdr:rowOff>
    </xdr:from>
    <xdr:to>
      <xdr:col>41</xdr:col>
      <xdr:colOff>101600</xdr:colOff>
      <xdr:row>41</xdr:row>
      <xdr:rowOff>144214</xdr:rowOff>
    </xdr:to>
    <xdr:sp macro="" textlink="">
      <xdr:nvSpPr>
        <xdr:cNvPr id="131" name="楕円 130"/>
        <xdr:cNvSpPr/>
      </xdr:nvSpPr>
      <xdr:spPr>
        <a:xfrm>
          <a:off x="7810500" y="70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93253</xdr:rowOff>
    </xdr:from>
    <xdr:to>
      <xdr:col>45</xdr:col>
      <xdr:colOff>177800</xdr:colOff>
      <xdr:row>41</xdr:row>
      <xdr:rowOff>93414</xdr:rowOff>
    </xdr:to>
    <xdr:cxnSp macro="">
      <xdr:nvCxnSpPr>
        <xdr:cNvPr id="132" name="直線コネクタ 131"/>
        <xdr:cNvCxnSpPr/>
      </xdr:nvCxnSpPr>
      <xdr:spPr>
        <a:xfrm flipV="1">
          <a:off x="7861300" y="7122703"/>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135021</xdr:rowOff>
    </xdr:from>
    <xdr:ext cx="469744" cy="259045"/>
    <xdr:sp macro="" textlink="">
      <xdr:nvSpPr>
        <xdr:cNvPr id="137" name="n_1mainValue【道路】&#10;一人当たり延長"/>
        <xdr:cNvSpPr txBox="1"/>
      </xdr:nvSpPr>
      <xdr:spPr>
        <a:xfrm>
          <a:off x="9391727" y="71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135180</xdr:rowOff>
    </xdr:from>
    <xdr:ext cx="469744" cy="259045"/>
    <xdr:sp macro="" textlink="">
      <xdr:nvSpPr>
        <xdr:cNvPr id="138" name="n_2mainValue【道路】&#10;一人当たり延長"/>
        <xdr:cNvSpPr txBox="1"/>
      </xdr:nvSpPr>
      <xdr:spPr>
        <a:xfrm>
          <a:off x="8515427" y="716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135341</xdr:rowOff>
    </xdr:from>
    <xdr:ext cx="469744" cy="259045"/>
    <xdr:sp macro="" textlink="">
      <xdr:nvSpPr>
        <xdr:cNvPr id="139" name="n_3mainValue【道路】&#10;一人当たり延長"/>
        <xdr:cNvSpPr txBox="1"/>
      </xdr:nvSpPr>
      <xdr:spPr>
        <a:xfrm>
          <a:off x="7626427" y="71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81" name="楕円 180"/>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82" name="【橋りょう・トンネル】&#10;有形固定資産減価償却率該当値テキスト"/>
        <xdr:cNvSpPr txBox="1"/>
      </xdr:nvSpPr>
      <xdr:spPr>
        <a:xfrm>
          <a:off x="4673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83" name="楕円 182"/>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111034</xdr:rowOff>
    </xdr:to>
    <xdr:cxnSp macro="">
      <xdr:nvCxnSpPr>
        <xdr:cNvPr id="184" name="直線コネクタ 183"/>
        <xdr:cNvCxnSpPr/>
      </xdr:nvCxnSpPr>
      <xdr:spPr>
        <a:xfrm>
          <a:off x="3797300" y="103702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85" name="楕円 184"/>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86" name="直線コネクタ 185"/>
        <xdr:cNvCxnSpPr/>
      </xdr:nvCxnSpPr>
      <xdr:spPr>
        <a:xfrm>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87" name="楕円 186"/>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55517</xdr:rowOff>
    </xdr:to>
    <xdr:cxnSp macro="">
      <xdr:nvCxnSpPr>
        <xdr:cNvPr id="188" name="直線コネクタ 187"/>
        <xdr:cNvCxnSpPr/>
      </xdr:nvCxnSpPr>
      <xdr:spPr>
        <a:xfrm>
          <a:off x="2019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193" name="n_1mainValue【橋りょう・トンネル】&#10;有形固定資産減価償却率"/>
        <xdr:cNvSpPr txBox="1"/>
      </xdr:nvSpPr>
      <xdr:spPr>
        <a:xfrm>
          <a:off x="3582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194" name="n_2mainValue【橋りょう・トンネル】&#10;有形固定資産減価償却率"/>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195" name="n_3mainValue【橋りょう・トンネル】&#10;有形固定資産減価償却率"/>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141110</xdr:rowOff>
    </xdr:from>
    <xdr:to>
      <xdr:col>55</xdr:col>
      <xdr:colOff>50800</xdr:colOff>
      <xdr:row>64</xdr:row>
      <xdr:rowOff>71260</xdr:rowOff>
    </xdr:to>
    <xdr:sp macro="" textlink="">
      <xdr:nvSpPr>
        <xdr:cNvPr id="235" name="楕円 234"/>
        <xdr:cNvSpPr/>
      </xdr:nvSpPr>
      <xdr:spPr>
        <a:xfrm>
          <a:off x="10426700" y="109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56037</xdr:rowOff>
    </xdr:from>
    <xdr:ext cx="534377" cy="259045"/>
    <xdr:sp macro="" textlink="">
      <xdr:nvSpPr>
        <xdr:cNvPr id="236" name="【橋りょう・トンネル】&#10;一人当たり有形固定資産（償却資産）額該当値テキスト"/>
        <xdr:cNvSpPr txBox="1"/>
      </xdr:nvSpPr>
      <xdr:spPr>
        <a:xfrm>
          <a:off x="10515600" y="108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141293</xdr:rowOff>
    </xdr:from>
    <xdr:to>
      <xdr:col>50</xdr:col>
      <xdr:colOff>165100</xdr:colOff>
      <xdr:row>64</xdr:row>
      <xdr:rowOff>71443</xdr:rowOff>
    </xdr:to>
    <xdr:sp macro="" textlink="">
      <xdr:nvSpPr>
        <xdr:cNvPr id="237" name="楕円 236"/>
        <xdr:cNvSpPr/>
      </xdr:nvSpPr>
      <xdr:spPr>
        <a:xfrm>
          <a:off x="9588500" y="109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20460</xdr:rowOff>
    </xdr:from>
    <xdr:to>
      <xdr:col>55</xdr:col>
      <xdr:colOff>0</xdr:colOff>
      <xdr:row>64</xdr:row>
      <xdr:rowOff>20643</xdr:rowOff>
    </xdr:to>
    <xdr:cxnSp macro="">
      <xdr:nvCxnSpPr>
        <xdr:cNvPr id="238" name="直線コネクタ 237"/>
        <xdr:cNvCxnSpPr/>
      </xdr:nvCxnSpPr>
      <xdr:spPr>
        <a:xfrm flipV="1">
          <a:off x="9639300" y="1099326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141487</xdr:rowOff>
    </xdr:from>
    <xdr:to>
      <xdr:col>46</xdr:col>
      <xdr:colOff>38100</xdr:colOff>
      <xdr:row>64</xdr:row>
      <xdr:rowOff>71637</xdr:rowOff>
    </xdr:to>
    <xdr:sp macro="" textlink="">
      <xdr:nvSpPr>
        <xdr:cNvPr id="239" name="楕円 238"/>
        <xdr:cNvSpPr/>
      </xdr:nvSpPr>
      <xdr:spPr>
        <a:xfrm>
          <a:off x="8699500" y="109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20643</xdr:rowOff>
    </xdr:from>
    <xdr:to>
      <xdr:col>50</xdr:col>
      <xdr:colOff>114300</xdr:colOff>
      <xdr:row>64</xdr:row>
      <xdr:rowOff>20837</xdr:rowOff>
    </xdr:to>
    <xdr:cxnSp macro="">
      <xdr:nvCxnSpPr>
        <xdr:cNvPr id="240" name="直線コネクタ 239"/>
        <xdr:cNvCxnSpPr/>
      </xdr:nvCxnSpPr>
      <xdr:spPr>
        <a:xfrm flipV="1">
          <a:off x="8750300" y="10993443"/>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141708</xdr:rowOff>
    </xdr:from>
    <xdr:to>
      <xdr:col>41</xdr:col>
      <xdr:colOff>101600</xdr:colOff>
      <xdr:row>64</xdr:row>
      <xdr:rowOff>71858</xdr:rowOff>
    </xdr:to>
    <xdr:sp macro="" textlink="">
      <xdr:nvSpPr>
        <xdr:cNvPr id="241" name="楕円 240"/>
        <xdr:cNvSpPr/>
      </xdr:nvSpPr>
      <xdr:spPr>
        <a:xfrm>
          <a:off x="7810500" y="109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20837</xdr:rowOff>
    </xdr:from>
    <xdr:to>
      <xdr:col>45</xdr:col>
      <xdr:colOff>177800</xdr:colOff>
      <xdr:row>64</xdr:row>
      <xdr:rowOff>21058</xdr:rowOff>
    </xdr:to>
    <xdr:cxnSp macro="">
      <xdr:nvCxnSpPr>
        <xdr:cNvPr id="242" name="直線コネクタ 241"/>
        <xdr:cNvCxnSpPr/>
      </xdr:nvCxnSpPr>
      <xdr:spPr>
        <a:xfrm flipV="1">
          <a:off x="7861300" y="10993637"/>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62570</xdr:rowOff>
    </xdr:from>
    <xdr:ext cx="534377" cy="259045"/>
    <xdr:sp macro="" textlink="">
      <xdr:nvSpPr>
        <xdr:cNvPr id="247" name="n_1mainValue【橋りょう・トンネル】&#10;一人当たり有形固定資産（償却資産）額"/>
        <xdr:cNvSpPr txBox="1"/>
      </xdr:nvSpPr>
      <xdr:spPr>
        <a:xfrm>
          <a:off x="9359411" y="110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62764</xdr:rowOff>
    </xdr:from>
    <xdr:ext cx="534377" cy="259045"/>
    <xdr:sp macro="" textlink="">
      <xdr:nvSpPr>
        <xdr:cNvPr id="248" name="n_2mainValue【橋りょう・トンネル】&#10;一人当たり有形固定資産（償却資産）額"/>
        <xdr:cNvSpPr txBox="1"/>
      </xdr:nvSpPr>
      <xdr:spPr>
        <a:xfrm>
          <a:off x="8483111" y="110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62985</xdr:rowOff>
    </xdr:from>
    <xdr:ext cx="534377" cy="259045"/>
    <xdr:sp macro="" textlink="">
      <xdr:nvSpPr>
        <xdr:cNvPr id="249" name="n_3mainValue【橋りょう・トンネル】&#10;一人当たり有形固定資産（償却資産）額"/>
        <xdr:cNvSpPr txBox="1"/>
      </xdr:nvSpPr>
      <xdr:spPr>
        <a:xfrm>
          <a:off x="7594111" y="110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90" name="楕円 289"/>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91" name="【公営住宅】&#10;有形固定資産減価償却率該当値テキスト"/>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92" name="楕円 291"/>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82</xdr:row>
      <xdr:rowOff>87630</xdr:rowOff>
    </xdr:to>
    <xdr:cxnSp macro="">
      <xdr:nvCxnSpPr>
        <xdr:cNvPr id="293" name="直線コネクタ 292"/>
        <xdr:cNvCxnSpPr/>
      </xdr:nvCxnSpPr>
      <xdr:spPr>
        <a:xfrm flipV="1">
          <a:off x="3797300" y="1380363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94" name="楕円 293"/>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83</xdr:row>
      <xdr:rowOff>106680</xdr:rowOff>
    </xdr:to>
    <xdr:cxnSp macro="">
      <xdr:nvCxnSpPr>
        <xdr:cNvPr id="295" name="直線コネクタ 294"/>
        <xdr:cNvCxnSpPr/>
      </xdr:nvCxnSpPr>
      <xdr:spPr>
        <a:xfrm flipV="1">
          <a:off x="2908300" y="141465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154939</xdr:rowOff>
    </xdr:from>
    <xdr:to>
      <xdr:col>10</xdr:col>
      <xdr:colOff>165100</xdr:colOff>
      <xdr:row>83</xdr:row>
      <xdr:rowOff>85089</xdr:rowOff>
    </xdr:to>
    <xdr:sp macro="" textlink="">
      <xdr:nvSpPr>
        <xdr:cNvPr id="296" name="楕円 295"/>
        <xdr:cNvSpPr/>
      </xdr:nvSpPr>
      <xdr:spPr>
        <a:xfrm>
          <a:off x="196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106680</xdr:rowOff>
    </xdr:to>
    <xdr:cxnSp macro="">
      <xdr:nvCxnSpPr>
        <xdr:cNvPr id="297" name="直線コネクタ 296"/>
        <xdr:cNvCxnSpPr/>
      </xdr:nvCxnSpPr>
      <xdr:spPr>
        <a:xfrm>
          <a:off x="2019300" y="14264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02" name="n_1main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03"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76216</xdr:rowOff>
    </xdr:from>
    <xdr:ext cx="405111" cy="259045"/>
    <xdr:sp macro="" textlink="">
      <xdr:nvSpPr>
        <xdr:cNvPr id="304" name="n_3mainValue【公営住宅】&#10;有形固定資産減価償却率"/>
        <xdr:cNvSpPr txBox="1"/>
      </xdr:nvSpPr>
      <xdr:spPr>
        <a:xfrm>
          <a:off x="1816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344" name="楕円 343"/>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116603</xdr:rowOff>
    </xdr:from>
    <xdr:ext cx="469744" cy="259045"/>
    <xdr:sp macro="" textlink="">
      <xdr:nvSpPr>
        <xdr:cNvPr id="345" name="【公営住宅】&#10;一人当たり面積該当値テキスト"/>
        <xdr:cNvSpPr txBox="1"/>
      </xdr:nvSpPr>
      <xdr:spPr>
        <a:xfrm>
          <a:off x="10515600"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170942</xdr:rowOff>
    </xdr:from>
    <xdr:to>
      <xdr:col>50</xdr:col>
      <xdr:colOff>165100</xdr:colOff>
      <xdr:row>84</xdr:row>
      <xdr:rowOff>101092</xdr:rowOff>
    </xdr:to>
    <xdr:sp macro="" textlink="">
      <xdr:nvSpPr>
        <xdr:cNvPr id="346" name="楕円 345"/>
        <xdr:cNvSpPr/>
      </xdr:nvSpPr>
      <xdr:spPr>
        <a:xfrm>
          <a:off x="9588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17526</xdr:rowOff>
    </xdr:from>
    <xdr:to>
      <xdr:col>55</xdr:col>
      <xdr:colOff>0</xdr:colOff>
      <xdr:row>84</xdr:row>
      <xdr:rowOff>50292</xdr:rowOff>
    </xdr:to>
    <xdr:cxnSp macro="">
      <xdr:nvCxnSpPr>
        <xdr:cNvPr id="347" name="直線コネクタ 346"/>
        <xdr:cNvCxnSpPr/>
      </xdr:nvCxnSpPr>
      <xdr:spPr>
        <a:xfrm flipV="1">
          <a:off x="9639300" y="14419326"/>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166370</xdr:rowOff>
    </xdr:from>
    <xdr:to>
      <xdr:col>46</xdr:col>
      <xdr:colOff>38100</xdr:colOff>
      <xdr:row>84</xdr:row>
      <xdr:rowOff>96520</xdr:rowOff>
    </xdr:to>
    <xdr:sp macro="" textlink="">
      <xdr:nvSpPr>
        <xdr:cNvPr id="348" name="楕円 347"/>
        <xdr:cNvSpPr/>
      </xdr:nvSpPr>
      <xdr:spPr>
        <a:xfrm>
          <a:off x="869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45720</xdr:rowOff>
    </xdr:from>
    <xdr:to>
      <xdr:col>50</xdr:col>
      <xdr:colOff>114300</xdr:colOff>
      <xdr:row>84</xdr:row>
      <xdr:rowOff>50292</xdr:rowOff>
    </xdr:to>
    <xdr:cxnSp macro="">
      <xdr:nvCxnSpPr>
        <xdr:cNvPr id="349" name="直線コネクタ 348"/>
        <xdr:cNvCxnSpPr/>
      </xdr:nvCxnSpPr>
      <xdr:spPr>
        <a:xfrm>
          <a:off x="8750300" y="14447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167894</xdr:rowOff>
    </xdr:from>
    <xdr:to>
      <xdr:col>41</xdr:col>
      <xdr:colOff>101600</xdr:colOff>
      <xdr:row>84</xdr:row>
      <xdr:rowOff>98044</xdr:rowOff>
    </xdr:to>
    <xdr:sp macro="" textlink="">
      <xdr:nvSpPr>
        <xdr:cNvPr id="350" name="楕円 349"/>
        <xdr:cNvSpPr/>
      </xdr:nvSpPr>
      <xdr:spPr>
        <a:xfrm>
          <a:off x="7810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45720</xdr:rowOff>
    </xdr:from>
    <xdr:to>
      <xdr:col>45</xdr:col>
      <xdr:colOff>177800</xdr:colOff>
      <xdr:row>84</xdr:row>
      <xdr:rowOff>47244</xdr:rowOff>
    </xdr:to>
    <xdr:cxnSp macro="">
      <xdr:nvCxnSpPr>
        <xdr:cNvPr id="351" name="直線コネクタ 350"/>
        <xdr:cNvCxnSpPr/>
      </xdr:nvCxnSpPr>
      <xdr:spPr>
        <a:xfrm flipV="1">
          <a:off x="7861300" y="144475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92219</xdr:rowOff>
    </xdr:from>
    <xdr:ext cx="469744" cy="259045"/>
    <xdr:sp macro="" textlink="">
      <xdr:nvSpPr>
        <xdr:cNvPr id="356" name="n_1main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87647</xdr:rowOff>
    </xdr:from>
    <xdr:ext cx="469744" cy="259045"/>
    <xdr:sp macro="" textlink="">
      <xdr:nvSpPr>
        <xdr:cNvPr id="357" name="n_2mainValue【公営住宅】&#10;一人当たり面積"/>
        <xdr:cNvSpPr txBox="1"/>
      </xdr:nvSpPr>
      <xdr:spPr>
        <a:xfrm>
          <a:off x="851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89171</xdr:rowOff>
    </xdr:from>
    <xdr:ext cx="469744" cy="259045"/>
    <xdr:sp macro="" textlink="">
      <xdr:nvSpPr>
        <xdr:cNvPr id="358" name="n_3mainValue【公営住宅】&#10;一人当たり面積"/>
        <xdr:cNvSpPr txBox="1"/>
      </xdr:nvSpPr>
      <xdr:spPr>
        <a:xfrm>
          <a:off x="7626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415" name="楕円 414"/>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416" name="【認定こども園・幼稚園・保育所】&#10;有形固定資産減価償却率該当値テキスト"/>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17" name="楕円 416"/>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35</xdr:row>
      <xdr:rowOff>22860</xdr:rowOff>
    </xdr:to>
    <xdr:cxnSp macro="">
      <xdr:nvCxnSpPr>
        <xdr:cNvPr id="418" name="直線コネクタ 417"/>
        <xdr:cNvCxnSpPr/>
      </xdr:nvCxnSpPr>
      <xdr:spPr>
        <a:xfrm>
          <a:off x="15481300" y="59645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419" name="楕円 418"/>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135255</xdr:rowOff>
    </xdr:to>
    <xdr:cxnSp macro="">
      <xdr:nvCxnSpPr>
        <xdr:cNvPr id="420" name="直線コネクタ 419"/>
        <xdr:cNvCxnSpPr/>
      </xdr:nvCxnSpPr>
      <xdr:spPr>
        <a:xfrm>
          <a:off x="14592300" y="592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153035</xdr:rowOff>
    </xdr:from>
    <xdr:to>
      <xdr:col>72</xdr:col>
      <xdr:colOff>38100</xdr:colOff>
      <xdr:row>34</xdr:row>
      <xdr:rowOff>83185</xdr:rowOff>
    </xdr:to>
    <xdr:sp macro="" textlink="">
      <xdr:nvSpPr>
        <xdr:cNvPr id="421" name="楕円 420"/>
        <xdr:cNvSpPr/>
      </xdr:nvSpPr>
      <xdr:spPr>
        <a:xfrm>
          <a:off x="13652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32385</xdr:rowOff>
    </xdr:from>
    <xdr:to>
      <xdr:col>76</xdr:col>
      <xdr:colOff>114300</xdr:colOff>
      <xdr:row>34</xdr:row>
      <xdr:rowOff>97155</xdr:rowOff>
    </xdr:to>
    <xdr:cxnSp macro="">
      <xdr:nvCxnSpPr>
        <xdr:cNvPr id="422" name="直線コネクタ 421"/>
        <xdr:cNvCxnSpPr/>
      </xdr:nvCxnSpPr>
      <xdr:spPr>
        <a:xfrm>
          <a:off x="13703300" y="58616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31132</xdr:rowOff>
    </xdr:from>
    <xdr:ext cx="405111" cy="259045"/>
    <xdr:sp macro="" textlink="">
      <xdr:nvSpPr>
        <xdr:cNvPr id="427" name="n_1mainValue【認定こども園・幼稚園・保育所】&#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428" name="n_2mainValue【認定こども園・幼稚園・保育所】&#10;有形固定資産減価償却率"/>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99712</xdr:rowOff>
    </xdr:from>
    <xdr:ext cx="405111" cy="259045"/>
    <xdr:sp macro="" textlink="">
      <xdr:nvSpPr>
        <xdr:cNvPr id="429" name="n_3mainValue【認定こども園・幼稚園・保育所】&#10;有形固定資産減価償却率"/>
        <xdr:cNvSpPr txBox="1"/>
      </xdr:nvSpPr>
      <xdr:spPr>
        <a:xfrm>
          <a:off x="13500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69" name="楕円 468"/>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70"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71" name="楕円 470"/>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40</xdr:row>
      <xdr:rowOff>91440</xdr:rowOff>
    </xdr:to>
    <xdr:cxnSp macro="">
      <xdr:nvCxnSpPr>
        <xdr:cNvPr id="472" name="直線コネクタ 471"/>
        <xdr:cNvCxnSpPr/>
      </xdr:nvCxnSpPr>
      <xdr:spPr>
        <a:xfrm flipV="1">
          <a:off x="21323300" y="6797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73" name="楕円 47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91440</xdr:rowOff>
    </xdr:to>
    <xdr:cxnSp macro="">
      <xdr:nvCxnSpPr>
        <xdr:cNvPr id="474" name="直線コネクタ 473"/>
        <xdr:cNvCxnSpPr/>
      </xdr:nvCxnSpPr>
      <xdr:spPr>
        <a:xfrm>
          <a:off x="20434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5" name="楕円 474"/>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99060</xdr:rowOff>
    </xdr:to>
    <xdr:cxnSp macro="">
      <xdr:nvCxnSpPr>
        <xdr:cNvPr id="476" name="直線コネクタ 475"/>
        <xdr:cNvCxnSpPr/>
      </xdr:nvCxnSpPr>
      <xdr:spPr>
        <a:xfrm flipV="1">
          <a:off x="19545300" y="694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481"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482"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83"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13"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24" name="楕円 523"/>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525" name="【学校施設】&#10;有形固定資産減価償却率該当値テキスト"/>
        <xdr:cNvSpPr txBox="1"/>
      </xdr:nvSpPr>
      <xdr:spPr>
        <a:xfrm>
          <a:off x="16357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26" name="楕円 525"/>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125730</xdr:rowOff>
    </xdr:to>
    <xdr:cxnSp macro="">
      <xdr:nvCxnSpPr>
        <xdr:cNvPr id="527" name="直線コネクタ 526"/>
        <xdr:cNvCxnSpPr/>
      </xdr:nvCxnSpPr>
      <xdr:spPr>
        <a:xfrm>
          <a:off x="15481300" y="10858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528" name="楕円 527"/>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0</xdr:rowOff>
    </xdr:from>
    <xdr:to>
      <xdr:col>81</xdr:col>
      <xdr:colOff>50800</xdr:colOff>
      <xdr:row>63</xdr:row>
      <xdr:rowOff>57150</xdr:rowOff>
    </xdr:to>
    <xdr:cxnSp macro="">
      <xdr:nvCxnSpPr>
        <xdr:cNvPr id="529" name="直線コネクタ 528"/>
        <xdr:cNvCxnSpPr/>
      </xdr:nvCxnSpPr>
      <xdr:spPr>
        <a:xfrm>
          <a:off x="14592300" y="1080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30" name="楕円 529"/>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110490</xdr:rowOff>
    </xdr:from>
    <xdr:to>
      <xdr:col>76</xdr:col>
      <xdr:colOff>114300</xdr:colOff>
      <xdr:row>63</xdr:row>
      <xdr:rowOff>0</xdr:rowOff>
    </xdr:to>
    <xdr:cxnSp macro="">
      <xdr:nvCxnSpPr>
        <xdr:cNvPr id="531" name="直線コネクタ 530"/>
        <xdr:cNvCxnSpPr/>
      </xdr:nvCxnSpPr>
      <xdr:spPr>
        <a:xfrm>
          <a:off x="13703300" y="107403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32"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33"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34"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36"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537" name="n_2mainValue【学校施設】&#10;有形固定資産減価償却率"/>
        <xdr:cNvSpPr txBox="1"/>
      </xdr:nvSpPr>
      <xdr:spPr>
        <a:xfrm>
          <a:off x="14389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38" name="n_3mainValue【学校施設】&#10;有形固定資産減価償却率"/>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87993</xdr:rowOff>
    </xdr:from>
    <xdr:to>
      <xdr:col>116</xdr:col>
      <xdr:colOff>114300</xdr:colOff>
      <xdr:row>63</xdr:row>
      <xdr:rowOff>18143</xdr:rowOff>
    </xdr:to>
    <xdr:sp macro="" textlink="">
      <xdr:nvSpPr>
        <xdr:cNvPr id="581" name="楕円 580"/>
        <xdr:cNvSpPr/>
      </xdr:nvSpPr>
      <xdr:spPr>
        <a:xfrm>
          <a:off x="221107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2920</xdr:rowOff>
    </xdr:from>
    <xdr:ext cx="469744" cy="259045"/>
    <xdr:sp macro="" textlink="">
      <xdr:nvSpPr>
        <xdr:cNvPr id="582" name="【学校施設】&#10;一人当たり面積該当値テキスト"/>
        <xdr:cNvSpPr txBox="1"/>
      </xdr:nvSpPr>
      <xdr:spPr>
        <a:xfrm>
          <a:off x="22199600" y="106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583" name="楕円 582"/>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111034</xdr:rowOff>
    </xdr:from>
    <xdr:to>
      <xdr:col>116</xdr:col>
      <xdr:colOff>63500</xdr:colOff>
      <xdr:row>62</xdr:row>
      <xdr:rowOff>138793</xdr:rowOff>
    </xdr:to>
    <xdr:cxnSp macro="">
      <xdr:nvCxnSpPr>
        <xdr:cNvPr id="584" name="直線コネクタ 583"/>
        <xdr:cNvCxnSpPr/>
      </xdr:nvCxnSpPr>
      <xdr:spPr>
        <a:xfrm>
          <a:off x="21323300" y="107409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61867</xdr:rowOff>
    </xdr:from>
    <xdr:to>
      <xdr:col>107</xdr:col>
      <xdr:colOff>101600</xdr:colOff>
      <xdr:row>62</xdr:row>
      <xdr:rowOff>163467</xdr:rowOff>
    </xdr:to>
    <xdr:sp macro="" textlink="">
      <xdr:nvSpPr>
        <xdr:cNvPr id="585" name="楕円 584"/>
        <xdr:cNvSpPr/>
      </xdr:nvSpPr>
      <xdr:spPr>
        <a:xfrm>
          <a:off x="20383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111034</xdr:rowOff>
    </xdr:from>
    <xdr:to>
      <xdr:col>111</xdr:col>
      <xdr:colOff>177800</xdr:colOff>
      <xdr:row>62</xdr:row>
      <xdr:rowOff>112667</xdr:rowOff>
    </xdr:to>
    <xdr:cxnSp macro="">
      <xdr:nvCxnSpPr>
        <xdr:cNvPr id="586" name="直線コネクタ 585"/>
        <xdr:cNvCxnSpPr/>
      </xdr:nvCxnSpPr>
      <xdr:spPr>
        <a:xfrm flipV="1">
          <a:off x="20434300" y="10740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27577</xdr:rowOff>
    </xdr:from>
    <xdr:to>
      <xdr:col>102</xdr:col>
      <xdr:colOff>165100</xdr:colOff>
      <xdr:row>62</xdr:row>
      <xdr:rowOff>129177</xdr:rowOff>
    </xdr:to>
    <xdr:sp macro="" textlink="">
      <xdr:nvSpPr>
        <xdr:cNvPr id="587" name="楕円 586"/>
        <xdr:cNvSpPr/>
      </xdr:nvSpPr>
      <xdr:spPr>
        <a:xfrm>
          <a:off x="19494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78377</xdr:rowOff>
    </xdr:from>
    <xdr:to>
      <xdr:col>107</xdr:col>
      <xdr:colOff>50800</xdr:colOff>
      <xdr:row>62</xdr:row>
      <xdr:rowOff>112667</xdr:rowOff>
    </xdr:to>
    <xdr:cxnSp macro="">
      <xdr:nvCxnSpPr>
        <xdr:cNvPr id="588" name="直線コネクタ 587"/>
        <xdr:cNvCxnSpPr/>
      </xdr:nvCxnSpPr>
      <xdr:spPr>
        <a:xfrm>
          <a:off x="19545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593" name="n_1mainValue【学校施設】&#10;一人当たり面積"/>
        <xdr:cNvSpPr txBox="1"/>
      </xdr:nvSpPr>
      <xdr:spPr>
        <a:xfrm>
          <a:off x="21075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154594</xdr:rowOff>
    </xdr:from>
    <xdr:ext cx="469744" cy="259045"/>
    <xdr:sp macro="" textlink="">
      <xdr:nvSpPr>
        <xdr:cNvPr id="594" name="n_2mainValue【学校施設】&#10;一人当たり面積"/>
        <xdr:cNvSpPr txBox="1"/>
      </xdr:nvSpPr>
      <xdr:spPr>
        <a:xfrm>
          <a:off x="20199427"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120304</xdr:rowOff>
    </xdr:from>
    <xdr:ext cx="469744" cy="259045"/>
    <xdr:sp macro="" textlink="">
      <xdr:nvSpPr>
        <xdr:cNvPr id="595" name="n_3mainValue【学校施設】&#10;一人当たり面積"/>
        <xdr:cNvSpPr txBox="1"/>
      </xdr:nvSpPr>
      <xdr:spPr>
        <a:xfrm>
          <a:off x="19310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xdr:rowOff>
    </xdr:from>
    <xdr:to>
      <xdr:col>85</xdr:col>
      <xdr:colOff>177800</xdr:colOff>
      <xdr:row>85</xdr:row>
      <xdr:rowOff>106045</xdr:rowOff>
    </xdr:to>
    <xdr:sp macro="" textlink="">
      <xdr:nvSpPr>
        <xdr:cNvPr id="636" name="楕円 635"/>
        <xdr:cNvSpPr/>
      </xdr:nvSpPr>
      <xdr:spPr>
        <a:xfrm>
          <a:off x="16268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154322</xdr:rowOff>
    </xdr:from>
    <xdr:ext cx="405111" cy="259045"/>
    <xdr:sp macro="" textlink="">
      <xdr:nvSpPr>
        <xdr:cNvPr id="637" name="【児童館】&#10;有形固定資産減価償却率該当値テキスト"/>
        <xdr:cNvSpPr txBox="1"/>
      </xdr:nvSpPr>
      <xdr:spPr>
        <a:xfrm>
          <a:off x="16357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38" name="楕円 637"/>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55245</xdr:rowOff>
    </xdr:to>
    <xdr:cxnSp macro="">
      <xdr:nvCxnSpPr>
        <xdr:cNvPr id="639" name="直線コネクタ 638"/>
        <xdr:cNvCxnSpPr/>
      </xdr:nvCxnSpPr>
      <xdr:spPr>
        <a:xfrm>
          <a:off x="15481300" y="14590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40" name="楕円 639"/>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17145</xdr:rowOff>
    </xdr:to>
    <xdr:cxnSp macro="">
      <xdr:nvCxnSpPr>
        <xdr:cNvPr id="641" name="直線コネクタ 640"/>
        <xdr:cNvCxnSpPr/>
      </xdr:nvCxnSpPr>
      <xdr:spPr>
        <a:xfrm>
          <a:off x="14592300" y="14554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61595</xdr:rowOff>
    </xdr:from>
    <xdr:to>
      <xdr:col>72</xdr:col>
      <xdr:colOff>38100</xdr:colOff>
      <xdr:row>84</xdr:row>
      <xdr:rowOff>163195</xdr:rowOff>
    </xdr:to>
    <xdr:sp macro="" textlink="">
      <xdr:nvSpPr>
        <xdr:cNvPr id="642" name="楕円 641"/>
        <xdr:cNvSpPr/>
      </xdr:nvSpPr>
      <xdr:spPr>
        <a:xfrm>
          <a:off x="13652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112395</xdr:rowOff>
    </xdr:from>
    <xdr:to>
      <xdr:col>76</xdr:col>
      <xdr:colOff>114300</xdr:colOff>
      <xdr:row>84</xdr:row>
      <xdr:rowOff>152400</xdr:rowOff>
    </xdr:to>
    <xdr:cxnSp macro="">
      <xdr:nvCxnSpPr>
        <xdr:cNvPr id="643" name="直線コネクタ 642"/>
        <xdr:cNvCxnSpPr/>
      </xdr:nvCxnSpPr>
      <xdr:spPr>
        <a:xfrm>
          <a:off x="13703300" y="1451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4"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4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6"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48" name="n_1mainValue【児童館】&#10;有形固定資産減価償却率"/>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49" name="n_2main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154322</xdr:rowOff>
    </xdr:from>
    <xdr:ext cx="405111" cy="259045"/>
    <xdr:sp macro="" textlink="">
      <xdr:nvSpPr>
        <xdr:cNvPr id="650" name="n_3mainValue【児童館】&#10;有形固定資産減価償却率"/>
        <xdr:cNvSpPr txBox="1"/>
      </xdr:nvSpPr>
      <xdr:spPr>
        <a:xfrm>
          <a:off x="13500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77"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88" name="楕円 687"/>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35323</xdr:rowOff>
    </xdr:from>
    <xdr:ext cx="469744" cy="259045"/>
    <xdr:sp macro="" textlink="">
      <xdr:nvSpPr>
        <xdr:cNvPr id="689" name="【児童館】&#10;一人当たり面積該当値テキスト"/>
        <xdr:cNvSpPr txBox="1"/>
      </xdr:nvSpPr>
      <xdr:spPr>
        <a:xfrm>
          <a:off x="22199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690" name="楕円 689"/>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691" name="直線コネクタ 690"/>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692" name="楕円 691"/>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693" name="直線コネクタ 692"/>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4" name="楕円 693"/>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72389</xdr:rowOff>
    </xdr:to>
    <xdr:cxnSp macro="">
      <xdr:nvCxnSpPr>
        <xdr:cNvPr id="695" name="直線コネクタ 694"/>
        <xdr:cNvCxnSpPr/>
      </xdr:nvCxnSpPr>
      <xdr:spPr>
        <a:xfrm flipV="1">
          <a:off x="19545300" y="14636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96"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97"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698"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700" name="n_1mainValue【児童館】&#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701" name="n_2mainValue【児童館】&#10;一人当たり面積"/>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02" name="n_3main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30"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41" name="楕円 740"/>
        <xdr:cNvSpPr/>
      </xdr:nvSpPr>
      <xdr:spPr>
        <a:xfrm>
          <a:off x="16268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8399</xdr:rowOff>
    </xdr:from>
    <xdr:ext cx="405111" cy="259045"/>
    <xdr:sp macro="" textlink="">
      <xdr:nvSpPr>
        <xdr:cNvPr id="742" name="【公民館】&#10;有形固定資産減価償却率該当値テキスト"/>
        <xdr:cNvSpPr txBox="1"/>
      </xdr:nvSpPr>
      <xdr:spPr>
        <a:xfrm>
          <a:off x="16357600"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157987</xdr:rowOff>
    </xdr:from>
    <xdr:to>
      <xdr:col>81</xdr:col>
      <xdr:colOff>101600</xdr:colOff>
      <xdr:row>104</xdr:row>
      <xdr:rowOff>88137</xdr:rowOff>
    </xdr:to>
    <xdr:sp macro="" textlink="">
      <xdr:nvSpPr>
        <xdr:cNvPr id="743" name="楕円 742"/>
        <xdr:cNvSpPr/>
      </xdr:nvSpPr>
      <xdr:spPr>
        <a:xfrm>
          <a:off x="15430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80772</xdr:rowOff>
    </xdr:to>
    <xdr:cxnSp macro="">
      <xdr:nvCxnSpPr>
        <xdr:cNvPr id="744" name="直線コネクタ 743"/>
        <xdr:cNvCxnSpPr/>
      </xdr:nvCxnSpPr>
      <xdr:spPr>
        <a:xfrm>
          <a:off x="15481300" y="178681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5" name="楕円 744"/>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37337</xdr:rowOff>
    </xdr:to>
    <xdr:cxnSp macro="">
      <xdr:nvCxnSpPr>
        <xdr:cNvPr id="746" name="直線コネクタ 745"/>
        <xdr:cNvCxnSpPr/>
      </xdr:nvCxnSpPr>
      <xdr:spPr>
        <a:xfrm>
          <a:off x="14592300" y="178269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73406</xdr:rowOff>
    </xdr:from>
    <xdr:to>
      <xdr:col>72</xdr:col>
      <xdr:colOff>38100</xdr:colOff>
      <xdr:row>104</xdr:row>
      <xdr:rowOff>3556</xdr:rowOff>
    </xdr:to>
    <xdr:sp macro="" textlink="">
      <xdr:nvSpPr>
        <xdr:cNvPr id="747" name="楕円 746"/>
        <xdr:cNvSpPr/>
      </xdr:nvSpPr>
      <xdr:spPr>
        <a:xfrm>
          <a:off x="1365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124206</xdr:rowOff>
    </xdr:from>
    <xdr:to>
      <xdr:col>76</xdr:col>
      <xdr:colOff>114300</xdr:colOff>
      <xdr:row>103</xdr:row>
      <xdr:rowOff>167639</xdr:rowOff>
    </xdr:to>
    <xdr:cxnSp macro="">
      <xdr:nvCxnSpPr>
        <xdr:cNvPr id="748" name="直線コネクタ 747"/>
        <xdr:cNvCxnSpPr/>
      </xdr:nvCxnSpPr>
      <xdr:spPr>
        <a:xfrm>
          <a:off x="13703300" y="177835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49"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50"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51"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79264</xdr:rowOff>
    </xdr:from>
    <xdr:ext cx="405111" cy="259045"/>
    <xdr:sp macro="" textlink="">
      <xdr:nvSpPr>
        <xdr:cNvPr id="753" name="n_1mainValue【公民館】&#10;有形固定資産減価償却率"/>
        <xdr:cNvSpPr txBox="1"/>
      </xdr:nvSpPr>
      <xdr:spPr>
        <a:xfrm>
          <a:off x="152660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54" name="n_2mainValue【公民館】&#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166133</xdr:rowOff>
    </xdr:from>
    <xdr:ext cx="405111" cy="259045"/>
    <xdr:sp macro="" textlink="">
      <xdr:nvSpPr>
        <xdr:cNvPr id="755" name="n_3mainValue【公民館】&#10;有形固定資産減価償却率"/>
        <xdr:cNvSpPr txBox="1"/>
      </xdr:nvSpPr>
      <xdr:spPr>
        <a:xfrm>
          <a:off x="13500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8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95" name="楕円 794"/>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96"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97" name="楕円 796"/>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98" name="直線コネクタ 797"/>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99" name="楕円 798"/>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00" name="直線コネクタ 799"/>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01" name="楕円 800"/>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02" name="直線コネクタ 801"/>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3"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4"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05"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07"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08"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09"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原価償却率が高くなっている施設は、学校施設、児童館、公民館であり、特に低くなっている施設は公営住宅、認定こども園・幼稚園・保育所である。学校施設に関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小学校・中学校の耐震化を行い、さらに長寿命化計画を策定し今後も老朽化対策に取り組んでいく。また、児童館や公民館についても建築されてから年月が経っているものが多いため、地域との調整を行いながら、利用率や老朽化の状態などを見極めながら順次整備を行っていく予定である。公営住宅については「東大阪市公営住宅等長寿命化計画」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年度に策定したところであり、同計画に基づいて老朽化した公営住宅の集約と新しい公営住宅の建設を進めており、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年度は大規模団地の建替を行った。認定こども園・幼稚園・保育所については、老朽化や在園児数の減少が見られた幼稚園・保育所を統合し、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に公立こども園を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園開設し、続いて令和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にもう</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園が開設することになっている。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も市内施設については老朽化対策と複合化の観点から維持管理に取り組んでいく。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82731</xdr:rowOff>
    </xdr:to>
    <xdr:cxnSp macro="">
      <xdr:nvCxnSpPr>
        <xdr:cNvPr id="77" name="直線コネクタ 76"/>
        <xdr:cNvCxnSpPr/>
      </xdr:nvCxnSpPr>
      <xdr:spPr>
        <a:xfrm>
          <a:off x="3797300" y="656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138067</xdr:rowOff>
    </xdr:from>
    <xdr:to>
      <xdr:col>15</xdr:col>
      <xdr:colOff>101600</xdr:colOff>
      <xdr:row>38</xdr:row>
      <xdr:rowOff>68218</xdr:rowOff>
    </xdr:to>
    <xdr:sp macro="" textlink="">
      <xdr:nvSpPr>
        <xdr:cNvPr id="78" name="楕円 77"/>
        <xdr:cNvSpPr/>
      </xdr:nvSpPr>
      <xdr:spPr>
        <a:xfrm>
          <a:off x="2857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50074</xdr:rowOff>
    </xdr:to>
    <xdr:cxnSp macro="">
      <xdr:nvCxnSpPr>
        <xdr:cNvPr id="79" name="直線コネクタ 78"/>
        <xdr:cNvCxnSpPr/>
      </xdr:nvCxnSpPr>
      <xdr:spPr>
        <a:xfrm>
          <a:off x="2908300" y="6532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17417</xdr:rowOff>
    </xdr:to>
    <xdr:cxnSp macro="">
      <xdr:nvCxnSpPr>
        <xdr:cNvPr id="81" name="直線コネクタ 80"/>
        <xdr:cNvCxnSpPr/>
      </xdr:nvCxnSpPr>
      <xdr:spPr>
        <a:xfrm>
          <a:off x="2019300" y="65014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86" name="n_1main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59344</xdr:rowOff>
    </xdr:from>
    <xdr:ext cx="405111" cy="259045"/>
    <xdr:sp macro="" textlink="">
      <xdr:nvSpPr>
        <xdr:cNvPr id="87" name="n_2mainValue【図書館】&#10;有形固定資産減価償却率"/>
        <xdr:cNvSpPr txBox="1"/>
      </xdr:nvSpPr>
      <xdr:spPr>
        <a:xfrm>
          <a:off x="2705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8" name="n_3mainValue【図書館】&#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6" name="楕円 125"/>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7"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29" name="直線コネクタ 128"/>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0" name="楕円 129"/>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1" name="直線コネクタ 130"/>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2" name="楕円 131"/>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3" name="直線コネクタ 132"/>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9"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0"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1" name="楕円 180"/>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82" name="【体育館・プー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3" name="楕円 182"/>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116205</xdr:rowOff>
    </xdr:to>
    <xdr:cxnSp macro="">
      <xdr:nvCxnSpPr>
        <xdr:cNvPr id="184" name="直線コネクタ 183"/>
        <xdr:cNvCxnSpPr/>
      </xdr:nvCxnSpPr>
      <xdr:spPr>
        <a:xfrm>
          <a:off x="3797300" y="1019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5" name="楕円 184"/>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76200</xdr:rowOff>
    </xdr:to>
    <xdr:cxnSp macro="">
      <xdr:nvCxnSpPr>
        <xdr:cNvPr id="186" name="直線コネクタ 185"/>
        <xdr:cNvCxnSpPr/>
      </xdr:nvCxnSpPr>
      <xdr:spPr>
        <a:xfrm>
          <a:off x="2908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7" name="楕円 186"/>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165735</xdr:rowOff>
    </xdr:from>
    <xdr:to>
      <xdr:col>15</xdr:col>
      <xdr:colOff>50800</xdr:colOff>
      <xdr:row>59</xdr:row>
      <xdr:rowOff>34290</xdr:rowOff>
    </xdr:to>
    <xdr:cxnSp macro="">
      <xdr:nvCxnSpPr>
        <xdr:cNvPr id="188" name="直線コネクタ 187"/>
        <xdr:cNvCxnSpPr/>
      </xdr:nvCxnSpPr>
      <xdr:spPr>
        <a:xfrm>
          <a:off x="2019300" y="101098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118127</xdr:rowOff>
    </xdr:from>
    <xdr:ext cx="405111" cy="259045"/>
    <xdr:sp macro="" textlink="">
      <xdr:nvSpPr>
        <xdr:cNvPr id="193" name="n_1mainValue【体育館・プール】&#10;有形固定資産減価償却率"/>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76217</xdr:rowOff>
    </xdr:from>
    <xdr:ext cx="405111" cy="259045"/>
    <xdr:sp macro="" textlink="">
      <xdr:nvSpPr>
        <xdr:cNvPr id="194" name="n_2mainValue【体育館・プール】&#10;有形固定資産減価償却率"/>
        <xdr:cNvSpPr txBox="1"/>
      </xdr:nvSpPr>
      <xdr:spPr>
        <a:xfrm>
          <a:off x="2705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195" name="n_3main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42926</xdr:rowOff>
    </xdr:from>
    <xdr:to>
      <xdr:col>55</xdr:col>
      <xdr:colOff>50800</xdr:colOff>
      <xdr:row>63</xdr:row>
      <xdr:rowOff>144526</xdr:rowOff>
    </xdr:to>
    <xdr:sp macro="" textlink="">
      <xdr:nvSpPr>
        <xdr:cNvPr id="233" name="楕円 232"/>
        <xdr:cNvSpPr/>
      </xdr:nvSpPr>
      <xdr:spPr>
        <a:xfrm>
          <a:off x="10426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129303</xdr:rowOff>
    </xdr:from>
    <xdr:ext cx="469744" cy="259045"/>
    <xdr:sp macro="" textlink="">
      <xdr:nvSpPr>
        <xdr:cNvPr id="234" name="【体育館・プール】&#10;一人当たり面積該当値テキスト"/>
        <xdr:cNvSpPr txBox="1"/>
      </xdr:nvSpPr>
      <xdr:spPr>
        <a:xfrm>
          <a:off x="10515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35" name="楕円 234"/>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93726</xdr:rowOff>
    </xdr:from>
    <xdr:to>
      <xdr:col>55</xdr:col>
      <xdr:colOff>0</xdr:colOff>
      <xdr:row>63</xdr:row>
      <xdr:rowOff>93726</xdr:rowOff>
    </xdr:to>
    <xdr:cxnSp macro="">
      <xdr:nvCxnSpPr>
        <xdr:cNvPr id="236" name="直線コネクタ 235"/>
        <xdr:cNvCxnSpPr/>
      </xdr:nvCxnSpPr>
      <xdr:spPr>
        <a:xfrm>
          <a:off x="9639300" y="1089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37" name="楕円 236"/>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93726</xdr:rowOff>
    </xdr:from>
    <xdr:to>
      <xdr:col>50</xdr:col>
      <xdr:colOff>114300</xdr:colOff>
      <xdr:row>63</xdr:row>
      <xdr:rowOff>93726</xdr:rowOff>
    </xdr:to>
    <xdr:cxnSp macro="">
      <xdr:nvCxnSpPr>
        <xdr:cNvPr id="238" name="直線コネクタ 237"/>
        <xdr:cNvCxnSpPr/>
      </xdr:nvCxnSpPr>
      <xdr:spPr>
        <a:xfrm>
          <a:off x="8750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45212</xdr:rowOff>
    </xdr:from>
    <xdr:to>
      <xdr:col>41</xdr:col>
      <xdr:colOff>101600</xdr:colOff>
      <xdr:row>63</xdr:row>
      <xdr:rowOff>146812</xdr:rowOff>
    </xdr:to>
    <xdr:sp macro="" textlink="">
      <xdr:nvSpPr>
        <xdr:cNvPr id="239" name="楕円 238"/>
        <xdr:cNvSpPr/>
      </xdr:nvSpPr>
      <xdr:spPr>
        <a:xfrm>
          <a:off x="7810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96012</xdr:rowOff>
    </xdr:to>
    <xdr:cxnSp macro="">
      <xdr:nvCxnSpPr>
        <xdr:cNvPr id="240" name="直線コネクタ 239"/>
        <xdr:cNvCxnSpPr/>
      </xdr:nvCxnSpPr>
      <xdr:spPr>
        <a:xfrm flipV="1">
          <a:off x="7861300" y="108950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135653</xdr:rowOff>
    </xdr:from>
    <xdr:ext cx="469744" cy="259045"/>
    <xdr:sp macro="" textlink="">
      <xdr:nvSpPr>
        <xdr:cNvPr id="245" name="n_1mainValue【体育館・プール】&#10;一人当たり面積"/>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135653</xdr:rowOff>
    </xdr:from>
    <xdr:ext cx="469744" cy="259045"/>
    <xdr:sp macro="" textlink="">
      <xdr:nvSpPr>
        <xdr:cNvPr id="246" name="n_2mainValue【体育館・プール】&#10;一人当たり面積"/>
        <xdr:cNvSpPr txBox="1"/>
      </xdr:nvSpPr>
      <xdr:spPr>
        <a:xfrm>
          <a:off x="8515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137939</xdr:rowOff>
    </xdr:from>
    <xdr:ext cx="469744" cy="259045"/>
    <xdr:sp macro="" textlink="">
      <xdr:nvSpPr>
        <xdr:cNvPr id="247" name="n_3mainValue【体育館・プール】&#10;一人当たり面積"/>
        <xdr:cNvSpPr txBox="1"/>
      </xdr:nvSpPr>
      <xdr:spPr>
        <a:xfrm>
          <a:off x="7626427" y="109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93345</xdr:rowOff>
    </xdr:from>
    <xdr:to>
      <xdr:col>24</xdr:col>
      <xdr:colOff>62865</xdr:colOff>
      <xdr:row>85</xdr:row>
      <xdr:rowOff>57150</xdr:rowOff>
    </xdr:to>
    <xdr:cxnSp macro="">
      <xdr:nvCxnSpPr>
        <xdr:cNvPr id="272" name="直線コネクタ 271"/>
        <xdr:cNvCxnSpPr/>
      </xdr:nvCxnSpPr>
      <xdr:spPr>
        <a:xfrm flipV="1">
          <a:off x="4634865" y="1363789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60977</xdr:rowOff>
    </xdr:from>
    <xdr:ext cx="405111" cy="259045"/>
    <xdr:sp macro="" textlink="">
      <xdr:nvSpPr>
        <xdr:cNvPr id="273" name="【福祉施設】&#10;有形固定資産減価償却率最小値テキスト"/>
        <xdr:cNvSpPr txBox="1"/>
      </xdr:nvSpPr>
      <xdr:spPr>
        <a:xfrm>
          <a:off x="4673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57150</xdr:rowOff>
    </xdr:from>
    <xdr:to>
      <xdr:col>24</xdr:col>
      <xdr:colOff>152400</xdr:colOff>
      <xdr:row>85</xdr:row>
      <xdr:rowOff>57150</xdr:rowOff>
    </xdr:to>
    <xdr:cxnSp macro="">
      <xdr:nvCxnSpPr>
        <xdr:cNvPr id="274" name="直線コネクタ 273"/>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40022</xdr:rowOff>
    </xdr:from>
    <xdr:ext cx="405111" cy="259045"/>
    <xdr:sp macro="" textlink="">
      <xdr:nvSpPr>
        <xdr:cNvPr id="275" name="【福祉施設】&#10;有形固定資産減価償却率最大値テキスト"/>
        <xdr:cNvSpPr txBox="1"/>
      </xdr:nvSpPr>
      <xdr:spPr>
        <a:xfrm>
          <a:off x="4673600" y="134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93345</xdr:rowOff>
    </xdr:from>
    <xdr:to>
      <xdr:col>24</xdr:col>
      <xdr:colOff>152400</xdr:colOff>
      <xdr:row>79</xdr:row>
      <xdr:rowOff>93345</xdr:rowOff>
    </xdr:to>
    <xdr:cxnSp macro="">
      <xdr:nvCxnSpPr>
        <xdr:cNvPr id="276" name="直線コネクタ 275"/>
        <xdr:cNvCxnSpPr/>
      </xdr:nvCxnSpPr>
      <xdr:spPr>
        <a:xfrm>
          <a:off x="4546600" y="1363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1922</xdr:rowOff>
    </xdr:from>
    <xdr:ext cx="405111" cy="259045"/>
    <xdr:sp macro="" textlink="">
      <xdr:nvSpPr>
        <xdr:cNvPr id="277" name="【福祉施設】&#10;有形固定資産減価償却率平均値テキスト"/>
        <xdr:cNvSpPr txBox="1"/>
      </xdr:nvSpPr>
      <xdr:spPr>
        <a:xfrm>
          <a:off x="4673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78" name="フローチャート: 判断 277"/>
        <xdr:cNvSpPr/>
      </xdr:nvSpPr>
      <xdr:spPr>
        <a:xfrm>
          <a:off x="4584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79" name="フローチャート: 判断 278"/>
        <xdr:cNvSpPr/>
      </xdr:nvSpPr>
      <xdr:spPr>
        <a:xfrm>
          <a:off x="3746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145414</xdr:rowOff>
    </xdr:from>
    <xdr:to>
      <xdr:col>15</xdr:col>
      <xdr:colOff>101600</xdr:colOff>
      <xdr:row>81</xdr:row>
      <xdr:rowOff>75564</xdr:rowOff>
    </xdr:to>
    <xdr:sp macro="" textlink="">
      <xdr:nvSpPr>
        <xdr:cNvPr id="280" name="フローチャート: 判断 279"/>
        <xdr:cNvSpPr/>
      </xdr:nvSpPr>
      <xdr:spPr>
        <a:xfrm>
          <a:off x="2857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1" name="フローチャート: 判断 280"/>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82" name="フローチャート: 判断 281"/>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59689</xdr:rowOff>
    </xdr:from>
    <xdr:to>
      <xdr:col>24</xdr:col>
      <xdr:colOff>114300</xdr:colOff>
      <xdr:row>79</xdr:row>
      <xdr:rowOff>161289</xdr:rowOff>
    </xdr:to>
    <xdr:sp macro="" textlink="">
      <xdr:nvSpPr>
        <xdr:cNvPr id="288" name="楕円 287"/>
        <xdr:cNvSpPr/>
      </xdr:nvSpPr>
      <xdr:spPr>
        <a:xfrm>
          <a:off x="4584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167021</xdr:rowOff>
    </xdr:from>
    <xdr:ext cx="405111" cy="259045"/>
    <xdr:sp macro="" textlink="">
      <xdr:nvSpPr>
        <xdr:cNvPr id="289" name="【福祉施設】&#10;有形固定資産減価償却率該当値テキスト"/>
        <xdr:cNvSpPr txBox="1"/>
      </xdr:nvSpPr>
      <xdr:spPr>
        <a:xfrm>
          <a:off x="4673600" y="1354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90" name="楕円 289"/>
        <xdr:cNvSpPr/>
      </xdr:nvSpPr>
      <xdr:spPr>
        <a:xfrm>
          <a:off x="3746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110489</xdr:rowOff>
    </xdr:to>
    <xdr:cxnSp macro="">
      <xdr:nvCxnSpPr>
        <xdr:cNvPr id="291" name="直線コネクタ 290"/>
        <xdr:cNvCxnSpPr/>
      </xdr:nvCxnSpPr>
      <xdr:spPr>
        <a:xfrm>
          <a:off x="3797300" y="13616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154939</xdr:rowOff>
    </xdr:from>
    <xdr:to>
      <xdr:col>15</xdr:col>
      <xdr:colOff>101600</xdr:colOff>
      <xdr:row>79</xdr:row>
      <xdr:rowOff>85089</xdr:rowOff>
    </xdr:to>
    <xdr:sp macro="" textlink="">
      <xdr:nvSpPr>
        <xdr:cNvPr id="292" name="楕円 291"/>
        <xdr:cNvSpPr/>
      </xdr:nvSpPr>
      <xdr:spPr>
        <a:xfrm>
          <a:off x="2857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34289</xdr:rowOff>
    </xdr:from>
    <xdr:to>
      <xdr:col>19</xdr:col>
      <xdr:colOff>177800</xdr:colOff>
      <xdr:row>79</xdr:row>
      <xdr:rowOff>72389</xdr:rowOff>
    </xdr:to>
    <xdr:cxnSp macro="">
      <xdr:nvCxnSpPr>
        <xdr:cNvPr id="293" name="直線コネクタ 292"/>
        <xdr:cNvCxnSpPr/>
      </xdr:nvCxnSpPr>
      <xdr:spPr>
        <a:xfrm>
          <a:off x="2908300" y="13578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151130</xdr:rowOff>
    </xdr:from>
    <xdr:to>
      <xdr:col>10</xdr:col>
      <xdr:colOff>165100</xdr:colOff>
      <xdr:row>79</xdr:row>
      <xdr:rowOff>81280</xdr:rowOff>
    </xdr:to>
    <xdr:sp macro="" textlink="">
      <xdr:nvSpPr>
        <xdr:cNvPr id="294" name="楕円 293"/>
        <xdr:cNvSpPr/>
      </xdr:nvSpPr>
      <xdr:spPr>
        <a:xfrm>
          <a:off x="196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30480</xdr:rowOff>
    </xdr:from>
    <xdr:to>
      <xdr:col>15</xdr:col>
      <xdr:colOff>50800</xdr:colOff>
      <xdr:row>79</xdr:row>
      <xdr:rowOff>34289</xdr:rowOff>
    </xdr:to>
    <xdr:cxnSp macro="">
      <xdr:nvCxnSpPr>
        <xdr:cNvPr id="295" name="直線コネクタ 294"/>
        <xdr:cNvCxnSpPr/>
      </xdr:nvCxnSpPr>
      <xdr:spPr>
        <a:xfrm>
          <a:off x="2019300" y="13575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99077</xdr:rowOff>
    </xdr:from>
    <xdr:ext cx="405111" cy="259045"/>
    <xdr:sp macro="" textlink="">
      <xdr:nvSpPr>
        <xdr:cNvPr id="296" name="n_1aveValue【福祉施設】&#10;有形固定資産減価償却率"/>
        <xdr:cNvSpPr txBox="1"/>
      </xdr:nvSpPr>
      <xdr:spPr>
        <a:xfrm>
          <a:off x="3582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66691</xdr:rowOff>
    </xdr:from>
    <xdr:ext cx="405111" cy="259045"/>
    <xdr:sp macro="" textlink="">
      <xdr:nvSpPr>
        <xdr:cNvPr id="297" name="n_2aveValue【福祉施設】&#10;有形固定資産減価償却率"/>
        <xdr:cNvSpPr txBox="1"/>
      </xdr:nvSpPr>
      <xdr:spPr>
        <a:xfrm>
          <a:off x="2705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8" name="n_3aveValue【福祉施設】&#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99"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300" name="n_1mainValue【福祉施設】&#10;有形固定資産減価償却率"/>
        <xdr:cNvSpPr txBox="1"/>
      </xdr:nvSpPr>
      <xdr:spPr>
        <a:xfrm>
          <a:off x="3582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101616</xdr:rowOff>
    </xdr:from>
    <xdr:ext cx="405111" cy="259045"/>
    <xdr:sp macro="" textlink="">
      <xdr:nvSpPr>
        <xdr:cNvPr id="301" name="n_2mainValue【福祉施設】&#10;有形固定資産減価償却率"/>
        <xdr:cNvSpPr txBox="1"/>
      </xdr:nvSpPr>
      <xdr:spPr>
        <a:xfrm>
          <a:off x="2705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97807</xdr:rowOff>
    </xdr:from>
    <xdr:ext cx="405111" cy="259045"/>
    <xdr:sp macro="" textlink="">
      <xdr:nvSpPr>
        <xdr:cNvPr id="302" name="n_3mainValue【福祉施設】&#10;有形固定資産減価償却率"/>
        <xdr:cNvSpPr txBox="1"/>
      </xdr:nvSpPr>
      <xdr:spPr>
        <a:xfrm>
          <a:off x="1816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8" name="直線コネクタ 327"/>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9"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0" name="直線コネクタ 329"/>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31"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2" name="直線コネクタ 331"/>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3"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4" name="フローチャート: 判断 333"/>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5" name="フローチャート: 判断 334"/>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6" name="フローチャート: 判断 335"/>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7" name="フローチャート: 判断 336"/>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8" name="フローチャート: 判断 337"/>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44" name="楕円 343"/>
        <xdr:cNvSpPr/>
      </xdr:nvSpPr>
      <xdr:spPr>
        <a:xfrm>
          <a:off x="104267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45" name="【福祉施設】&#10;一人当たり面積該当値テキスト"/>
        <xdr:cNvSpPr txBox="1"/>
      </xdr:nvSpPr>
      <xdr:spPr>
        <a:xfrm>
          <a:off x="10515600"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22679</xdr:rowOff>
    </xdr:from>
    <xdr:to>
      <xdr:col>50</xdr:col>
      <xdr:colOff>165100</xdr:colOff>
      <xdr:row>83</xdr:row>
      <xdr:rowOff>124279</xdr:rowOff>
    </xdr:to>
    <xdr:sp macro="" textlink="">
      <xdr:nvSpPr>
        <xdr:cNvPr id="346" name="楕円 345"/>
        <xdr:cNvSpPr/>
      </xdr:nvSpPr>
      <xdr:spPr>
        <a:xfrm>
          <a:off x="9588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73479</xdr:rowOff>
    </xdr:to>
    <xdr:cxnSp macro="">
      <xdr:nvCxnSpPr>
        <xdr:cNvPr id="347" name="直線コネクタ 346"/>
        <xdr:cNvCxnSpPr/>
      </xdr:nvCxnSpPr>
      <xdr:spPr>
        <a:xfrm>
          <a:off x="9639300" y="14303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22679</xdr:rowOff>
    </xdr:from>
    <xdr:to>
      <xdr:col>46</xdr:col>
      <xdr:colOff>38100</xdr:colOff>
      <xdr:row>83</xdr:row>
      <xdr:rowOff>124279</xdr:rowOff>
    </xdr:to>
    <xdr:sp macro="" textlink="">
      <xdr:nvSpPr>
        <xdr:cNvPr id="348" name="楕円 347"/>
        <xdr:cNvSpPr/>
      </xdr:nvSpPr>
      <xdr:spPr>
        <a:xfrm>
          <a:off x="8699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73479</xdr:rowOff>
    </xdr:from>
    <xdr:to>
      <xdr:col>50</xdr:col>
      <xdr:colOff>114300</xdr:colOff>
      <xdr:row>83</xdr:row>
      <xdr:rowOff>73479</xdr:rowOff>
    </xdr:to>
    <xdr:cxnSp macro="">
      <xdr:nvCxnSpPr>
        <xdr:cNvPr id="349" name="直線コネクタ 348"/>
        <xdr:cNvCxnSpPr/>
      </xdr:nvCxnSpPr>
      <xdr:spPr>
        <a:xfrm>
          <a:off x="8750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22679</xdr:rowOff>
    </xdr:from>
    <xdr:to>
      <xdr:col>41</xdr:col>
      <xdr:colOff>101600</xdr:colOff>
      <xdr:row>83</xdr:row>
      <xdr:rowOff>124279</xdr:rowOff>
    </xdr:to>
    <xdr:sp macro="" textlink="">
      <xdr:nvSpPr>
        <xdr:cNvPr id="350" name="楕円 349"/>
        <xdr:cNvSpPr/>
      </xdr:nvSpPr>
      <xdr:spPr>
        <a:xfrm>
          <a:off x="7810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73479</xdr:rowOff>
    </xdr:from>
    <xdr:to>
      <xdr:col>45</xdr:col>
      <xdr:colOff>177800</xdr:colOff>
      <xdr:row>83</xdr:row>
      <xdr:rowOff>73479</xdr:rowOff>
    </xdr:to>
    <xdr:cxnSp macro="">
      <xdr:nvCxnSpPr>
        <xdr:cNvPr id="351" name="直線コネクタ 350"/>
        <xdr:cNvCxnSpPr/>
      </xdr:nvCxnSpPr>
      <xdr:spPr>
        <a:xfrm>
          <a:off x="7861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2"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3"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4"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5"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140806</xdr:rowOff>
    </xdr:from>
    <xdr:ext cx="469744" cy="259045"/>
    <xdr:sp macro="" textlink="">
      <xdr:nvSpPr>
        <xdr:cNvPr id="356" name="n_1mainValue【福祉施設】&#10;一人当たり面積"/>
        <xdr:cNvSpPr txBox="1"/>
      </xdr:nvSpPr>
      <xdr:spPr>
        <a:xfrm>
          <a:off x="93917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140806</xdr:rowOff>
    </xdr:from>
    <xdr:ext cx="469744" cy="259045"/>
    <xdr:sp macro="" textlink="">
      <xdr:nvSpPr>
        <xdr:cNvPr id="357" name="n_2mainValue【福祉施設】&#10;一人当たり面積"/>
        <xdr:cNvSpPr txBox="1"/>
      </xdr:nvSpPr>
      <xdr:spPr>
        <a:xfrm>
          <a:off x="8515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140806</xdr:rowOff>
    </xdr:from>
    <xdr:ext cx="469744" cy="259045"/>
    <xdr:sp macro="" textlink="">
      <xdr:nvSpPr>
        <xdr:cNvPr id="358" name="n_3mainValue【福祉施設】&#10;一人当たり面積"/>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4" name="直線コネクタ 38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8" name="直線コネクタ 38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9"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90" name="フローチャート: 判断 389"/>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91" name="フローチャート: 判断 390"/>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2" name="フローチャート: 判断 391"/>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3" name="フローチャート: 判断 392"/>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4" name="フローチャート: 判断 393"/>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85816</xdr:rowOff>
    </xdr:from>
    <xdr:to>
      <xdr:col>24</xdr:col>
      <xdr:colOff>114300</xdr:colOff>
      <xdr:row>101</xdr:row>
      <xdr:rowOff>15966</xdr:rowOff>
    </xdr:to>
    <xdr:sp macro="" textlink="">
      <xdr:nvSpPr>
        <xdr:cNvPr id="400" name="楕円 399"/>
        <xdr:cNvSpPr/>
      </xdr:nvSpPr>
      <xdr:spPr>
        <a:xfrm>
          <a:off x="45847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38843</xdr:rowOff>
    </xdr:from>
    <xdr:ext cx="405111" cy="259045"/>
    <xdr:sp macro="" textlink="">
      <xdr:nvSpPr>
        <xdr:cNvPr id="401" name="【市民会館】&#10;有形固定資産減価償却率該当値テキスト"/>
        <xdr:cNvSpPr txBox="1"/>
      </xdr:nvSpPr>
      <xdr:spPr>
        <a:xfrm>
          <a:off x="4673600" y="1718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138068</xdr:rowOff>
    </xdr:from>
    <xdr:to>
      <xdr:col>20</xdr:col>
      <xdr:colOff>38100</xdr:colOff>
      <xdr:row>104</xdr:row>
      <xdr:rowOff>68218</xdr:rowOff>
    </xdr:to>
    <xdr:sp macro="" textlink="">
      <xdr:nvSpPr>
        <xdr:cNvPr id="402" name="楕円 401"/>
        <xdr:cNvSpPr/>
      </xdr:nvSpPr>
      <xdr:spPr>
        <a:xfrm>
          <a:off x="3746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136616</xdr:rowOff>
    </xdr:from>
    <xdr:to>
      <xdr:col>24</xdr:col>
      <xdr:colOff>63500</xdr:colOff>
      <xdr:row>104</xdr:row>
      <xdr:rowOff>17418</xdr:rowOff>
    </xdr:to>
    <xdr:cxnSp macro="">
      <xdr:nvCxnSpPr>
        <xdr:cNvPr id="403" name="直線コネクタ 402"/>
        <xdr:cNvCxnSpPr/>
      </xdr:nvCxnSpPr>
      <xdr:spPr>
        <a:xfrm flipV="1">
          <a:off x="3797300" y="17281616"/>
          <a:ext cx="838200" cy="5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04" name="楕円 403"/>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17418</xdr:rowOff>
    </xdr:to>
    <xdr:cxnSp macro="">
      <xdr:nvCxnSpPr>
        <xdr:cNvPr id="405" name="直線コネクタ 404"/>
        <xdr:cNvCxnSpPr/>
      </xdr:nvCxnSpPr>
      <xdr:spPr>
        <a:xfrm>
          <a:off x="2908300" y="178155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406" name="楕円 405"/>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103</xdr:row>
      <xdr:rowOff>156211</xdr:rowOff>
    </xdr:to>
    <xdr:cxnSp macro="">
      <xdr:nvCxnSpPr>
        <xdr:cNvPr id="407" name="直線コネクタ 406"/>
        <xdr:cNvCxnSpPr/>
      </xdr:nvCxnSpPr>
      <xdr:spPr>
        <a:xfrm>
          <a:off x="2019300" y="177829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8"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9"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10"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11"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84745</xdr:rowOff>
    </xdr:from>
    <xdr:ext cx="405111" cy="259045"/>
    <xdr:sp macro="" textlink="">
      <xdr:nvSpPr>
        <xdr:cNvPr id="412" name="n_1mainValue【市民会館】&#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13" name="n_2mainValue【市民会館】&#10;有形固定資産減価償却率"/>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14" name="n_3mainValue【市民会館】&#10;有形固定資産減価償却率"/>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5" name="直線コネクタ 42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6" name="テキスト ボックス 42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9" name="直線コネクタ 4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0" name="テキスト ボックス 4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4" name="直線コネクタ 433"/>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5"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6" name="直線コネクタ 435"/>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8" name="直線コネクタ 43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9"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0" name="フローチャート: 判断 439"/>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41" name="フローチャート: 判断 440"/>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2" name="フローチャート: 判断 44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3" name="フローチャート: 判断 44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4" name="フローチャート: 判断 443"/>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122555</xdr:rowOff>
    </xdr:from>
    <xdr:to>
      <xdr:col>55</xdr:col>
      <xdr:colOff>50800</xdr:colOff>
      <xdr:row>106</xdr:row>
      <xdr:rowOff>52705</xdr:rowOff>
    </xdr:to>
    <xdr:sp macro="" textlink="">
      <xdr:nvSpPr>
        <xdr:cNvPr id="450" name="楕円 449"/>
        <xdr:cNvSpPr/>
      </xdr:nvSpPr>
      <xdr:spPr>
        <a:xfrm>
          <a:off x="10426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100982</xdr:rowOff>
    </xdr:from>
    <xdr:ext cx="469744" cy="259045"/>
    <xdr:sp macro="" textlink="">
      <xdr:nvSpPr>
        <xdr:cNvPr id="451" name="【市民会館】&#10;一人当たり面積該当値テキスト"/>
        <xdr:cNvSpPr txBox="1"/>
      </xdr:nvSpPr>
      <xdr:spPr>
        <a:xfrm>
          <a:off x="10515600"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52" name="楕円 451"/>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xdr:rowOff>
    </xdr:from>
    <xdr:to>
      <xdr:col>55</xdr:col>
      <xdr:colOff>0</xdr:colOff>
      <xdr:row>107</xdr:row>
      <xdr:rowOff>1905</xdr:rowOff>
    </xdr:to>
    <xdr:cxnSp macro="">
      <xdr:nvCxnSpPr>
        <xdr:cNvPr id="453" name="直線コネクタ 452"/>
        <xdr:cNvCxnSpPr/>
      </xdr:nvCxnSpPr>
      <xdr:spPr>
        <a:xfrm flipV="1">
          <a:off x="9639300" y="1817560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54" name="楕円 453"/>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455" name="直線コネクタ 454"/>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56" name="楕円 455"/>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1905</xdr:rowOff>
    </xdr:to>
    <xdr:cxnSp macro="">
      <xdr:nvCxnSpPr>
        <xdr:cNvPr id="457" name="直線コネクタ 456"/>
        <xdr:cNvCxnSpPr/>
      </xdr:nvCxnSpPr>
      <xdr:spPr>
        <a:xfrm>
          <a:off x="7861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8"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9"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0"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61"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62" name="n_1mainValue【市民会館】&#10;一人当たり面積"/>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63" name="n_2mainValue【市民会館】&#10;一人当たり面積"/>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64" name="n_3mainValue【市民会館】&#10;一人当たり面積"/>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90" name="直線コネクタ 489"/>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1"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2" name="直線コネクタ 491"/>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3"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4" name="直線コネクタ 493"/>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5"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6" name="フローチャート: 判断 49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7" name="フローチャート: 判断 496"/>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8" name="フローチャート: 判断 497"/>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9" name="フローチャート: 判断 498"/>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00" name="フローチャート: 判断 499"/>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506" name="楕円 505"/>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149514</xdr:rowOff>
    </xdr:from>
    <xdr:ext cx="405111" cy="259045"/>
    <xdr:sp macro="" textlink="">
      <xdr:nvSpPr>
        <xdr:cNvPr id="507" name="【一般廃棄物処理施設】&#10;有形固定資産減価償却率該当値テキスト"/>
        <xdr:cNvSpPr txBox="1"/>
      </xdr:nvSpPr>
      <xdr:spPr>
        <a:xfrm>
          <a:off x="16357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508" name="楕円 507"/>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5987</xdr:rowOff>
    </xdr:to>
    <xdr:cxnSp macro="">
      <xdr:nvCxnSpPr>
        <xdr:cNvPr id="509" name="直線コネクタ 508"/>
        <xdr:cNvCxnSpPr/>
      </xdr:nvCxnSpPr>
      <xdr:spPr>
        <a:xfrm>
          <a:off x="15481300" y="631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510" name="楕円 509"/>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141514</xdr:rowOff>
    </xdr:to>
    <xdr:cxnSp macro="">
      <xdr:nvCxnSpPr>
        <xdr:cNvPr id="511" name="直線コネクタ 510"/>
        <xdr:cNvCxnSpPr/>
      </xdr:nvCxnSpPr>
      <xdr:spPr>
        <a:xfrm>
          <a:off x="14592300" y="62745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512" name="楕円 511"/>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36</xdr:row>
      <xdr:rowOff>102326</xdr:rowOff>
    </xdr:to>
    <xdr:cxnSp macro="">
      <xdr:nvCxnSpPr>
        <xdr:cNvPr id="513" name="直線コネクタ 512"/>
        <xdr:cNvCxnSpPr/>
      </xdr:nvCxnSpPr>
      <xdr:spPr>
        <a:xfrm>
          <a:off x="13703300" y="62239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4"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5"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6"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7"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518" name="n_1mainValue【一般廃棄物処理施設】&#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519" name="n_2mainValue【一般廃棄物処理施設】&#10;有形固定資産減価償却率"/>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520" name="n_3main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4" name="直線コネクタ 543"/>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5"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6" name="直線コネクタ 545"/>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7"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8" name="直線コネクタ 547"/>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9"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50" name="フローチャート: 判断 549"/>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51" name="フローチャート: 判断 550"/>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2" name="フローチャート: 判断 551"/>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3" name="フローチャート: 判断 552"/>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4" name="フローチャート: 判断 553"/>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141743</xdr:rowOff>
    </xdr:from>
    <xdr:to>
      <xdr:col>116</xdr:col>
      <xdr:colOff>114300</xdr:colOff>
      <xdr:row>41</xdr:row>
      <xdr:rowOff>71893</xdr:rowOff>
    </xdr:to>
    <xdr:sp macro="" textlink="">
      <xdr:nvSpPr>
        <xdr:cNvPr id="560" name="楕円 559"/>
        <xdr:cNvSpPr/>
      </xdr:nvSpPr>
      <xdr:spPr>
        <a:xfrm>
          <a:off x="22110700" y="69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120170</xdr:rowOff>
    </xdr:from>
    <xdr:ext cx="534377" cy="259045"/>
    <xdr:sp macro="" textlink="">
      <xdr:nvSpPr>
        <xdr:cNvPr id="561" name="【一般廃棄物処理施設】&#10;一人当たり有形固定資産（償却資産）額該当値テキスト"/>
        <xdr:cNvSpPr txBox="1"/>
      </xdr:nvSpPr>
      <xdr:spPr>
        <a:xfrm>
          <a:off x="22199600" y="69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145423</xdr:rowOff>
    </xdr:from>
    <xdr:to>
      <xdr:col>112</xdr:col>
      <xdr:colOff>38100</xdr:colOff>
      <xdr:row>41</xdr:row>
      <xdr:rowOff>75573</xdr:rowOff>
    </xdr:to>
    <xdr:sp macro="" textlink="">
      <xdr:nvSpPr>
        <xdr:cNvPr id="562" name="楕円 561"/>
        <xdr:cNvSpPr/>
      </xdr:nvSpPr>
      <xdr:spPr>
        <a:xfrm>
          <a:off x="21272500" y="7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21093</xdr:rowOff>
    </xdr:from>
    <xdr:to>
      <xdr:col>116</xdr:col>
      <xdr:colOff>63500</xdr:colOff>
      <xdr:row>41</xdr:row>
      <xdr:rowOff>24773</xdr:rowOff>
    </xdr:to>
    <xdr:cxnSp macro="">
      <xdr:nvCxnSpPr>
        <xdr:cNvPr id="563" name="直線コネクタ 562"/>
        <xdr:cNvCxnSpPr/>
      </xdr:nvCxnSpPr>
      <xdr:spPr>
        <a:xfrm flipV="1">
          <a:off x="21323300" y="7050543"/>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149682</xdr:rowOff>
    </xdr:from>
    <xdr:to>
      <xdr:col>107</xdr:col>
      <xdr:colOff>101600</xdr:colOff>
      <xdr:row>41</xdr:row>
      <xdr:rowOff>79832</xdr:rowOff>
    </xdr:to>
    <xdr:sp macro="" textlink="">
      <xdr:nvSpPr>
        <xdr:cNvPr id="564" name="楕円 563"/>
        <xdr:cNvSpPr/>
      </xdr:nvSpPr>
      <xdr:spPr>
        <a:xfrm>
          <a:off x="20383500" y="70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24773</xdr:rowOff>
    </xdr:from>
    <xdr:to>
      <xdr:col>111</xdr:col>
      <xdr:colOff>177800</xdr:colOff>
      <xdr:row>41</xdr:row>
      <xdr:rowOff>29032</xdr:rowOff>
    </xdr:to>
    <xdr:cxnSp macro="">
      <xdr:nvCxnSpPr>
        <xdr:cNvPr id="565" name="直線コネクタ 564"/>
        <xdr:cNvCxnSpPr/>
      </xdr:nvCxnSpPr>
      <xdr:spPr>
        <a:xfrm flipV="1">
          <a:off x="20434300" y="705422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146619</xdr:rowOff>
    </xdr:from>
    <xdr:to>
      <xdr:col>102</xdr:col>
      <xdr:colOff>165100</xdr:colOff>
      <xdr:row>41</xdr:row>
      <xdr:rowOff>76769</xdr:rowOff>
    </xdr:to>
    <xdr:sp macro="" textlink="">
      <xdr:nvSpPr>
        <xdr:cNvPr id="566" name="楕円 565"/>
        <xdr:cNvSpPr/>
      </xdr:nvSpPr>
      <xdr:spPr>
        <a:xfrm>
          <a:off x="19494500" y="70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25969</xdr:rowOff>
    </xdr:from>
    <xdr:to>
      <xdr:col>107</xdr:col>
      <xdr:colOff>50800</xdr:colOff>
      <xdr:row>41</xdr:row>
      <xdr:rowOff>29032</xdr:rowOff>
    </xdr:to>
    <xdr:cxnSp macro="">
      <xdr:nvCxnSpPr>
        <xdr:cNvPr id="567" name="直線コネクタ 566"/>
        <xdr:cNvCxnSpPr/>
      </xdr:nvCxnSpPr>
      <xdr:spPr>
        <a:xfrm>
          <a:off x="19545300" y="705541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8"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9"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70"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71"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66700</xdr:rowOff>
    </xdr:from>
    <xdr:ext cx="534377" cy="259045"/>
    <xdr:sp macro="" textlink="">
      <xdr:nvSpPr>
        <xdr:cNvPr id="572" name="n_1mainValue【一般廃棄物処理施設】&#10;一人当たり有形固定資産（償却資産）額"/>
        <xdr:cNvSpPr txBox="1"/>
      </xdr:nvSpPr>
      <xdr:spPr>
        <a:xfrm>
          <a:off x="21043411" y="70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70959</xdr:rowOff>
    </xdr:from>
    <xdr:ext cx="534377" cy="259045"/>
    <xdr:sp macro="" textlink="">
      <xdr:nvSpPr>
        <xdr:cNvPr id="573" name="n_2mainValue【一般廃棄物処理施設】&#10;一人当たり有形固定資産（償却資産）額"/>
        <xdr:cNvSpPr txBox="1"/>
      </xdr:nvSpPr>
      <xdr:spPr>
        <a:xfrm>
          <a:off x="20167111" y="71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67896</xdr:rowOff>
    </xdr:from>
    <xdr:ext cx="534377" cy="259045"/>
    <xdr:sp macro="" textlink="">
      <xdr:nvSpPr>
        <xdr:cNvPr id="574" name="n_3mainValue【一般廃棄物処理施設】&#10;一人当たり有形固定資産（償却資産）額"/>
        <xdr:cNvSpPr txBox="1"/>
      </xdr:nvSpPr>
      <xdr:spPr>
        <a:xfrm>
          <a:off x="19278111" y="7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6" name="直線コネクタ 5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7" name="テキスト ボックス 5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8" name="直線コネクタ 5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9" name="テキスト ボックス 5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0" name="直線コネクタ 5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1" name="テキスト ボックス 5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2" name="直線コネクタ 5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3" name="テキスト ボックス 5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7" name="直線コネクタ 59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9" name="直線コネクタ 59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0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01" name="直線コネクタ 60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2"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3" name="フローチャート: 判断 60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4" name="フローチャート: 判断 60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5" name="フローチャート: 判断 60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6" name="フローチャート: 判断 60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7" name="フローチャート: 判断 60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13" name="楕円 612"/>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614" name="【保健センター・保健所】&#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xdr:rowOff>
    </xdr:from>
    <xdr:to>
      <xdr:col>81</xdr:col>
      <xdr:colOff>101600</xdr:colOff>
      <xdr:row>60</xdr:row>
      <xdr:rowOff>103378</xdr:rowOff>
    </xdr:to>
    <xdr:sp macro="" textlink="">
      <xdr:nvSpPr>
        <xdr:cNvPr id="615" name="楕円 614"/>
        <xdr:cNvSpPr/>
      </xdr:nvSpPr>
      <xdr:spPr>
        <a:xfrm>
          <a:off x="15430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52578</xdr:rowOff>
    </xdr:from>
    <xdr:to>
      <xdr:col>85</xdr:col>
      <xdr:colOff>127000</xdr:colOff>
      <xdr:row>60</xdr:row>
      <xdr:rowOff>105156</xdr:rowOff>
    </xdr:to>
    <xdr:cxnSp macro="">
      <xdr:nvCxnSpPr>
        <xdr:cNvPr id="616" name="直線コネクタ 615"/>
        <xdr:cNvCxnSpPr/>
      </xdr:nvCxnSpPr>
      <xdr:spPr>
        <a:xfrm>
          <a:off x="15481300" y="1033957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17" name="楕円 61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52578</xdr:rowOff>
    </xdr:to>
    <xdr:cxnSp macro="">
      <xdr:nvCxnSpPr>
        <xdr:cNvPr id="618" name="直線コネクタ 617"/>
        <xdr:cNvCxnSpPr/>
      </xdr:nvCxnSpPr>
      <xdr:spPr>
        <a:xfrm>
          <a:off x="14592300" y="102870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619" name="楕円 618"/>
        <xdr:cNvSpPr/>
      </xdr:nvSpPr>
      <xdr:spPr>
        <a:xfrm>
          <a:off x="1365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116586</xdr:rowOff>
    </xdr:from>
    <xdr:to>
      <xdr:col>76</xdr:col>
      <xdr:colOff>114300</xdr:colOff>
      <xdr:row>60</xdr:row>
      <xdr:rowOff>0</xdr:rowOff>
    </xdr:to>
    <xdr:cxnSp macro="">
      <xdr:nvCxnSpPr>
        <xdr:cNvPr id="620" name="直線コネクタ 619"/>
        <xdr:cNvCxnSpPr/>
      </xdr:nvCxnSpPr>
      <xdr:spPr>
        <a:xfrm>
          <a:off x="13703300" y="10232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2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94505</xdr:rowOff>
    </xdr:from>
    <xdr:ext cx="405111" cy="259045"/>
    <xdr:sp macro="" textlink="">
      <xdr:nvSpPr>
        <xdr:cNvPr id="625" name="n_1mainValue【保健センター・保健所】&#10;有形固定資産減価償却率"/>
        <xdr:cNvSpPr txBox="1"/>
      </xdr:nvSpPr>
      <xdr:spPr>
        <a:xfrm>
          <a:off x="152660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26"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158513</xdr:rowOff>
    </xdr:from>
    <xdr:ext cx="405111" cy="259045"/>
    <xdr:sp macro="" textlink="">
      <xdr:nvSpPr>
        <xdr:cNvPr id="627" name="n_3mainValue【保健センター・保健所】&#10;有形固定資産減価償却率"/>
        <xdr:cNvSpPr txBox="1"/>
      </xdr:nvSpPr>
      <xdr:spPr>
        <a:xfrm>
          <a:off x="13500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51" name="直線コネクタ 650"/>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3" name="直線コネクタ 65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5" name="直線コネクタ 65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6"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7" name="フローチャート: 判断 656"/>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8" name="フローチャート: 判断 657"/>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9" name="フローチャート: 判断 658"/>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60" name="フローチャート: 判断 659"/>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61" name="フローチャート: 判断 660"/>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67" name="楕円 666"/>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68" name="【保健センター・保健所】&#10;一人当たり面積該当値テキスト"/>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69" name="楕円 668"/>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670" name="直線コネクタ 669"/>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71" name="楕円 670"/>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672" name="直線コネクタ 671"/>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673" name="楕円 672"/>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674" name="直線コネクタ 673"/>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5"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6"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7"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8"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79"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80"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681"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6" name="直線コネクタ 705"/>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7"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8" name="直線コネクタ 707"/>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9"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10" name="直線コネクタ 709"/>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11"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2" name="フローチャート: 判断 711"/>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3" name="フローチャート: 判断 712"/>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4" name="フローチャート: 判断 713"/>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5" name="フローチャート: 判断 71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6" name="フローチャート: 判断 715"/>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722" name="楕円 721"/>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80663</xdr:rowOff>
    </xdr:from>
    <xdr:ext cx="405111" cy="259045"/>
    <xdr:sp macro="" textlink="">
      <xdr:nvSpPr>
        <xdr:cNvPr id="723" name="【消防施設】&#10;有形固定資産減価償却率該当値テキスト"/>
        <xdr:cNvSpPr txBox="1"/>
      </xdr:nvSpPr>
      <xdr:spPr>
        <a:xfrm>
          <a:off x="16357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724" name="楕円 723"/>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66675</xdr:rowOff>
    </xdr:from>
    <xdr:to>
      <xdr:col>85</xdr:col>
      <xdr:colOff>127000</xdr:colOff>
      <xdr:row>79</xdr:row>
      <xdr:rowOff>108586</xdr:rowOff>
    </xdr:to>
    <xdr:cxnSp macro="">
      <xdr:nvCxnSpPr>
        <xdr:cNvPr id="725" name="直線コネクタ 724"/>
        <xdr:cNvCxnSpPr/>
      </xdr:nvCxnSpPr>
      <xdr:spPr>
        <a:xfrm>
          <a:off x="15481300" y="136112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145414</xdr:rowOff>
    </xdr:from>
    <xdr:to>
      <xdr:col>76</xdr:col>
      <xdr:colOff>165100</xdr:colOff>
      <xdr:row>79</xdr:row>
      <xdr:rowOff>75564</xdr:rowOff>
    </xdr:to>
    <xdr:sp macro="" textlink="">
      <xdr:nvSpPr>
        <xdr:cNvPr id="726" name="楕円 725"/>
        <xdr:cNvSpPr/>
      </xdr:nvSpPr>
      <xdr:spPr>
        <a:xfrm>
          <a:off x="14541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24764</xdr:rowOff>
    </xdr:from>
    <xdr:to>
      <xdr:col>81</xdr:col>
      <xdr:colOff>50800</xdr:colOff>
      <xdr:row>79</xdr:row>
      <xdr:rowOff>66675</xdr:rowOff>
    </xdr:to>
    <xdr:cxnSp macro="">
      <xdr:nvCxnSpPr>
        <xdr:cNvPr id="727" name="直線コネクタ 726"/>
        <xdr:cNvCxnSpPr/>
      </xdr:nvCxnSpPr>
      <xdr:spPr>
        <a:xfrm>
          <a:off x="14592300" y="13569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728" name="楕円 727"/>
        <xdr:cNvSpPr/>
      </xdr:nvSpPr>
      <xdr:spPr>
        <a:xfrm>
          <a:off x="13652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24764</xdr:rowOff>
    </xdr:from>
    <xdr:to>
      <xdr:col>76</xdr:col>
      <xdr:colOff>114300</xdr:colOff>
      <xdr:row>80</xdr:row>
      <xdr:rowOff>91439</xdr:rowOff>
    </xdr:to>
    <xdr:cxnSp macro="">
      <xdr:nvCxnSpPr>
        <xdr:cNvPr id="729" name="直線コネクタ 728"/>
        <xdr:cNvCxnSpPr/>
      </xdr:nvCxnSpPr>
      <xdr:spPr>
        <a:xfrm flipV="1">
          <a:off x="13703300" y="13569314"/>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0"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31"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2"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3"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134002</xdr:rowOff>
    </xdr:from>
    <xdr:ext cx="405111" cy="259045"/>
    <xdr:sp macro="" textlink="">
      <xdr:nvSpPr>
        <xdr:cNvPr id="734" name="n_1mainValue【消防施設】&#10;有形固定資産減価償却率"/>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92091</xdr:rowOff>
    </xdr:from>
    <xdr:ext cx="405111" cy="259045"/>
    <xdr:sp macro="" textlink="">
      <xdr:nvSpPr>
        <xdr:cNvPr id="735" name="n_2mainValue【消防施設】&#10;有形固定資産減価償却率"/>
        <xdr:cNvSpPr txBox="1"/>
      </xdr:nvSpPr>
      <xdr:spPr>
        <a:xfrm>
          <a:off x="143897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736" name="n_3mainValue【消防施設】&#10;有形固定資産減価償却率"/>
        <xdr:cNvSpPr txBox="1"/>
      </xdr:nvSpPr>
      <xdr:spPr>
        <a:xfrm>
          <a:off x="13500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7" name="直線コネクタ 7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8" name="テキスト ボックス 7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9" name="直線コネクタ 7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0" name="テキスト ボックス 7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1" name="直線コネクタ 7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2" name="テキスト ボックス 7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3" name="直線コネクタ 7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4" name="テキスト ボックス 7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5" name="直線コネクタ 7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6" name="テキスト ボックス 7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60" name="直線コネクタ 759"/>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6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2" name="直線コネクタ 76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3"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4" name="直線コネクタ 76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5"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6" name="フローチャート: 判断 76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7" name="フローチャート: 判断 766"/>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8" name="フローチャート: 判断 76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9" name="フローチャート: 判断 76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70" name="フローチャート: 判断 769"/>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76" name="楕円 775"/>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77"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778" name="楕円 777"/>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779" name="直線コネクタ 778"/>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780" name="楕円 779"/>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781" name="直線コネクタ 780"/>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782" name="楕円 781"/>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120650</xdr:rowOff>
    </xdr:to>
    <xdr:cxnSp macro="">
      <xdr:nvCxnSpPr>
        <xdr:cNvPr id="783" name="直線コネクタ 782"/>
        <xdr:cNvCxnSpPr/>
      </xdr:nvCxnSpPr>
      <xdr:spPr>
        <a:xfrm flipV="1">
          <a:off x="19545300" y="1430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4"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5"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6"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7"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788"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789"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90" name="n_3mainValue【消防施設】&#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6" name="直線コネクタ 81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8" name="直線コネクタ 81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20" name="直線コネクタ 81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2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2" name="フローチャート: 判断 82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3" name="フローチャート: 判断 82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4" name="フローチャート: 判断 82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5" name="フローチャート: 判断 82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6" name="フローチャート: 判断 82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832" name="楕円 831"/>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833" name="【庁舎】&#10;有形固定資産減価償却率該当値テキスト"/>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834" name="楕円 833"/>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104</xdr:row>
      <xdr:rowOff>68036</xdr:rowOff>
    </xdr:to>
    <xdr:cxnSp macro="">
      <xdr:nvCxnSpPr>
        <xdr:cNvPr id="835" name="直線コネクタ 834"/>
        <xdr:cNvCxnSpPr/>
      </xdr:nvCxnSpPr>
      <xdr:spPr>
        <a:xfrm>
          <a:off x="15481300" y="1788903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36" name="楕円 835"/>
        <xdr:cNvSpPr/>
      </xdr:nvSpPr>
      <xdr:spPr>
        <a:xfrm>
          <a:off x="14541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2721</xdr:rowOff>
    </xdr:from>
    <xdr:to>
      <xdr:col>81</xdr:col>
      <xdr:colOff>50800</xdr:colOff>
      <xdr:row>104</xdr:row>
      <xdr:rowOff>58238</xdr:rowOff>
    </xdr:to>
    <xdr:cxnSp macro="">
      <xdr:nvCxnSpPr>
        <xdr:cNvPr id="837" name="直線コネクタ 836"/>
        <xdr:cNvCxnSpPr/>
      </xdr:nvCxnSpPr>
      <xdr:spPr>
        <a:xfrm>
          <a:off x="14592300" y="1783352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838" name="楕円 837"/>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104</xdr:row>
      <xdr:rowOff>2721</xdr:rowOff>
    </xdr:to>
    <xdr:cxnSp macro="">
      <xdr:nvCxnSpPr>
        <xdr:cNvPr id="839" name="直線コネクタ 838"/>
        <xdr:cNvCxnSpPr/>
      </xdr:nvCxnSpPr>
      <xdr:spPr>
        <a:xfrm>
          <a:off x="13703300" y="177796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40"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41"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2"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3"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844" name="n_1main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45" name="n_2main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846" name="n_3main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7" name="直線コネクタ 85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8" name="テキスト ボックス 85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9" name="直線コネクタ 85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0" name="テキスト ボックス 85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1" name="直線コネクタ 86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2" name="テキスト ボックス 86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3" name="直線コネクタ 86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4" name="テキスト ボックス 86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8" name="直線コネクタ 867"/>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70" name="直線コネクタ 86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71"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2" name="直線コネクタ 871"/>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3"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4" name="フローチャート: 判断 873"/>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5" name="フローチャート: 判断 874"/>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6" name="フローチャート: 判断 875"/>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7" name="フローチャート: 判断 876"/>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8" name="フローチャート: 判断 877"/>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884" name="楕円 883"/>
        <xdr:cNvSpPr/>
      </xdr:nvSpPr>
      <xdr:spPr>
        <a:xfrm>
          <a:off x="22110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132859</xdr:rowOff>
    </xdr:from>
    <xdr:ext cx="469744" cy="259045"/>
    <xdr:sp macro="" textlink="">
      <xdr:nvSpPr>
        <xdr:cNvPr id="885" name="【庁舎】&#10;一人当たり面積該当値テキスト"/>
        <xdr:cNvSpPr txBox="1"/>
      </xdr:nvSpPr>
      <xdr:spPr>
        <a:xfrm>
          <a:off x="22199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86" name="楕円 885"/>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160782</xdr:rowOff>
    </xdr:to>
    <xdr:cxnSp macro="">
      <xdr:nvCxnSpPr>
        <xdr:cNvPr id="887" name="直線コネクタ 886"/>
        <xdr:cNvCxnSpPr/>
      </xdr:nvCxnSpPr>
      <xdr:spPr>
        <a:xfrm>
          <a:off x="21323300" y="177698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64263</xdr:rowOff>
    </xdr:from>
    <xdr:to>
      <xdr:col>107</xdr:col>
      <xdr:colOff>101600</xdr:colOff>
      <xdr:row>103</xdr:row>
      <xdr:rowOff>165863</xdr:rowOff>
    </xdr:to>
    <xdr:sp macro="" textlink="">
      <xdr:nvSpPr>
        <xdr:cNvPr id="888" name="楕円 887"/>
        <xdr:cNvSpPr/>
      </xdr:nvSpPr>
      <xdr:spPr>
        <a:xfrm>
          <a:off x="20383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115063</xdr:rowOff>
    </xdr:to>
    <xdr:cxnSp macro="">
      <xdr:nvCxnSpPr>
        <xdr:cNvPr id="889" name="直線コネクタ 888"/>
        <xdr:cNvCxnSpPr/>
      </xdr:nvCxnSpPr>
      <xdr:spPr>
        <a:xfrm flipV="1">
          <a:off x="20434300" y="17769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73406</xdr:rowOff>
    </xdr:from>
    <xdr:to>
      <xdr:col>102</xdr:col>
      <xdr:colOff>165100</xdr:colOff>
      <xdr:row>104</xdr:row>
      <xdr:rowOff>3556</xdr:rowOff>
    </xdr:to>
    <xdr:sp macro="" textlink="">
      <xdr:nvSpPr>
        <xdr:cNvPr id="890" name="楕円 889"/>
        <xdr:cNvSpPr/>
      </xdr:nvSpPr>
      <xdr:spPr>
        <a:xfrm>
          <a:off x="19494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115063</xdr:rowOff>
    </xdr:from>
    <xdr:to>
      <xdr:col>107</xdr:col>
      <xdr:colOff>50800</xdr:colOff>
      <xdr:row>103</xdr:row>
      <xdr:rowOff>124206</xdr:rowOff>
    </xdr:to>
    <xdr:cxnSp macro="">
      <xdr:nvCxnSpPr>
        <xdr:cNvPr id="891" name="直線コネクタ 890"/>
        <xdr:cNvCxnSpPr/>
      </xdr:nvCxnSpPr>
      <xdr:spPr>
        <a:xfrm flipV="1">
          <a:off x="19545300" y="17774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2"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3"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4"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5"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96" name="n_1mainValue【庁舎】&#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10940</xdr:rowOff>
    </xdr:from>
    <xdr:ext cx="469744" cy="259045"/>
    <xdr:sp macro="" textlink="">
      <xdr:nvSpPr>
        <xdr:cNvPr id="897" name="n_2mainValue【庁舎】&#10;一人当たり面積"/>
        <xdr:cNvSpPr txBox="1"/>
      </xdr:nvSpPr>
      <xdr:spPr>
        <a:xfrm>
          <a:off x="20199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20083</xdr:rowOff>
    </xdr:from>
    <xdr:ext cx="469744" cy="259045"/>
    <xdr:sp macro="" textlink="">
      <xdr:nvSpPr>
        <xdr:cNvPr id="898" name="n_3mainValue【庁舎】&#10;一人当たり面積"/>
        <xdr:cNvSpPr txBox="1"/>
      </xdr:nvSpPr>
      <xdr:spPr>
        <a:xfrm>
          <a:off x="19310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ほとんどの類型において、有形固定資産減価償却率は類似団体内平均値を下回っているものの、体育館、図書館、保健センター・保健所については、類似団体内平均値を上回っている。これは昭和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年代に多くの施設が建設されていることから、耐用年数を経過しつつあるためである。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また、市民会館の類型において大きく減少しているのは、令和元年度に文化創造館の建て替えが行われたためである。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年度に策定した保全計画（長期修繕計画）に基づいて、順次耐震改修をはじめとした修繕を行っていく予定であり、今後も適切な維持管理</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概ね横ばい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ースで推移しているところではあるが、類似団体内平均値と比較すると、やや下回っている状況にある。これは社会保障関係経費の割合が大きいことが要因といえる。今後もなお厳しい状況が見込まれることから、着実に行財政改革の取組をすすめ、改善を図っ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市税、地方交付税の増加により経常的な収入が増加したものの、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児童扶養手当の制度変更や幼児教育の無償化等により扶助費が増加し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95.4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％となった。類似団体内平均値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％と比較しても依然高水準にあり、硬直化した財政状況にあるといえる。今後も引き続き事務事業の見直し等により歳出の抑制を図るとともに、歳入の確保に努め、一層の改善を図る。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152654</xdr:rowOff>
    </xdr:to>
    <xdr:cxnSp macro="">
      <xdr:nvCxnSpPr>
        <xdr:cNvPr id="130" name="直線コネクタ 129"/>
        <xdr:cNvCxnSpPr/>
      </xdr:nvCxnSpPr>
      <xdr:spPr>
        <a:xfrm>
          <a:off x="4114800" y="112727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133350</xdr:rowOff>
    </xdr:to>
    <xdr:cxnSp macro="">
      <xdr:nvCxnSpPr>
        <xdr:cNvPr id="133" name="直線コネクタ 132"/>
        <xdr:cNvCxnSpPr/>
      </xdr:nvCxnSpPr>
      <xdr:spPr>
        <a:xfrm flipV="1">
          <a:off x="3225800" y="112727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138176</xdr:rowOff>
    </xdr:to>
    <xdr:cxnSp macro="">
      <xdr:nvCxnSpPr>
        <xdr:cNvPr id="136" name="直線コネクタ 135"/>
        <xdr:cNvCxnSpPr/>
      </xdr:nvCxnSpPr>
      <xdr:spPr>
        <a:xfrm flipV="1">
          <a:off x="2336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138176</xdr:rowOff>
    </xdr:to>
    <xdr:cxnSp macro="">
      <xdr:nvCxnSpPr>
        <xdr:cNvPr id="139" name="直線コネクタ 138"/>
        <xdr:cNvCxnSpPr/>
      </xdr:nvCxnSpPr>
      <xdr:spPr>
        <a:xfrm>
          <a:off x="1447800" y="111714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[92,895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職員適正化計画や集中改革プランの実行に加え、職員の削減後も安易にアルバイトの雇用や委託に頼ることなく、創意工夫により、業務効率の向上を図った結果、類似団体内順位でも上位の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92,895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財政改革プランを実行し、引き続きコストの縮減を図っていく方針である。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16436</xdr:rowOff>
    </xdr:from>
    <xdr:to>
      <xdr:col>23</xdr:col>
      <xdr:colOff>133350</xdr:colOff>
      <xdr:row>81</xdr:row>
      <xdr:rowOff>78018</xdr:rowOff>
    </xdr:to>
    <xdr:cxnSp macro="">
      <xdr:nvCxnSpPr>
        <xdr:cNvPr id="195" name="直線コネクタ 194"/>
        <xdr:cNvCxnSpPr/>
      </xdr:nvCxnSpPr>
      <xdr:spPr>
        <a:xfrm>
          <a:off x="4114800" y="13903886"/>
          <a:ext cx="8382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164117</xdr:rowOff>
    </xdr:from>
    <xdr:to>
      <xdr:col>19</xdr:col>
      <xdr:colOff>133350</xdr:colOff>
      <xdr:row>81</xdr:row>
      <xdr:rowOff>16436</xdr:rowOff>
    </xdr:to>
    <xdr:cxnSp macro="">
      <xdr:nvCxnSpPr>
        <xdr:cNvPr id="198" name="直線コネクタ 197"/>
        <xdr:cNvCxnSpPr/>
      </xdr:nvCxnSpPr>
      <xdr:spPr>
        <a:xfrm>
          <a:off x="3225800" y="1388011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164117</xdr:rowOff>
    </xdr:from>
    <xdr:to>
      <xdr:col>15</xdr:col>
      <xdr:colOff>82550</xdr:colOff>
      <xdr:row>80</xdr:row>
      <xdr:rowOff>165359</xdr:rowOff>
    </xdr:to>
    <xdr:cxnSp macro="">
      <xdr:nvCxnSpPr>
        <xdr:cNvPr id="201" name="直線コネクタ 200"/>
        <xdr:cNvCxnSpPr/>
      </xdr:nvCxnSpPr>
      <xdr:spPr>
        <a:xfrm flipV="1">
          <a:off x="2336800" y="1388011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165359</xdr:rowOff>
    </xdr:from>
    <xdr:to>
      <xdr:col>11</xdr:col>
      <xdr:colOff>31750</xdr:colOff>
      <xdr:row>81</xdr:row>
      <xdr:rowOff>1750</xdr:rowOff>
    </xdr:to>
    <xdr:cxnSp macro="">
      <xdr:nvCxnSpPr>
        <xdr:cNvPr id="204" name="直線コネクタ 203"/>
        <xdr:cNvCxnSpPr/>
      </xdr:nvCxnSpPr>
      <xdr:spPr>
        <a:xfrm flipV="1">
          <a:off x="1447800" y="13881359"/>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27218</xdr:rowOff>
    </xdr:from>
    <xdr:to>
      <xdr:col>23</xdr:col>
      <xdr:colOff>184150</xdr:colOff>
      <xdr:row>81</xdr:row>
      <xdr:rowOff>128818</xdr:rowOff>
    </xdr:to>
    <xdr:sp macro="" textlink="">
      <xdr:nvSpPr>
        <xdr:cNvPr id="214" name="楕円 213"/>
        <xdr:cNvSpPr/>
      </xdr:nvSpPr>
      <xdr:spPr>
        <a:xfrm>
          <a:off x="49022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43745</xdr:rowOff>
    </xdr:from>
    <xdr:ext cx="762000" cy="259045"/>
    <xdr:sp macro="" textlink="">
      <xdr:nvSpPr>
        <xdr:cNvPr id="215" name="人件費・物件費等の状況該当値テキスト"/>
        <xdr:cNvSpPr txBox="1"/>
      </xdr:nvSpPr>
      <xdr:spPr>
        <a:xfrm>
          <a:off x="5041900" y="137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137086</xdr:rowOff>
    </xdr:from>
    <xdr:to>
      <xdr:col>19</xdr:col>
      <xdr:colOff>184150</xdr:colOff>
      <xdr:row>81</xdr:row>
      <xdr:rowOff>67236</xdr:rowOff>
    </xdr:to>
    <xdr:sp macro="" textlink="">
      <xdr:nvSpPr>
        <xdr:cNvPr id="216" name="楕円 215"/>
        <xdr:cNvSpPr/>
      </xdr:nvSpPr>
      <xdr:spPr>
        <a:xfrm>
          <a:off x="4064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77413</xdr:rowOff>
    </xdr:from>
    <xdr:ext cx="736600" cy="259045"/>
    <xdr:sp macro="" textlink="">
      <xdr:nvSpPr>
        <xdr:cNvPr id="217" name="テキスト ボックス 216"/>
        <xdr:cNvSpPr txBox="1"/>
      </xdr:nvSpPr>
      <xdr:spPr>
        <a:xfrm>
          <a:off x="3733800" y="1362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113317</xdr:rowOff>
    </xdr:from>
    <xdr:to>
      <xdr:col>15</xdr:col>
      <xdr:colOff>133350</xdr:colOff>
      <xdr:row>81</xdr:row>
      <xdr:rowOff>43467</xdr:rowOff>
    </xdr:to>
    <xdr:sp macro="" textlink="">
      <xdr:nvSpPr>
        <xdr:cNvPr id="218" name="楕円 217"/>
        <xdr:cNvSpPr/>
      </xdr:nvSpPr>
      <xdr:spPr>
        <a:xfrm>
          <a:off x="3175000" y="13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53644</xdr:rowOff>
    </xdr:from>
    <xdr:ext cx="762000" cy="259045"/>
    <xdr:sp macro="" textlink="">
      <xdr:nvSpPr>
        <xdr:cNvPr id="219" name="テキスト ボックス 218"/>
        <xdr:cNvSpPr txBox="1"/>
      </xdr:nvSpPr>
      <xdr:spPr>
        <a:xfrm>
          <a:off x="2844800" y="135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114559</xdr:rowOff>
    </xdr:from>
    <xdr:to>
      <xdr:col>11</xdr:col>
      <xdr:colOff>82550</xdr:colOff>
      <xdr:row>81</xdr:row>
      <xdr:rowOff>44709</xdr:rowOff>
    </xdr:to>
    <xdr:sp macro="" textlink="">
      <xdr:nvSpPr>
        <xdr:cNvPr id="220" name="楕円 219"/>
        <xdr:cNvSpPr/>
      </xdr:nvSpPr>
      <xdr:spPr>
        <a:xfrm>
          <a:off x="2286000" y="13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54886</xdr:rowOff>
    </xdr:from>
    <xdr:ext cx="762000" cy="259045"/>
    <xdr:sp macro="" textlink="">
      <xdr:nvSpPr>
        <xdr:cNvPr id="221" name="テキスト ボックス 220"/>
        <xdr:cNvSpPr txBox="1"/>
      </xdr:nvSpPr>
      <xdr:spPr>
        <a:xfrm>
          <a:off x="1955800" y="1359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122400</xdr:rowOff>
    </xdr:from>
    <xdr:to>
      <xdr:col>7</xdr:col>
      <xdr:colOff>31750</xdr:colOff>
      <xdr:row>81</xdr:row>
      <xdr:rowOff>52550</xdr:rowOff>
    </xdr:to>
    <xdr:sp macro="" textlink="">
      <xdr:nvSpPr>
        <xdr:cNvPr id="222" name="楕円 221"/>
        <xdr:cNvSpPr/>
      </xdr:nvSpPr>
      <xdr:spPr>
        <a:xfrm>
          <a:off x="1397000" y="138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62727</xdr:rowOff>
    </xdr:from>
    <xdr:ext cx="762000" cy="259045"/>
    <xdr:sp macro="" textlink="">
      <xdr:nvSpPr>
        <xdr:cNvPr id="223" name="テキスト ボックス 222"/>
        <xdr:cNvSpPr txBox="1"/>
      </xdr:nvSpPr>
      <xdr:spPr>
        <a:xfrm>
          <a:off x="1066800" y="136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日に給料表の独自見直し（水準引き下げ）を行い、また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に初任給基準の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号給引き下げ及びそれに伴う在職者調整（昇給抑制）を実施したところである。これらの見直しにより中長期的には効果が表れると見込んでいるが、依然として類似団体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平均値を上回っている状況にあり、今後も適正な給与水準の確保に努める。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131234</xdr:rowOff>
    </xdr:to>
    <xdr:cxnSp macro="">
      <xdr:nvCxnSpPr>
        <xdr:cNvPr id="257" name="直線コネクタ 256"/>
        <xdr:cNvCxnSpPr/>
      </xdr:nvCxnSpPr>
      <xdr:spPr>
        <a:xfrm flipV="1">
          <a:off x="16179800" y="149870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131234</xdr:rowOff>
    </xdr:to>
    <xdr:cxnSp macro="">
      <xdr:nvCxnSpPr>
        <xdr:cNvPr id="260" name="直線コネクタ 259"/>
        <xdr:cNvCxnSpPr/>
      </xdr:nvCxnSpPr>
      <xdr:spPr>
        <a:xfrm>
          <a:off x="15290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87</xdr:row>
      <xdr:rowOff>50800</xdr:rowOff>
    </xdr:to>
    <xdr:cxnSp macro="">
      <xdr:nvCxnSpPr>
        <xdr:cNvPr id="263" name="直線コネクタ 262"/>
        <xdr:cNvCxnSpPr/>
      </xdr:nvCxnSpPr>
      <xdr:spPr>
        <a:xfrm>
          <a:off x="14401800" y="1474575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21166</xdr:rowOff>
    </xdr:to>
    <xdr:cxnSp macro="">
      <xdr:nvCxnSpPr>
        <xdr:cNvPr id="266" name="直線コネクタ 265"/>
        <xdr:cNvCxnSpPr/>
      </xdr:nvCxnSpPr>
      <xdr:spPr>
        <a:xfrm flipV="1">
          <a:off x="13512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6" name="楕円 275"/>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7"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2" name="楕円 281"/>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3" name="テキスト ボックス 282"/>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これまで行財政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の一環として、職員数の削減など人件費の総量抑制を進めてきた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結果、令和元年度は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5.56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人となり類似団体内平均値を下回った数値となっている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現在も行財政改革プランに基づき職員数計画を策定し、着実に定員管理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48048</xdr:rowOff>
    </xdr:from>
    <xdr:to>
      <xdr:col>81</xdr:col>
      <xdr:colOff>44450</xdr:colOff>
      <xdr:row>59</xdr:row>
      <xdr:rowOff>100330</xdr:rowOff>
    </xdr:to>
    <xdr:cxnSp macro="">
      <xdr:nvCxnSpPr>
        <xdr:cNvPr id="320" name="直線コネクタ 319"/>
        <xdr:cNvCxnSpPr/>
      </xdr:nvCxnSpPr>
      <xdr:spPr>
        <a:xfrm>
          <a:off x="16179800" y="10163598"/>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48048</xdr:rowOff>
    </xdr:from>
    <xdr:to>
      <xdr:col>77</xdr:col>
      <xdr:colOff>44450</xdr:colOff>
      <xdr:row>59</xdr:row>
      <xdr:rowOff>52070</xdr:rowOff>
    </xdr:to>
    <xdr:cxnSp macro="">
      <xdr:nvCxnSpPr>
        <xdr:cNvPr id="323" name="直線コネクタ 322"/>
        <xdr:cNvCxnSpPr/>
      </xdr:nvCxnSpPr>
      <xdr:spPr>
        <a:xfrm flipV="1">
          <a:off x="15290800" y="1016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64135</xdr:rowOff>
    </xdr:to>
    <xdr:cxnSp macro="">
      <xdr:nvCxnSpPr>
        <xdr:cNvPr id="326" name="直線コネクタ 325"/>
        <xdr:cNvCxnSpPr/>
      </xdr:nvCxnSpPr>
      <xdr:spPr>
        <a:xfrm flipV="1">
          <a:off x="14401800" y="101676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64135</xdr:rowOff>
    </xdr:to>
    <xdr:cxnSp macro="">
      <xdr:nvCxnSpPr>
        <xdr:cNvPr id="329" name="直線コネクタ 328"/>
        <xdr:cNvCxnSpPr/>
      </xdr:nvCxnSpPr>
      <xdr:spPr>
        <a:xfrm>
          <a:off x="13512800" y="101515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9" name="楕円 338"/>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0"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168698</xdr:rowOff>
    </xdr:from>
    <xdr:to>
      <xdr:col>77</xdr:col>
      <xdr:colOff>95250</xdr:colOff>
      <xdr:row>59</xdr:row>
      <xdr:rowOff>98848</xdr:rowOff>
    </xdr:to>
    <xdr:sp macro="" textlink="">
      <xdr:nvSpPr>
        <xdr:cNvPr id="341" name="楕円 340"/>
        <xdr:cNvSpPr/>
      </xdr:nvSpPr>
      <xdr:spPr>
        <a:xfrm>
          <a:off x="16129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109025</xdr:rowOff>
    </xdr:from>
    <xdr:ext cx="736600" cy="259045"/>
    <xdr:sp macro="" textlink="">
      <xdr:nvSpPr>
        <xdr:cNvPr id="342" name="テキスト ボックス 341"/>
        <xdr:cNvSpPr txBox="1"/>
      </xdr:nvSpPr>
      <xdr:spPr>
        <a:xfrm>
          <a:off x="15798800" y="988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3" name="楕円 342"/>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4" name="テキスト ボックス 343"/>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5" name="楕円 344"/>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6" name="テキスト ボックス 345"/>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156633</xdr:rowOff>
    </xdr:from>
    <xdr:to>
      <xdr:col>64</xdr:col>
      <xdr:colOff>152400</xdr:colOff>
      <xdr:row>59</xdr:row>
      <xdr:rowOff>86783</xdr:rowOff>
    </xdr:to>
    <xdr:sp macro="" textlink="">
      <xdr:nvSpPr>
        <xdr:cNvPr id="347" name="楕円 346"/>
        <xdr:cNvSpPr/>
      </xdr:nvSpPr>
      <xdr:spPr>
        <a:xfrm>
          <a:off x="13462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96960</xdr:rowOff>
    </xdr:from>
    <xdr:ext cx="762000" cy="259045"/>
    <xdr:sp macro="" textlink="">
      <xdr:nvSpPr>
        <xdr:cNvPr id="348" name="テキスト ボックス 347"/>
        <xdr:cNvSpPr txBox="1"/>
      </xdr:nvSpPr>
      <xdr:spPr>
        <a:xfrm>
          <a:off x="13131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実質公債費比率について、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化した。過年度の償還の増加や、借換債の発行抑制による公債費の増加が大きな要因である。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べ</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健全な数値となっているが、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今後とも、緊急度・住民ニーズを的確に把握した事業の選択により、起債に大きく頼ることのない財政運営に努める。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66802</xdr:rowOff>
    </xdr:to>
    <xdr:cxnSp macro="">
      <xdr:nvCxnSpPr>
        <xdr:cNvPr id="380" name="直線コネクタ 379"/>
        <xdr:cNvCxnSpPr/>
      </xdr:nvCxnSpPr>
      <xdr:spPr>
        <a:xfrm>
          <a:off x="16179800" y="67437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57150</xdr:rowOff>
    </xdr:to>
    <xdr:cxnSp macro="">
      <xdr:nvCxnSpPr>
        <xdr:cNvPr id="383" name="直線コネクタ 382"/>
        <xdr:cNvCxnSpPr/>
      </xdr:nvCxnSpPr>
      <xdr:spPr>
        <a:xfrm>
          <a:off x="15290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28194</xdr:rowOff>
    </xdr:to>
    <xdr:cxnSp macro="">
      <xdr:nvCxnSpPr>
        <xdr:cNvPr id="386" name="直線コネクタ 385"/>
        <xdr:cNvCxnSpPr/>
      </xdr:nvCxnSpPr>
      <xdr:spPr>
        <a:xfrm flipV="1">
          <a:off x="14401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47498</xdr:rowOff>
    </xdr:to>
    <xdr:cxnSp macro="">
      <xdr:nvCxnSpPr>
        <xdr:cNvPr id="389" name="直線コネクタ 388"/>
        <xdr:cNvCxnSpPr/>
      </xdr:nvCxnSpPr>
      <xdr:spPr>
        <a:xfrm flipV="1">
          <a:off x="13512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7" name="楕円 406"/>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8" name="テキスト ボックス 407"/>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や公営企業繰出見込額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％となった。類似団体内平均値と比べても健全な数値となっているが、今後も将来世代への負担が増加することのないよう健全な財政運営に努める。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13801</xdr:rowOff>
    </xdr:from>
    <xdr:to>
      <xdr:col>81</xdr:col>
      <xdr:colOff>44450</xdr:colOff>
      <xdr:row>14</xdr:row>
      <xdr:rowOff>25866</xdr:rowOff>
    </xdr:to>
    <xdr:cxnSp macro="">
      <xdr:nvCxnSpPr>
        <xdr:cNvPr id="442" name="直線コネクタ 441"/>
        <xdr:cNvCxnSpPr/>
      </xdr:nvCxnSpPr>
      <xdr:spPr>
        <a:xfrm flipV="1">
          <a:off x="16179800" y="24141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25866</xdr:rowOff>
    </xdr:from>
    <xdr:to>
      <xdr:col>77</xdr:col>
      <xdr:colOff>44450</xdr:colOff>
      <xdr:row>14</xdr:row>
      <xdr:rowOff>40344</xdr:rowOff>
    </xdr:to>
    <xdr:cxnSp macro="">
      <xdr:nvCxnSpPr>
        <xdr:cNvPr id="445" name="直線コネクタ 444"/>
        <xdr:cNvCxnSpPr/>
      </xdr:nvCxnSpPr>
      <xdr:spPr>
        <a:xfrm flipV="1">
          <a:off x="15290800" y="2426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38735</xdr:rowOff>
    </xdr:from>
    <xdr:to>
      <xdr:col>72</xdr:col>
      <xdr:colOff>203200</xdr:colOff>
      <xdr:row>14</xdr:row>
      <xdr:rowOff>40344</xdr:rowOff>
    </xdr:to>
    <xdr:cxnSp macro="">
      <xdr:nvCxnSpPr>
        <xdr:cNvPr id="448" name="直線コネクタ 447"/>
        <xdr:cNvCxnSpPr/>
      </xdr:nvCxnSpPr>
      <xdr:spPr>
        <a:xfrm>
          <a:off x="14401800" y="24390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161925</xdr:rowOff>
    </xdr:from>
    <xdr:to>
      <xdr:col>68</xdr:col>
      <xdr:colOff>152400</xdr:colOff>
      <xdr:row>14</xdr:row>
      <xdr:rowOff>38735</xdr:rowOff>
    </xdr:to>
    <xdr:cxnSp macro="">
      <xdr:nvCxnSpPr>
        <xdr:cNvPr id="451" name="直線コネクタ 450"/>
        <xdr:cNvCxnSpPr/>
      </xdr:nvCxnSpPr>
      <xdr:spPr>
        <a:xfrm>
          <a:off x="13512800" y="23907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61" name="楕円 460"/>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55728</xdr:rowOff>
    </xdr:from>
    <xdr:ext cx="762000" cy="259045"/>
    <xdr:sp macro="" textlink="">
      <xdr:nvSpPr>
        <xdr:cNvPr id="462"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146516</xdr:rowOff>
    </xdr:from>
    <xdr:to>
      <xdr:col>77</xdr:col>
      <xdr:colOff>95250</xdr:colOff>
      <xdr:row>14</xdr:row>
      <xdr:rowOff>76666</xdr:rowOff>
    </xdr:to>
    <xdr:sp macro="" textlink="">
      <xdr:nvSpPr>
        <xdr:cNvPr id="463" name="楕円 462"/>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86843</xdr:rowOff>
    </xdr:from>
    <xdr:ext cx="736600" cy="259045"/>
    <xdr:sp macro="" textlink="">
      <xdr:nvSpPr>
        <xdr:cNvPr id="464" name="テキスト ボックス 463"/>
        <xdr:cNvSpPr txBox="1"/>
      </xdr:nvSpPr>
      <xdr:spPr>
        <a:xfrm>
          <a:off x="15798800" y="214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160994</xdr:rowOff>
    </xdr:from>
    <xdr:to>
      <xdr:col>73</xdr:col>
      <xdr:colOff>44450</xdr:colOff>
      <xdr:row>14</xdr:row>
      <xdr:rowOff>91144</xdr:rowOff>
    </xdr:to>
    <xdr:sp macro="" textlink="">
      <xdr:nvSpPr>
        <xdr:cNvPr id="465" name="楕円 464"/>
        <xdr:cNvSpPr/>
      </xdr:nvSpPr>
      <xdr:spPr>
        <a:xfrm>
          <a:off x="15240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101321</xdr:rowOff>
    </xdr:from>
    <xdr:ext cx="762000" cy="259045"/>
    <xdr:sp macro="" textlink="">
      <xdr:nvSpPr>
        <xdr:cNvPr id="466" name="テキスト ボックス 465"/>
        <xdr:cNvSpPr txBox="1"/>
      </xdr:nvSpPr>
      <xdr:spPr>
        <a:xfrm>
          <a:off x="14909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159385</xdr:rowOff>
    </xdr:from>
    <xdr:to>
      <xdr:col>68</xdr:col>
      <xdr:colOff>203200</xdr:colOff>
      <xdr:row>14</xdr:row>
      <xdr:rowOff>89535</xdr:rowOff>
    </xdr:to>
    <xdr:sp macro="" textlink="">
      <xdr:nvSpPr>
        <xdr:cNvPr id="467" name="楕円 466"/>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99712</xdr:rowOff>
    </xdr:from>
    <xdr:ext cx="762000" cy="259045"/>
    <xdr:sp macro="" textlink="">
      <xdr:nvSpPr>
        <xdr:cNvPr id="468" name="テキスト ボックス 467"/>
        <xdr:cNvSpPr txBox="1"/>
      </xdr:nvSpPr>
      <xdr:spPr>
        <a:xfrm>
          <a:off x="14020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111125</xdr:rowOff>
    </xdr:from>
    <xdr:to>
      <xdr:col>64</xdr:col>
      <xdr:colOff>152400</xdr:colOff>
      <xdr:row>14</xdr:row>
      <xdr:rowOff>41275</xdr:rowOff>
    </xdr:to>
    <xdr:sp macro="" textlink="">
      <xdr:nvSpPr>
        <xdr:cNvPr id="469" name="楕円 468"/>
        <xdr:cNvSpPr/>
      </xdr:nvSpPr>
      <xdr:spPr>
        <a:xfrm>
          <a:off x="13462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51452</xdr:rowOff>
    </xdr:from>
    <xdr:ext cx="762000" cy="259045"/>
    <xdr:sp macro="" textlink="">
      <xdr:nvSpPr>
        <xdr:cNvPr id="470" name="テキスト ボックス 469"/>
        <xdr:cNvSpPr txBox="1"/>
      </xdr:nvSpPr>
      <xdr:spPr>
        <a:xfrm>
          <a:off x="13131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退職手当の減少や職員数の減少などによる人件費の総量抑制などで、人件費にかかる経常収支比率は前年度より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22.2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％となった。今後も民間でも実施可能な業務については積極的に委託化を進めるなど、一層の行財政改革により、人件費の抑制に努める。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43180</xdr:rowOff>
    </xdr:to>
    <xdr:cxnSp macro="">
      <xdr:nvCxnSpPr>
        <xdr:cNvPr id="66" name="直線コネクタ 65"/>
        <xdr:cNvCxnSpPr/>
      </xdr:nvCxnSpPr>
      <xdr:spPr>
        <a:xfrm flipV="1">
          <a:off x="3987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xdr:cNvCxnSpPr/>
      </xdr:nvCxnSpPr>
      <xdr:spPr>
        <a:xfrm flipV="1">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111760</xdr:rowOff>
    </xdr:to>
    <xdr:cxnSp macro="">
      <xdr:nvCxnSpPr>
        <xdr:cNvPr id="72" name="直線コネクタ 71"/>
        <xdr:cNvCxnSpPr/>
      </xdr:nvCxnSpPr>
      <xdr:spPr>
        <a:xfrm flipV="1">
          <a:off x="2209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xdr:cNvCxnSpPr/>
      </xdr:nvCxnSpPr>
      <xdr:spPr>
        <a:xfrm>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12.3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％となり、行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財政改</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革プランの着実な実行などにより類似団体内平均値の</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％を下回っている。今後も更なる事務事業の見直しを行い、経費の削減に取り組んでいく。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127000</xdr:rowOff>
    </xdr:to>
    <xdr:cxnSp macro="">
      <xdr:nvCxnSpPr>
        <xdr:cNvPr id="129" name="直線コネクタ 128"/>
        <xdr:cNvCxnSpPr/>
      </xdr:nvCxnSpPr>
      <xdr:spPr>
        <a:xfrm>
          <a:off x="15671800" y="248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83457</xdr:rowOff>
    </xdr:to>
    <xdr:cxnSp macro="">
      <xdr:nvCxnSpPr>
        <xdr:cNvPr id="132" name="直線コネクタ 131"/>
        <xdr:cNvCxnSpPr/>
      </xdr:nvCxnSpPr>
      <xdr:spPr>
        <a:xfrm>
          <a:off x="14782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50800</xdr:rowOff>
    </xdr:to>
    <xdr:cxnSp macro="">
      <xdr:nvCxnSpPr>
        <xdr:cNvPr id="135" name="直線コネクタ 134"/>
        <xdr:cNvCxnSpPr/>
      </xdr:nvCxnSpPr>
      <xdr:spPr>
        <a:xfrm>
          <a:off x="13893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7257</xdr:rowOff>
    </xdr:to>
    <xdr:cxnSp macro="">
      <xdr:nvCxnSpPr>
        <xdr:cNvPr id="138" name="直線コネクタ 137"/>
        <xdr:cNvCxnSpPr/>
      </xdr:nvCxnSpPr>
      <xdr:spPr>
        <a:xfrm>
          <a:off x="13004800" y="237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類似団体内平均値と比較し、扶助費に係る経常収支比率が突出して高くなっており、本市財政状況の硬直化の大きな要因となっている。</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19.6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％となった。一因として、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児童扶養手当の制度変更や幼児教育の無償化によるもの</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などがあげられる。依然として類似団体内平均値との乖離幅が大きいため、今後もより一層の適正化に努めていく必要がある。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64407</xdr:rowOff>
    </xdr:to>
    <xdr:cxnSp macro="">
      <xdr:nvCxnSpPr>
        <xdr:cNvPr id="192" name="直線コネクタ 191"/>
        <xdr:cNvCxnSpPr/>
      </xdr:nvCxnSpPr>
      <xdr:spPr>
        <a:xfrm>
          <a:off x="3987800" y="10103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53522</xdr:rowOff>
    </xdr:to>
    <xdr:cxnSp macro="">
      <xdr:nvCxnSpPr>
        <xdr:cNvPr id="195" name="直線コネクタ 194"/>
        <xdr:cNvCxnSpPr/>
      </xdr:nvCxnSpPr>
      <xdr:spPr>
        <a:xfrm flipV="1">
          <a:off x="3098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53522</xdr:rowOff>
    </xdr:to>
    <xdr:cxnSp macro="">
      <xdr:nvCxnSpPr>
        <xdr:cNvPr id="198" name="直線コネクタ 197"/>
        <xdr:cNvCxnSpPr/>
      </xdr:nvCxnSpPr>
      <xdr:spPr>
        <a:xfrm>
          <a:off x="2209800" y="1014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59</xdr:row>
      <xdr:rowOff>31750</xdr:rowOff>
    </xdr:to>
    <xdr:cxnSp macro="">
      <xdr:nvCxnSpPr>
        <xdr:cNvPr id="201" name="直線コネクタ 200"/>
        <xdr:cNvCxnSpPr/>
      </xdr:nvCxnSpPr>
      <xdr:spPr>
        <a:xfrm>
          <a:off x="1320800" y="1009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11" name="楕円 210"/>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157134</xdr:rowOff>
    </xdr:from>
    <xdr:ext cx="762000" cy="259045"/>
    <xdr:sp macro="" textlink="">
      <xdr:nvSpPr>
        <xdr:cNvPr id="212"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5" name="楕円 214"/>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6" name="テキスト ボックス 215"/>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7" name="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8" name="テキスト ボックス 217"/>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9" name="楕円 218"/>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20" name="テキスト ボックス 219"/>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13.4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13.1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％となった。内訳は、維持補修費で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％、繰出金で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％となり前年度と比較して、維持補修費が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、繰出金が</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38100</xdr:rowOff>
    </xdr:to>
    <xdr:cxnSp macro="">
      <xdr:nvCxnSpPr>
        <xdr:cNvPr id="253" name="直線コネクタ 252"/>
        <xdr:cNvCxnSpPr/>
      </xdr:nvCxnSpPr>
      <xdr:spPr>
        <a:xfrm>
          <a:off x="15671800" y="989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0</xdr:rowOff>
    </xdr:to>
    <xdr:cxnSp macro="">
      <xdr:nvCxnSpPr>
        <xdr:cNvPr id="256" name="直線コネクタ 255"/>
        <xdr:cNvCxnSpPr/>
      </xdr:nvCxnSpPr>
      <xdr:spPr>
        <a:xfrm flipV="1">
          <a:off x="14782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0</xdr:rowOff>
    </xdr:to>
    <xdr:cxnSp macro="">
      <xdr:nvCxnSpPr>
        <xdr:cNvPr id="259" name="直線コネクタ 258"/>
        <xdr:cNvCxnSpPr/>
      </xdr:nvCxnSpPr>
      <xdr:spPr>
        <a:xfrm>
          <a:off x="13893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107950</xdr:rowOff>
    </xdr:to>
    <xdr:cxnSp macro="">
      <xdr:nvCxnSpPr>
        <xdr:cNvPr id="262" name="直線コネクタ 261"/>
        <xdr:cNvCxnSpPr/>
      </xdr:nvCxnSpPr>
      <xdr:spPr>
        <a:xfrm>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2" name="楕円 271"/>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73"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5" name="テキスト ボックス 274"/>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6" name="楕円 275"/>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7" name="テキスト ボックス 276"/>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補助費等にかかる経常収支比率については、東大阪都市清掃施設組合第五工場の建設に</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公債費償還のため、同組合への負担金が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要因となり、前年度より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66040</xdr:rowOff>
    </xdr:to>
    <xdr:cxnSp macro="">
      <xdr:nvCxnSpPr>
        <xdr:cNvPr id="314" name="直線コネクタ 313"/>
        <xdr:cNvCxnSpPr/>
      </xdr:nvCxnSpPr>
      <xdr:spPr>
        <a:xfrm>
          <a:off x="15671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17" name="直線コネクタ 316"/>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165100</xdr:rowOff>
    </xdr:to>
    <xdr:cxnSp macro="">
      <xdr:nvCxnSpPr>
        <xdr:cNvPr id="320" name="直線コネクタ 319"/>
        <xdr:cNvCxnSpPr/>
      </xdr:nvCxnSpPr>
      <xdr:spPr>
        <a:xfrm flipV="1">
          <a:off x="13893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165100</xdr:rowOff>
    </xdr:to>
    <xdr:cxnSp macro="">
      <xdr:nvCxnSpPr>
        <xdr:cNvPr id="323" name="直線コネクタ 322"/>
        <xdr:cNvCxnSpPr/>
      </xdr:nvCxnSpPr>
      <xdr:spPr>
        <a:xfrm>
          <a:off x="13004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158767</xdr:rowOff>
    </xdr:from>
    <xdr:ext cx="762000" cy="259045"/>
    <xdr:sp macro="" textlink="">
      <xdr:nvSpPr>
        <xdr:cNvPr id="334"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6" name="テキスト ボックス 33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8" name="テキスト ボックス 337"/>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9" name="楕円 33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40" name="テキスト ボックス 33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2" name="テキスト ボックス 341"/>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においては前年度より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15.5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令和元年度も平成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将来世代への負担圧縮を見据えた借換債の発行抑制</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を行ったが借換債の対象額が減少したことが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大きな要因である。今後は花園ラグビー場の整備や文化創造館の建設等に伴う建設事業債の償還が開始され、公債費の負担が増加することが見込まれている。後年度世代に過度な負担を強いることのない市債の管理に努め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27939</xdr:rowOff>
    </xdr:to>
    <xdr:cxnSp macro="">
      <xdr:nvCxnSpPr>
        <xdr:cNvPr id="375" name="直線コネクタ 374"/>
        <xdr:cNvCxnSpPr/>
      </xdr:nvCxnSpPr>
      <xdr:spPr>
        <a:xfrm flipV="1">
          <a:off x="3987800" y="133096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78</xdr:row>
      <xdr:rowOff>27939</xdr:rowOff>
    </xdr:to>
    <xdr:cxnSp macro="">
      <xdr:nvCxnSpPr>
        <xdr:cNvPr id="378" name="直線コネクタ 377"/>
        <xdr:cNvCxnSpPr/>
      </xdr:nvCxnSpPr>
      <xdr:spPr>
        <a:xfrm>
          <a:off x="3098800" y="13263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81" name="直線コネクタ 380"/>
        <xdr:cNvCxnSpPr/>
      </xdr:nvCxnSpPr>
      <xdr:spPr>
        <a:xfrm flipV="1">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4" name="直線コネクタ 383"/>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4" name="楕円 393"/>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5"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96" name="楕円 395"/>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97" name="テキスト ボックス 396"/>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8" name="楕円 397"/>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9" name="テキスト ボックス 398"/>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400" name="楕円 39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1" name="テキスト ボックス 40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2" name="楕円 401"/>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3" name="テキスト ボックス 402"/>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79.9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76.8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％と比較しても依然高水準で硬直した状態であるといえる。主な内容として人件費、扶助費、補助費等の合計で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54.5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ポイントの悪化</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、補助費等は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ポイントの悪化</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となり、今後もより一層の行財政改革の推進に努める。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122428</xdr:rowOff>
    </xdr:to>
    <xdr:cxnSp macro="">
      <xdr:nvCxnSpPr>
        <xdr:cNvPr id="434" name="直線コネクタ 433"/>
        <xdr:cNvCxnSpPr/>
      </xdr:nvCxnSpPr>
      <xdr:spPr>
        <a:xfrm>
          <a:off x="15671800" y="134178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131572</xdr:rowOff>
    </xdr:to>
    <xdr:cxnSp macro="">
      <xdr:nvCxnSpPr>
        <xdr:cNvPr id="437" name="直線コネクタ 436"/>
        <xdr:cNvCxnSpPr/>
      </xdr:nvCxnSpPr>
      <xdr:spPr>
        <a:xfrm flipV="1">
          <a:off x="14782800" y="13417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78</xdr:row>
      <xdr:rowOff>131572</xdr:rowOff>
    </xdr:to>
    <xdr:cxnSp macro="">
      <xdr:nvCxnSpPr>
        <xdr:cNvPr id="440" name="直線コネクタ 439"/>
        <xdr:cNvCxnSpPr/>
      </xdr:nvCxnSpPr>
      <xdr:spPr>
        <a:xfrm>
          <a:off x="13893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131572</xdr:rowOff>
    </xdr:to>
    <xdr:cxnSp macro="">
      <xdr:nvCxnSpPr>
        <xdr:cNvPr id="443" name="直線コネクタ 442"/>
        <xdr:cNvCxnSpPr/>
      </xdr:nvCxnSpPr>
      <xdr:spPr>
        <a:xfrm>
          <a:off x="13004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53" name="楕円 452"/>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4"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5" name="楕円 454"/>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6" name="テキスト ボックス 455"/>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7" name="楕円 456"/>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8" name="テキスト ボックス 45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9" name="楕円 458"/>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60" name="テキスト ボックス 459"/>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1" name="楕円 460"/>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2" name="テキスト ボックス 461"/>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59319</xdr:rowOff>
    </xdr:from>
    <xdr:to>
      <xdr:col>29</xdr:col>
      <xdr:colOff>127000</xdr:colOff>
      <xdr:row>18</xdr:row>
      <xdr:rowOff>95804</xdr:rowOff>
    </xdr:to>
    <xdr:cxnSp macro="">
      <xdr:nvCxnSpPr>
        <xdr:cNvPr id="48" name="直線コネクタ 47"/>
        <xdr:cNvCxnSpPr/>
      </xdr:nvCxnSpPr>
      <xdr:spPr bwMode="auto">
        <a:xfrm flipV="1">
          <a:off x="5003800" y="3193044"/>
          <a:ext cx="647700" cy="3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79390</xdr:rowOff>
    </xdr:from>
    <xdr:to>
      <xdr:col>26</xdr:col>
      <xdr:colOff>50800</xdr:colOff>
      <xdr:row>18</xdr:row>
      <xdr:rowOff>95804</xdr:rowOff>
    </xdr:to>
    <xdr:cxnSp macro="">
      <xdr:nvCxnSpPr>
        <xdr:cNvPr id="51" name="直線コネクタ 50"/>
        <xdr:cNvCxnSpPr/>
      </xdr:nvCxnSpPr>
      <xdr:spPr bwMode="auto">
        <a:xfrm>
          <a:off x="4305300" y="321311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72258</xdr:rowOff>
    </xdr:from>
    <xdr:to>
      <xdr:col>22</xdr:col>
      <xdr:colOff>114300</xdr:colOff>
      <xdr:row>18</xdr:row>
      <xdr:rowOff>79390</xdr:rowOff>
    </xdr:to>
    <xdr:cxnSp macro="">
      <xdr:nvCxnSpPr>
        <xdr:cNvPr id="54" name="直線コネクタ 53"/>
        <xdr:cNvCxnSpPr/>
      </xdr:nvCxnSpPr>
      <xdr:spPr bwMode="auto">
        <a:xfrm>
          <a:off x="3606800" y="3205983"/>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35728</xdr:rowOff>
    </xdr:from>
    <xdr:to>
      <xdr:col>18</xdr:col>
      <xdr:colOff>177800</xdr:colOff>
      <xdr:row>18</xdr:row>
      <xdr:rowOff>72258</xdr:rowOff>
    </xdr:to>
    <xdr:cxnSp macro="">
      <xdr:nvCxnSpPr>
        <xdr:cNvPr id="57" name="直線コネクタ 56"/>
        <xdr:cNvCxnSpPr/>
      </xdr:nvCxnSpPr>
      <xdr:spPr bwMode="auto">
        <a:xfrm>
          <a:off x="2908300" y="3169453"/>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8519</xdr:rowOff>
    </xdr:from>
    <xdr:to>
      <xdr:col>29</xdr:col>
      <xdr:colOff>177800</xdr:colOff>
      <xdr:row>18</xdr:row>
      <xdr:rowOff>110119</xdr:rowOff>
    </xdr:to>
    <xdr:sp macro="" textlink="">
      <xdr:nvSpPr>
        <xdr:cNvPr id="67" name="楕円 66"/>
        <xdr:cNvSpPr/>
      </xdr:nvSpPr>
      <xdr:spPr bwMode="auto">
        <a:xfrm>
          <a:off x="5600700" y="314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152046</xdr:rowOff>
    </xdr:from>
    <xdr:ext cx="762000" cy="259045"/>
    <xdr:sp macro="" textlink="">
      <xdr:nvSpPr>
        <xdr:cNvPr id="68" name="人口1人当たり決算額の推移該当値テキスト130"/>
        <xdr:cNvSpPr txBox="1"/>
      </xdr:nvSpPr>
      <xdr:spPr>
        <a:xfrm>
          <a:off x="57404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45004</xdr:rowOff>
    </xdr:from>
    <xdr:to>
      <xdr:col>26</xdr:col>
      <xdr:colOff>101600</xdr:colOff>
      <xdr:row>18</xdr:row>
      <xdr:rowOff>146603</xdr:rowOff>
    </xdr:to>
    <xdr:sp macro="" textlink="">
      <xdr:nvSpPr>
        <xdr:cNvPr id="69" name="楕円 68"/>
        <xdr:cNvSpPr/>
      </xdr:nvSpPr>
      <xdr:spPr bwMode="auto">
        <a:xfrm>
          <a:off x="49530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131381</xdr:rowOff>
    </xdr:from>
    <xdr:ext cx="736600" cy="259045"/>
    <xdr:sp macro="" textlink="">
      <xdr:nvSpPr>
        <xdr:cNvPr id="70" name="テキスト ボックス 69"/>
        <xdr:cNvSpPr txBox="1"/>
      </xdr:nvSpPr>
      <xdr:spPr>
        <a:xfrm>
          <a:off x="4622800" y="326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28590</xdr:rowOff>
    </xdr:from>
    <xdr:to>
      <xdr:col>22</xdr:col>
      <xdr:colOff>165100</xdr:colOff>
      <xdr:row>18</xdr:row>
      <xdr:rowOff>130191</xdr:rowOff>
    </xdr:to>
    <xdr:sp macro="" textlink="">
      <xdr:nvSpPr>
        <xdr:cNvPr id="71" name="楕円 70"/>
        <xdr:cNvSpPr/>
      </xdr:nvSpPr>
      <xdr:spPr bwMode="auto">
        <a:xfrm>
          <a:off x="4254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114967</xdr:rowOff>
    </xdr:from>
    <xdr:ext cx="762000" cy="259045"/>
    <xdr:sp macro="" textlink="">
      <xdr:nvSpPr>
        <xdr:cNvPr id="72" name="テキスト ボックス 71"/>
        <xdr:cNvSpPr txBox="1"/>
      </xdr:nvSpPr>
      <xdr:spPr>
        <a:xfrm>
          <a:off x="3924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21458</xdr:rowOff>
    </xdr:from>
    <xdr:to>
      <xdr:col>19</xdr:col>
      <xdr:colOff>38100</xdr:colOff>
      <xdr:row>18</xdr:row>
      <xdr:rowOff>123058</xdr:rowOff>
    </xdr:to>
    <xdr:sp macro="" textlink="">
      <xdr:nvSpPr>
        <xdr:cNvPr id="73" name="楕円 72"/>
        <xdr:cNvSpPr/>
      </xdr:nvSpPr>
      <xdr:spPr bwMode="auto">
        <a:xfrm>
          <a:off x="35560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107835</xdr:rowOff>
    </xdr:from>
    <xdr:ext cx="762000" cy="259045"/>
    <xdr:sp macro="" textlink="">
      <xdr:nvSpPr>
        <xdr:cNvPr id="74" name="テキスト ボックス 73"/>
        <xdr:cNvSpPr txBox="1"/>
      </xdr:nvSpPr>
      <xdr:spPr>
        <a:xfrm>
          <a:off x="3225800" y="32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156378</xdr:rowOff>
    </xdr:from>
    <xdr:to>
      <xdr:col>15</xdr:col>
      <xdr:colOff>101600</xdr:colOff>
      <xdr:row>18</xdr:row>
      <xdr:rowOff>86528</xdr:rowOff>
    </xdr:to>
    <xdr:sp macro="" textlink="">
      <xdr:nvSpPr>
        <xdr:cNvPr id="75" name="楕円 74"/>
        <xdr:cNvSpPr/>
      </xdr:nvSpPr>
      <xdr:spPr bwMode="auto">
        <a:xfrm>
          <a:off x="2857500" y="311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71305</xdr:rowOff>
    </xdr:from>
    <xdr:ext cx="762000" cy="259045"/>
    <xdr:sp macro="" textlink="">
      <xdr:nvSpPr>
        <xdr:cNvPr id="76" name="テキスト ボックス 75"/>
        <xdr:cNvSpPr txBox="1"/>
      </xdr:nvSpPr>
      <xdr:spPr>
        <a:xfrm>
          <a:off x="2527300" y="320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317836</xdr:rowOff>
    </xdr:from>
    <xdr:to>
      <xdr:col>29</xdr:col>
      <xdr:colOff>127000</xdr:colOff>
      <xdr:row>36</xdr:row>
      <xdr:rowOff>89281</xdr:rowOff>
    </xdr:to>
    <xdr:cxnSp macro="">
      <xdr:nvCxnSpPr>
        <xdr:cNvPr id="108" name="直線コネクタ 107"/>
        <xdr:cNvCxnSpPr/>
      </xdr:nvCxnSpPr>
      <xdr:spPr bwMode="auto">
        <a:xfrm>
          <a:off x="5003800" y="6928186"/>
          <a:ext cx="647700" cy="1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317836</xdr:rowOff>
    </xdr:from>
    <xdr:to>
      <xdr:col>26</xdr:col>
      <xdr:colOff>50800</xdr:colOff>
      <xdr:row>36</xdr:row>
      <xdr:rowOff>161153</xdr:rowOff>
    </xdr:to>
    <xdr:cxnSp macro="">
      <xdr:nvCxnSpPr>
        <xdr:cNvPr id="111" name="直線コネクタ 110"/>
        <xdr:cNvCxnSpPr/>
      </xdr:nvCxnSpPr>
      <xdr:spPr bwMode="auto">
        <a:xfrm flipV="1">
          <a:off x="4305300" y="6928186"/>
          <a:ext cx="698500" cy="18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121010</xdr:rowOff>
    </xdr:from>
    <xdr:to>
      <xdr:col>22</xdr:col>
      <xdr:colOff>114300</xdr:colOff>
      <xdr:row>36</xdr:row>
      <xdr:rowOff>161153</xdr:rowOff>
    </xdr:to>
    <xdr:cxnSp macro="">
      <xdr:nvCxnSpPr>
        <xdr:cNvPr id="114" name="直線コネクタ 113"/>
        <xdr:cNvCxnSpPr/>
      </xdr:nvCxnSpPr>
      <xdr:spPr bwMode="auto">
        <a:xfrm>
          <a:off x="3606800" y="7074260"/>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121010</xdr:rowOff>
    </xdr:from>
    <xdr:to>
      <xdr:col>18</xdr:col>
      <xdr:colOff>177800</xdr:colOff>
      <xdr:row>36</xdr:row>
      <xdr:rowOff>125674</xdr:rowOff>
    </xdr:to>
    <xdr:cxnSp macro="">
      <xdr:nvCxnSpPr>
        <xdr:cNvPr id="117" name="直線コネクタ 116"/>
        <xdr:cNvCxnSpPr/>
      </xdr:nvCxnSpPr>
      <xdr:spPr bwMode="auto">
        <a:xfrm flipV="1">
          <a:off x="2908300" y="7074260"/>
          <a:ext cx="698500" cy="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38481</xdr:rowOff>
    </xdr:from>
    <xdr:to>
      <xdr:col>29</xdr:col>
      <xdr:colOff>177800</xdr:colOff>
      <xdr:row>36</xdr:row>
      <xdr:rowOff>140081</xdr:rowOff>
    </xdr:to>
    <xdr:sp macro="" textlink="">
      <xdr:nvSpPr>
        <xdr:cNvPr id="127" name="楕円 126"/>
        <xdr:cNvSpPr/>
      </xdr:nvSpPr>
      <xdr:spPr bwMode="auto">
        <a:xfrm>
          <a:off x="5600700" y="699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10558</xdr:rowOff>
    </xdr:from>
    <xdr:ext cx="762000" cy="259045"/>
    <xdr:sp macro="" textlink="">
      <xdr:nvSpPr>
        <xdr:cNvPr id="128" name="人口1人当たり決算額の推移該当値テキスト445"/>
        <xdr:cNvSpPr txBox="1"/>
      </xdr:nvSpPr>
      <xdr:spPr>
        <a:xfrm>
          <a:off x="5740400" y="696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267036</xdr:rowOff>
    </xdr:from>
    <xdr:to>
      <xdr:col>26</xdr:col>
      <xdr:colOff>101600</xdr:colOff>
      <xdr:row>36</xdr:row>
      <xdr:rowOff>25736</xdr:rowOff>
    </xdr:to>
    <xdr:sp macro="" textlink="">
      <xdr:nvSpPr>
        <xdr:cNvPr id="129" name="楕円 128"/>
        <xdr:cNvSpPr/>
      </xdr:nvSpPr>
      <xdr:spPr bwMode="auto">
        <a:xfrm>
          <a:off x="4953000" y="687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35913</xdr:rowOff>
    </xdr:from>
    <xdr:ext cx="736600" cy="259045"/>
    <xdr:sp macro="" textlink="">
      <xdr:nvSpPr>
        <xdr:cNvPr id="130" name="テキスト ボックス 129"/>
        <xdr:cNvSpPr txBox="1"/>
      </xdr:nvSpPr>
      <xdr:spPr>
        <a:xfrm>
          <a:off x="4622800" y="664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110353</xdr:rowOff>
    </xdr:from>
    <xdr:to>
      <xdr:col>22</xdr:col>
      <xdr:colOff>165100</xdr:colOff>
      <xdr:row>37</xdr:row>
      <xdr:rowOff>40503</xdr:rowOff>
    </xdr:to>
    <xdr:sp macro="" textlink="">
      <xdr:nvSpPr>
        <xdr:cNvPr id="131" name="楕円 130"/>
        <xdr:cNvSpPr/>
      </xdr:nvSpPr>
      <xdr:spPr bwMode="auto">
        <a:xfrm>
          <a:off x="4254500" y="70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25280</xdr:rowOff>
    </xdr:from>
    <xdr:ext cx="762000" cy="259045"/>
    <xdr:sp macro="" textlink="">
      <xdr:nvSpPr>
        <xdr:cNvPr id="132" name="テキスト ボックス 131"/>
        <xdr:cNvSpPr txBox="1"/>
      </xdr:nvSpPr>
      <xdr:spPr>
        <a:xfrm>
          <a:off x="3924300" y="714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70210</xdr:rowOff>
    </xdr:from>
    <xdr:to>
      <xdr:col>19</xdr:col>
      <xdr:colOff>38100</xdr:colOff>
      <xdr:row>37</xdr:row>
      <xdr:rowOff>360</xdr:rowOff>
    </xdr:to>
    <xdr:sp macro="" textlink="">
      <xdr:nvSpPr>
        <xdr:cNvPr id="133" name="楕円 132"/>
        <xdr:cNvSpPr/>
      </xdr:nvSpPr>
      <xdr:spPr bwMode="auto">
        <a:xfrm>
          <a:off x="3556000" y="702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156587</xdr:rowOff>
    </xdr:from>
    <xdr:ext cx="762000" cy="259045"/>
    <xdr:sp macro="" textlink="">
      <xdr:nvSpPr>
        <xdr:cNvPr id="134" name="テキスト ボックス 133"/>
        <xdr:cNvSpPr txBox="1"/>
      </xdr:nvSpPr>
      <xdr:spPr>
        <a:xfrm>
          <a:off x="3225800" y="710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74874</xdr:rowOff>
    </xdr:from>
    <xdr:to>
      <xdr:col>15</xdr:col>
      <xdr:colOff>101600</xdr:colOff>
      <xdr:row>37</xdr:row>
      <xdr:rowOff>5024</xdr:rowOff>
    </xdr:to>
    <xdr:sp macro="" textlink="">
      <xdr:nvSpPr>
        <xdr:cNvPr id="135" name="楕円 134"/>
        <xdr:cNvSpPr/>
      </xdr:nvSpPr>
      <xdr:spPr bwMode="auto">
        <a:xfrm>
          <a:off x="2857500" y="70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161251</xdr:rowOff>
    </xdr:from>
    <xdr:ext cx="762000" cy="259045"/>
    <xdr:sp macro="" textlink="">
      <xdr:nvSpPr>
        <xdr:cNvPr id="136" name="テキスト ボックス 135"/>
        <xdr:cNvSpPr txBox="1"/>
      </xdr:nvSpPr>
      <xdr:spPr>
        <a:xfrm>
          <a:off x="2527300" y="7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6274</xdr:rowOff>
    </xdr:from>
    <xdr:to>
      <xdr:col>24</xdr:col>
      <xdr:colOff>63500</xdr:colOff>
      <xdr:row>36</xdr:row>
      <xdr:rowOff>22352</xdr:rowOff>
    </xdr:to>
    <xdr:cxnSp macro="">
      <xdr:nvCxnSpPr>
        <xdr:cNvPr id="61" name="直線コネクタ 60"/>
        <xdr:cNvCxnSpPr/>
      </xdr:nvCxnSpPr>
      <xdr:spPr>
        <a:xfrm flipV="1">
          <a:off x="3797300" y="6178474"/>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3073</xdr:rowOff>
    </xdr:from>
    <xdr:to>
      <xdr:col>19</xdr:col>
      <xdr:colOff>177800</xdr:colOff>
      <xdr:row>36</xdr:row>
      <xdr:rowOff>22352</xdr:rowOff>
    </xdr:to>
    <xdr:cxnSp macro="">
      <xdr:nvCxnSpPr>
        <xdr:cNvPr id="64" name="直線コネクタ 63"/>
        <xdr:cNvCxnSpPr/>
      </xdr:nvCxnSpPr>
      <xdr:spPr>
        <a:xfrm>
          <a:off x="2908300" y="6175273"/>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3073</xdr:rowOff>
    </xdr:from>
    <xdr:to>
      <xdr:col>15</xdr:col>
      <xdr:colOff>50800</xdr:colOff>
      <xdr:row>36</xdr:row>
      <xdr:rowOff>6007</xdr:rowOff>
    </xdr:to>
    <xdr:cxnSp macro="">
      <xdr:nvCxnSpPr>
        <xdr:cNvPr id="67" name="直線コネクタ 66"/>
        <xdr:cNvCxnSpPr/>
      </xdr:nvCxnSpPr>
      <xdr:spPr>
        <a:xfrm flipV="1">
          <a:off x="2019300" y="617527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128499</xdr:rowOff>
    </xdr:from>
    <xdr:to>
      <xdr:col>10</xdr:col>
      <xdr:colOff>114300</xdr:colOff>
      <xdr:row>36</xdr:row>
      <xdr:rowOff>6007</xdr:rowOff>
    </xdr:to>
    <xdr:cxnSp macro="">
      <xdr:nvCxnSpPr>
        <xdr:cNvPr id="70" name="直線コネクタ 69"/>
        <xdr:cNvCxnSpPr/>
      </xdr:nvCxnSpPr>
      <xdr:spPr>
        <a:xfrm>
          <a:off x="1130300" y="612924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126924</xdr:rowOff>
    </xdr:from>
    <xdr:to>
      <xdr:col>24</xdr:col>
      <xdr:colOff>114300</xdr:colOff>
      <xdr:row>36</xdr:row>
      <xdr:rowOff>57074</xdr:rowOff>
    </xdr:to>
    <xdr:sp macro="" textlink="">
      <xdr:nvSpPr>
        <xdr:cNvPr id="80" name="楕円 79"/>
        <xdr:cNvSpPr/>
      </xdr:nvSpPr>
      <xdr:spPr>
        <a:xfrm>
          <a:off x="4584700" y="61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105351</xdr:rowOff>
    </xdr:from>
    <xdr:ext cx="534377" cy="259045"/>
    <xdr:sp macro="" textlink="">
      <xdr:nvSpPr>
        <xdr:cNvPr id="81" name="人件費該当値テキスト"/>
        <xdr:cNvSpPr txBox="1"/>
      </xdr:nvSpPr>
      <xdr:spPr>
        <a:xfrm>
          <a:off x="4686300"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143002</xdr:rowOff>
    </xdr:from>
    <xdr:to>
      <xdr:col>20</xdr:col>
      <xdr:colOff>38100</xdr:colOff>
      <xdr:row>36</xdr:row>
      <xdr:rowOff>73152</xdr:rowOff>
    </xdr:to>
    <xdr:sp macro="" textlink="">
      <xdr:nvSpPr>
        <xdr:cNvPr id="82" name="楕円 81"/>
        <xdr:cNvSpPr/>
      </xdr:nvSpPr>
      <xdr:spPr>
        <a:xfrm>
          <a:off x="3746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64279</xdr:rowOff>
    </xdr:from>
    <xdr:ext cx="534377" cy="259045"/>
    <xdr:sp macro="" textlink="">
      <xdr:nvSpPr>
        <xdr:cNvPr id="83" name="テキスト ボックス 82"/>
        <xdr:cNvSpPr txBox="1"/>
      </xdr:nvSpPr>
      <xdr:spPr>
        <a:xfrm>
          <a:off x="3530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123723</xdr:rowOff>
    </xdr:from>
    <xdr:to>
      <xdr:col>15</xdr:col>
      <xdr:colOff>101600</xdr:colOff>
      <xdr:row>36</xdr:row>
      <xdr:rowOff>53873</xdr:rowOff>
    </xdr:to>
    <xdr:sp macro="" textlink="">
      <xdr:nvSpPr>
        <xdr:cNvPr id="84" name="楕円 83"/>
        <xdr:cNvSpPr/>
      </xdr:nvSpPr>
      <xdr:spPr>
        <a:xfrm>
          <a:off x="28575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45000</xdr:rowOff>
    </xdr:from>
    <xdr:ext cx="534377" cy="259045"/>
    <xdr:sp macro="" textlink="">
      <xdr:nvSpPr>
        <xdr:cNvPr id="85" name="テキスト ボックス 84"/>
        <xdr:cNvSpPr txBox="1"/>
      </xdr:nvSpPr>
      <xdr:spPr>
        <a:xfrm>
          <a:off x="2641111" y="62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126657</xdr:rowOff>
    </xdr:from>
    <xdr:to>
      <xdr:col>10</xdr:col>
      <xdr:colOff>165100</xdr:colOff>
      <xdr:row>36</xdr:row>
      <xdr:rowOff>56807</xdr:rowOff>
    </xdr:to>
    <xdr:sp macro="" textlink="">
      <xdr:nvSpPr>
        <xdr:cNvPr id="86" name="楕円 85"/>
        <xdr:cNvSpPr/>
      </xdr:nvSpPr>
      <xdr:spPr>
        <a:xfrm>
          <a:off x="1968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47934</xdr:rowOff>
    </xdr:from>
    <xdr:ext cx="534377" cy="259045"/>
    <xdr:sp macro="" textlink="">
      <xdr:nvSpPr>
        <xdr:cNvPr id="87" name="テキスト ボックス 86"/>
        <xdr:cNvSpPr txBox="1"/>
      </xdr:nvSpPr>
      <xdr:spPr>
        <a:xfrm>
          <a:off x="1752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77699</xdr:rowOff>
    </xdr:from>
    <xdr:to>
      <xdr:col>6</xdr:col>
      <xdr:colOff>38100</xdr:colOff>
      <xdr:row>36</xdr:row>
      <xdr:rowOff>7849</xdr:rowOff>
    </xdr:to>
    <xdr:sp macro="" textlink="">
      <xdr:nvSpPr>
        <xdr:cNvPr id="88" name="楕円 87"/>
        <xdr:cNvSpPr/>
      </xdr:nvSpPr>
      <xdr:spPr>
        <a:xfrm>
          <a:off x="1079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170426</xdr:rowOff>
    </xdr:from>
    <xdr:ext cx="534377" cy="259045"/>
    <xdr:sp macro="" textlink="">
      <xdr:nvSpPr>
        <xdr:cNvPr id="89" name="テキスト ボックス 88"/>
        <xdr:cNvSpPr txBox="1"/>
      </xdr:nvSpPr>
      <xdr:spPr>
        <a:xfrm>
          <a:off x="863111"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49403</xdr:rowOff>
    </xdr:from>
    <xdr:to>
      <xdr:col>24</xdr:col>
      <xdr:colOff>63500</xdr:colOff>
      <xdr:row>57</xdr:row>
      <xdr:rowOff>101924</xdr:rowOff>
    </xdr:to>
    <xdr:cxnSp macro="">
      <xdr:nvCxnSpPr>
        <xdr:cNvPr id="119" name="直線コネクタ 118"/>
        <xdr:cNvCxnSpPr/>
      </xdr:nvCxnSpPr>
      <xdr:spPr>
        <a:xfrm flipV="1">
          <a:off x="3797300" y="9822053"/>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101924</xdr:rowOff>
    </xdr:from>
    <xdr:to>
      <xdr:col>19</xdr:col>
      <xdr:colOff>177800</xdr:colOff>
      <xdr:row>57</xdr:row>
      <xdr:rowOff>131928</xdr:rowOff>
    </xdr:to>
    <xdr:cxnSp macro="">
      <xdr:nvCxnSpPr>
        <xdr:cNvPr id="122" name="直線コネクタ 121"/>
        <xdr:cNvCxnSpPr/>
      </xdr:nvCxnSpPr>
      <xdr:spPr>
        <a:xfrm flipV="1">
          <a:off x="2908300" y="987457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131756</xdr:rowOff>
    </xdr:from>
    <xdr:to>
      <xdr:col>15</xdr:col>
      <xdr:colOff>50800</xdr:colOff>
      <xdr:row>57</xdr:row>
      <xdr:rowOff>131928</xdr:rowOff>
    </xdr:to>
    <xdr:cxnSp macro="">
      <xdr:nvCxnSpPr>
        <xdr:cNvPr id="125" name="直線コネクタ 124"/>
        <xdr:cNvCxnSpPr/>
      </xdr:nvCxnSpPr>
      <xdr:spPr>
        <a:xfrm>
          <a:off x="2019300" y="990440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131604</xdr:rowOff>
    </xdr:from>
    <xdr:to>
      <xdr:col>10</xdr:col>
      <xdr:colOff>114300</xdr:colOff>
      <xdr:row>57</xdr:row>
      <xdr:rowOff>131756</xdr:rowOff>
    </xdr:to>
    <xdr:cxnSp macro="">
      <xdr:nvCxnSpPr>
        <xdr:cNvPr id="128" name="直線コネクタ 127"/>
        <xdr:cNvCxnSpPr/>
      </xdr:nvCxnSpPr>
      <xdr:spPr>
        <a:xfrm>
          <a:off x="1130300" y="990425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170053</xdr:rowOff>
    </xdr:from>
    <xdr:to>
      <xdr:col>24</xdr:col>
      <xdr:colOff>114300</xdr:colOff>
      <xdr:row>57</xdr:row>
      <xdr:rowOff>100203</xdr:rowOff>
    </xdr:to>
    <xdr:sp macro="" textlink="">
      <xdr:nvSpPr>
        <xdr:cNvPr id="138" name="楕円 137"/>
        <xdr:cNvSpPr/>
      </xdr:nvSpPr>
      <xdr:spPr>
        <a:xfrm>
          <a:off x="45847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84980</xdr:rowOff>
    </xdr:from>
    <xdr:ext cx="534377" cy="259045"/>
    <xdr:sp macro="" textlink="">
      <xdr:nvSpPr>
        <xdr:cNvPr id="139" name="物件費該当値テキスト"/>
        <xdr:cNvSpPr txBox="1"/>
      </xdr:nvSpPr>
      <xdr:spPr>
        <a:xfrm>
          <a:off x="4686300" y="96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51124</xdr:rowOff>
    </xdr:from>
    <xdr:to>
      <xdr:col>20</xdr:col>
      <xdr:colOff>38100</xdr:colOff>
      <xdr:row>57</xdr:row>
      <xdr:rowOff>152724</xdr:rowOff>
    </xdr:to>
    <xdr:sp macro="" textlink="">
      <xdr:nvSpPr>
        <xdr:cNvPr id="140" name="楕円 139"/>
        <xdr:cNvSpPr/>
      </xdr:nvSpPr>
      <xdr:spPr>
        <a:xfrm>
          <a:off x="3746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143851</xdr:rowOff>
    </xdr:from>
    <xdr:ext cx="534377" cy="259045"/>
    <xdr:sp macro="" textlink="">
      <xdr:nvSpPr>
        <xdr:cNvPr id="141" name="テキスト ボックス 140"/>
        <xdr:cNvSpPr txBox="1"/>
      </xdr:nvSpPr>
      <xdr:spPr>
        <a:xfrm>
          <a:off x="3530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81128</xdr:rowOff>
    </xdr:from>
    <xdr:to>
      <xdr:col>15</xdr:col>
      <xdr:colOff>101600</xdr:colOff>
      <xdr:row>58</xdr:row>
      <xdr:rowOff>11278</xdr:rowOff>
    </xdr:to>
    <xdr:sp macro="" textlink="">
      <xdr:nvSpPr>
        <xdr:cNvPr id="142" name="楕円 141"/>
        <xdr:cNvSpPr/>
      </xdr:nvSpPr>
      <xdr:spPr>
        <a:xfrm>
          <a:off x="2857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2405</xdr:rowOff>
    </xdr:from>
    <xdr:ext cx="534377" cy="259045"/>
    <xdr:sp macro="" textlink="">
      <xdr:nvSpPr>
        <xdr:cNvPr id="143" name="テキスト ボックス 142"/>
        <xdr:cNvSpPr txBox="1"/>
      </xdr:nvSpPr>
      <xdr:spPr>
        <a:xfrm>
          <a:off x="2641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80956</xdr:rowOff>
    </xdr:from>
    <xdr:to>
      <xdr:col>10</xdr:col>
      <xdr:colOff>165100</xdr:colOff>
      <xdr:row>58</xdr:row>
      <xdr:rowOff>11106</xdr:rowOff>
    </xdr:to>
    <xdr:sp macro="" textlink="">
      <xdr:nvSpPr>
        <xdr:cNvPr id="144" name="楕円 143"/>
        <xdr:cNvSpPr/>
      </xdr:nvSpPr>
      <xdr:spPr>
        <a:xfrm>
          <a:off x="1968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2233</xdr:rowOff>
    </xdr:from>
    <xdr:ext cx="534377" cy="259045"/>
    <xdr:sp macro="" textlink="">
      <xdr:nvSpPr>
        <xdr:cNvPr id="145" name="テキスト ボックス 144"/>
        <xdr:cNvSpPr txBox="1"/>
      </xdr:nvSpPr>
      <xdr:spPr>
        <a:xfrm>
          <a:off x="1752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80804</xdr:rowOff>
    </xdr:from>
    <xdr:to>
      <xdr:col>6</xdr:col>
      <xdr:colOff>38100</xdr:colOff>
      <xdr:row>58</xdr:row>
      <xdr:rowOff>10954</xdr:rowOff>
    </xdr:to>
    <xdr:sp macro="" textlink="">
      <xdr:nvSpPr>
        <xdr:cNvPr id="146" name="楕円 145"/>
        <xdr:cNvSpPr/>
      </xdr:nvSpPr>
      <xdr:spPr>
        <a:xfrm>
          <a:off x="1079500" y="98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2081</xdr:rowOff>
    </xdr:from>
    <xdr:ext cx="534377" cy="259045"/>
    <xdr:sp macro="" textlink="">
      <xdr:nvSpPr>
        <xdr:cNvPr id="147" name="テキスト ボックス 146"/>
        <xdr:cNvSpPr txBox="1"/>
      </xdr:nvSpPr>
      <xdr:spPr>
        <a:xfrm>
          <a:off x="863111" y="99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150240</xdr:rowOff>
    </xdr:from>
    <xdr:to>
      <xdr:col>24</xdr:col>
      <xdr:colOff>63500</xdr:colOff>
      <xdr:row>76</xdr:row>
      <xdr:rowOff>169672</xdr:rowOff>
    </xdr:to>
    <xdr:cxnSp macro="">
      <xdr:nvCxnSpPr>
        <xdr:cNvPr id="176" name="直線コネクタ 175"/>
        <xdr:cNvCxnSpPr/>
      </xdr:nvCxnSpPr>
      <xdr:spPr>
        <a:xfrm flipV="1">
          <a:off x="3797300" y="13180440"/>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168275</xdr:rowOff>
    </xdr:from>
    <xdr:to>
      <xdr:col>19</xdr:col>
      <xdr:colOff>177800</xdr:colOff>
      <xdr:row>76</xdr:row>
      <xdr:rowOff>169672</xdr:rowOff>
    </xdr:to>
    <xdr:cxnSp macro="">
      <xdr:nvCxnSpPr>
        <xdr:cNvPr id="179" name="直線コネクタ 178"/>
        <xdr:cNvCxnSpPr/>
      </xdr:nvCxnSpPr>
      <xdr:spPr>
        <a:xfrm>
          <a:off x="2908300" y="1319847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142875</xdr:rowOff>
    </xdr:from>
    <xdr:to>
      <xdr:col>15</xdr:col>
      <xdr:colOff>50800</xdr:colOff>
      <xdr:row>76</xdr:row>
      <xdr:rowOff>168275</xdr:rowOff>
    </xdr:to>
    <xdr:cxnSp macro="">
      <xdr:nvCxnSpPr>
        <xdr:cNvPr id="182" name="直線コネクタ 181"/>
        <xdr:cNvCxnSpPr/>
      </xdr:nvCxnSpPr>
      <xdr:spPr>
        <a:xfrm>
          <a:off x="2019300" y="13173075"/>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140715</xdr:rowOff>
    </xdr:from>
    <xdr:to>
      <xdr:col>10</xdr:col>
      <xdr:colOff>114300</xdr:colOff>
      <xdr:row>76</xdr:row>
      <xdr:rowOff>142875</xdr:rowOff>
    </xdr:to>
    <xdr:cxnSp macro="">
      <xdr:nvCxnSpPr>
        <xdr:cNvPr id="185" name="直線コネクタ 184"/>
        <xdr:cNvCxnSpPr/>
      </xdr:nvCxnSpPr>
      <xdr:spPr>
        <a:xfrm>
          <a:off x="1130300" y="13170915"/>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99440</xdr:rowOff>
    </xdr:from>
    <xdr:to>
      <xdr:col>24</xdr:col>
      <xdr:colOff>114300</xdr:colOff>
      <xdr:row>77</xdr:row>
      <xdr:rowOff>29590</xdr:rowOff>
    </xdr:to>
    <xdr:sp macro="" textlink="">
      <xdr:nvSpPr>
        <xdr:cNvPr id="195" name="楕円 194"/>
        <xdr:cNvSpPr/>
      </xdr:nvSpPr>
      <xdr:spPr>
        <a:xfrm>
          <a:off x="4584700" y="131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77867</xdr:rowOff>
    </xdr:from>
    <xdr:ext cx="469744" cy="259045"/>
    <xdr:sp macro="" textlink="">
      <xdr:nvSpPr>
        <xdr:cNvPr id="196" name="維持補修費該当値テキスト"/>
        <xdr:cNvSpPr txBox="1"/>
      </xdr:nvSpPr>
      <xdr:spPr>
        <a:xfrm>
          <a:off x="4686300"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118872</xdr:rowOff>
    </xdr:from>
    <xdr:to>
      <xdr:col>20</xdr:col>
      <xdr:colOff>38100</xdr:colOff>
      <xdr:row>77</xdr:row>
      <xdr:rowOff>49022</xdr:rowOff>
    </xdr:to>
    <xdr:sp macro="" textlink="">
      <xdr:nvSpPr>
        <xdr:cNvPr id="197" name="楕円 196"/>
        <xdr:cNvSpPr/>
      </xdr:nvSpPr>
      <xdr:spPr>
        <a:xfrm>
          <a:off x="3746500" y="131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40149</xdr:rowOff>
    </xdr:from>
    <xdr:ext cx="469744" cy="259045"/>
    <xdr:sp macro="" textlink="">
      <xdr:nvSpPr>
        <xdr:cNvPr id="198" name="テキスト ボックス 197"/>
        <xdr:cNvSpPr txBox="1"/>
      </xdr:nvSpPr>
      <xdr:spPr>
        <a:xfrm>
          <a:off x="3562428" y="132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117475</xdr:rowOff>
    </xdr:from>
    <xdr:to>
      <xdr:col>15</xdr:col>
      <xdr:colOff>101600</xdr:colOff>
      <xdr:row>77</xdr:row>
      <xdr:rowOff>47625</xdr:rowOff>
    </xdr:to>
    <xdr:sp macro="" textlink="">
      <xdr:nvSpPr>
        <xdr:cNvPr id="199" name="楕円 198"/>
        <xdr:cNvSpPr/>
      </xdr:nvSpPr>
      <xdr:spPr>
        <a:xfrm>
          <a:off x="2857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38752</xdr:rowOff>
    </xdr:from>
    <xdr:ext cx="469744" cy="259045"/>
    <xdr:sp macro="" textlink="">
      <xdr:nvSpPr>
        <xdr:cNvPr id="200" name="テキスト ボックス 199"/>
        <xdr:cNvSpPr txBox="1"/>
      </xdr:nvSpPr>
      <xdr:spPr>
        <a:xfrm>
          <a:off x="2673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92075</xdr:rowOff>
    </xdr:from>
    <xdr:to>
      <xdr:col>10</xdr:col>
      <xdr:colOff>165100</xdr:colOff>
      <xdr:row>77</xdr:row>
      <xdr:rowOff>22225</xdr:rowOff>
    </xdr:to>
    <xdr:sp macro="" textlink="">
      <xdr:nvSpPr>
        <xdr:cNvPr id="201" name="楕円 200"/>
        <xdr:cNvSpPr/>
      </xdr:nvSpPr>
      <xdr:spPr>
        <a:xfrm>
          <a:off x="1968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13352</xdr:rowOff>
    </xdr:from>
    <xdr:ext cx="469744" cy="259045"/>
    <xdr:sp macro="" textlink="">
      <xdr:nvSpPr>
        <xdr:cNvPr id="202" name="テキスト ボックス 201"/>
        <xdr:cNvSpPr txBox="1"/>
      </xdr:nvSpPr>
      <xdr:spPr>
        <a:xfrm>
          <a:off x="1784428"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89915</xdr:rowOff>
    </xdr:from>
    <xdr:to>
      <xdr:col>6</xdr:col>
      <xdr:colOff>38100</xdr:colOff>
      <xdr:row>77</xdr:row>
      <xdr:rowOff>20065</xdr:rowOff>
    </xdr:to>
    <xdr:sp macro="" textlink="">
      <xdr:nvSpPr>
        <xdr:cNvPr id="203" name="楕円 202"/>
        <xdr:cNvSpPr/>
      </xdr:nvSpPr>
      <xdr:spPr>
        <a:xfrm>
          <a:off x="10795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11192</xdr:rowOff>
    </xdr:from>
    <xdr:ext cx="469744" cy="259045"/>
    <xdr:sp macro="" textlink="">
      <xdr:nvSpPr>
        <xdr:cNvPr id="204" name="テキスト ボックス 203"/>
        <xdr:cNvSpPr txBox="1"/>
      </xdr:nvSpPr>
      <xdr:spPr>
        <a:xfrm>
          <a:off x="895428" y="132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55487</xdr:rowOff>
    </xdr:from>
    <xdr:to>
      <xdr:col>24</xdr:col>
      <xdr:colOff>63500</xdr:colOff>
      <xdr:row>92</xdr:row>
      <xdr:rowOff>97879</xdr:rowOff>
    </xdr:to>
    <xdr:cxnSp macro="">
      <xdr:nvCxnSpPr>
        <xdr:cNvPr id="234" name="直線コネクタ 233"/>
        <xdr:cNvCxnSpPr/>
      </xdr:nvCxnSpPr>
      <xdr:spPr>
        <a:xfrm flipV="1">
          <a:off x="3797300" y="15828887"/>
          <a:ext cx="8382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48133</xdr:rowOff>
    </xdr:from>
    <xdr:to>
      <xdr:col>19</xdr:col>
      <xdr:colOff>177800</xdr:colOff>
      <xdr:row>92</xdr:row>
      <xdr:rowOff>97879</xdr:rowOff>
    </xdr:to>
    <xdr:cxnSp macro="">
      <xdr:nvCxnSpPr>
        <xdr:cNvPr id="237" name="直線コネクタ 236"/>
        <xdr:cNvCxnSpPr/>
      </xdr:nvCxnSpPr>
      <xdr:spPr>
        <a:xfrm>
          <a:off x="2908300" y="1582153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48133</xdr:rowOff>
    </xdr:from>
    <xdr:to>
      <xdr:col>15</xdr:col>
      <xdr:colOff>50800</xdr:colOff>
      <xdr:row>92</xdr:row>
      <xdr:rowOff>78003</xdr:rowOff>
    </xdr:to>
    <xdr:cxnSp macro="">
      <xdr:nvCxnSpPr>
        <xdr:cNvPr id="240" name="直線コネクタ 239"/>
        <xdr:cNvCxnSpPr/>
      </xdr:nvCxnSpPr>
      <xdr:spPr>
        <a:xfrm flipV="1">
          <a:off x="2019300" y="1582153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78003</xdr:rowOff>
    </xdr:from>
    <xdr:to>
      <xdr:col>10</xdr:col>
      <xdr:colOff>114300</xdr:colOff>
      <xdr:row>92</xdr:row>
      <xdr:rowOff>129032</xdr:rowOff>
    </xdr:to>
    <xdr:cxnSp macro="">
      <xdr:nvCxnSpPr>
        <xdr:cNvPr id="243" name="直線コネクタ 242"/>
        <xdr:cNvCxnSpPr/>
      </xdr:nvCxnSpPr>
      <xdr:spPr>
        <a:xfrm flipV="1">
          <a:off x="1130300" y="1585140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4687</xdr:rowOff>
    </xdr:from>
    <xdr:to>
      <xdr:col>24</xdr:col>
      <xdr:colOff>114300</xdr:colOff>
      <xdr:row>92</xdr:row>
      <xdr:rowOff>106287</xdr:rowOff>
    </xdr:to>
    <xdr:sp macro="" textlink="">
      <xdr:nvSpPr>
        <xdr:cNvPr id="253" name="楕円 252"/>
        <xdr:cNvSpPr/>
      </xdr:nvSpPr>
      <xdr:spPr>
        <a:xfrm>
          <a:off x="4584700" y="157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27564</xdr:rowOff>
    </xdr:from>
    <xdr:ext cx="599010" cy="259045"/>
    <xdr:sp macro="" textlink="">
      <xdr:nvSpPr>
        <xdr:cNvPr id="254" name="扶助費該当値テキスト"/>
        <xdr:cNvSpPr txBox="1"/>
      </xdr:nvSpPr>
      <xdr:spPr>
        <a:xfrm>
          <a:off x="4686300" y="1562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47079</xdr:rowOff>
    </xdr:from>
    <xdr:to>
      <xdr:col>20</xdr:col>
      <xdr:colOff>38100</xdr:colOff>
      <xdr:row>92</xdr:row>
      <xdr:rowOff>148679</xdr:rowOff>
    </xdr:to>
    <xdr:sp macro="" textlink="">
      <xdr:nvSpPr>
        <xdr:cNvPr id="255" name="楕円 254"/>
        <xdr:cNvSpPr/>
      </xdr:nvSpPr>
      <xdr:spPr>
        <a:xfrm>
          <a:off x="3746500" y="158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165206</xdr:rowOff>
    </xdr:from>
    <xdr:ext cx="599010" cy="259045"/>
    <xdr:sp macro="" textlink="">
      <xdr:nvSpPr>
        <xdr:cNvPr id="256" name="テキスト ボックス 255"/>
        <xdr:cNvSpPr txBox="1"/>
      </xdr:nvSpPr>
      <xdr:spPr>
        <a:xfrm>
          <a:off x="3497795" y="155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168783</xdr:rowOff>
    </xdr:from>
    <xdr:to>
      <xdr:col>15</xdr:col>
      <xdr:colOff>101600</xdr:colOff>
      <xdr:row>92</xdr:row>
      <xdr:rowOff>98933</xdr:rowOff>
    </xdr:to>
    <xdr:sp macro="" textlink="">
      <xdr:nvSpPr>
        <xdr:cNvPr id="257" name="楕円 256"/>
        <xdr:cNvSpPr/>
      </xdr:nvSpPr>
      <xdr:spPr>
        <a:xfrm>
          <a:off x="28575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115460</xdr:rowOff>
    </xdr:from>
    <xdr:ext cx="599010" cy="259045"/>
    <xdr:sp macro="" textlink="">
      <xdr:nvSpPr>
        <xdr:cNvPr id="258" name="テキスト ボックス 257"/>
        <xdr:cNvSpPr txBox="1"/>
      </xdr:nvSpPr>
      <xdr:spPr>
        <a:xfrm>
          <a:off x="2608795" y="15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27203</xdr:rowOff>
    </xdr:from>
    <xdr:to>
      <xdr:col>10</xdr:col>
      <xdr:colOff>165100</xdr:colOff>
      <xdr:row>92</xdr:row>
      <xdr:rowOff>128803</xdr:rowOff>
    </xdr:to>
    <xdr:sp macro="" textlink="">
      <xdr:nvSpPr>
        <xdr:cNvPr id="259" name="楕円 258"/>
        <xdr:cNvSpPr/>
      </xdr:nvSpPr>
      <xdr:spPr>
        <a:xfrm>
          <a:off x="1968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145330</xdr:rowOff>
    </xdr:from>
    <xdr:ext cx="599010" cy="259045"/>
    <xdr:sp macro="" textlink="">
      <xdr:nvSpPr>
        <xdr:cNvPr id="260" name="テキスト ボックス 259"/>
        <xdr:cNvSpPr txBox="1"/>
      </xdr:nvSpPr>
      <xdr:spPr>
        <a:xfrm>
          <a:off x="1719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78232</xdr:rowOff>
    </xdr:from>
    <xdr:to>
      <xdr:col>6</xdr:col>
      <xdr:colOff>38100</xdr:colOff>
      <xdr:row>93</xdr:row>
      <xdr:rowOff>8382</xdr:rowOff>
    </xdr:to>
    <xdr:sp macro="" textlink="">
      <xdr:nvSpPr>
        <xdr:cNvPr id="261" name="楕円 260"/>
        <xdr:cNvSpPr/>
      </xdr:nvSpPr>
      <xdr:spPr>
        <a:xfrm>
          <a:off x="10795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24909</xdr:rowOff>
    </xdr:from>
    <xdr:ext cx="599010" cy="259045"/>
    <xdr:sp macro="" textlink="">
      <xdr:nvSpPr>
        <xdr:cNvPr id="262" name="テキスト ボックス 261"/>
        <xdr:cNvSpPr txBox="1"/>
      </xdr:nvSpPr>
      <xdr:spPr>
        <a:xfrm>
          <a:off x="830795" y="1562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74800</xdr:rowOff>
    </xdr:from>
    <xdr:to>
      <xdr:col>55</xdr:col>
      <xdr:colOff>0</xdr:colOff>
      <xdr:row>36</xdr:row>
      <xdr:rowOff>131745</xdr:rowOff>
    </xdr:to>
    <xdr:cxnSp macro="">
      <xdr:nvCxnSpPr>
        <xdr:cNvPr id="290" name="直線コネクタ 289"/>
        <xdr:cNvCxnSpPr/>
      </xdr:nvCxnSpPr>
      <xdr:spPr>
        <a:xfrm flipV="1">
          <a:off x="9639300" y="6247000"/>
          <a:ext cx="8382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113000</xdr:rowOff>
    </xdr:from>
    <xdr:to>
      <xdr:col>50</xdr:col>
      <xdr:colOff>114300</xdr:colOff>
      <xdr:row>36</xdr:row>
      <xdr:rowOff>131745</xdr:rowOff>
    </xdr:to>
    <xdr:cxnSp macro="">
      <xdr:nvCxnSpPr>
        <xdr:cNvPr id="293" name="直線コネクタ 292"/>
        <xdr:cNvCxnSpPr/>
      </xdr:nvCxnSpPr>
      <xdr:spPr>
        <a:xfrm>
          <a:off x="8750300" y="628520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24874</xdr:rowOff>
    </xdr:from>
    <xdr:to>
      <xdr:col>45</xdr:col>
      <xdr:colOff>177800</xdr:colOff>
      <xdr:row>36</xdr:row>
      <xdr:rowOff>113000</xdr:rowOff>
    </xdr:to>
    <xdr:cxnSp macro="">
      <xdr:nvCxnSpPr>
        <xdr:cNvPr id="296" name="直線コネクタ 295"/>
        <xdr:cNvCxnSpPr/>
      </xdr:nvCxnSpPr>
      <xdr:spPr>
        <a:xfrm>
          <a:off x="7861300" y="6197074"/>
          <a:ext cx="889000" cy="8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24874</xdr:rowOff>
    </xdr:from>
    <xdr:to>
      <xdr:col>41</xdr:col>
      <xdr:colOff>50800</xdr:colOff>
      <xdr:row>36</xdr:row>
      <xdr:rowOff>67165</xdr:rowOff>
    </xdr:to>
    <xdr:cxnSp macro="">
      <xdr:nvCxnSpPr>
        <xdr:cNvPr id="299" name="直線コネクタ 298"/>
        <xdr:cNvCxnSpPr/>
      </xdr:nvCxnSpPr>
      <xdr:spPr>
        <a:xfrm flipV="1">
          <a:off x="6972300" y="619707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24000</xdr:rowOff>
    </xdr:from>
    <xdr:to>
      <xdr:col>55</xdr:col>
      <xdr:colOff>50800</xdr:colOff>
      <xdr:row>36</xdr:row>
      <xdr:rowOff>125600</xdr:rowOff>
    </xdr:to>
    <xdr:sp macro="" textlink="">
      <xdr:nvSpPr>
        <xdr:cNvPr id="309" name="楕円 308"/>
        <xdr:cNvSpPr/>
      </xdr:nvSpPr>
      <xdr:spPr>
        <a:xfrm>
          <a:off x="10426700" y="61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46877</xdr:rowOff>
    </xdr:from>
    <xdr:ext cx="534377" cy="259045"/>
    <xdr:sp macro="" textlink="">
      <xdr:nvSpPr>
        <xdr:cNvPr id="310" name="補助費等該当値テキスト"/>
        <xdr:cNvSpPr txBox="1"/>
      </xdr:nvSpPr>
      <xdr:spPr>
        <a:xfrm>
          <a:off x="10528300" y="6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80945</xdr:rowOff>
    </xdr:from>
    <xdr:to>
      <xdr:col>50</xdr:col>
      <xdr:colOff>165100</xdr:colOff>
      <xdr:row>37</xdr:row>
      <xdr:rowOff>11095</xdr:rowOff>
    </xdr:to>
    <xdr:sp macro="" textlink="">
      <xdr:nvSpPr>
        <xdr:cNvPr id="311" name="楕円 310"/>
        <xdr:cNvSpPr/>
      </xdr:nvSpPr>
      <xdr:spPr>
        <a:xfrm>
          <a:off x="9588500" y="62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27622</xdr:rowOff>
    </xdr:from>
    <xdr:ext cx="534377" cy="259045"/>
    <xdr:sp macro="" textlink="">
      <xdr:nvSpPr>
        <xdr:cNvPr id="312" name="テキスト ボックス 311"/>
        <xdr:cNvSpPr txBox="1"/>
      </xdr:nvSpPr>
      <xdr:spPr>
        <a:xfrm>
          <a:off x="9372111" y="60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62200</xdr:rowOff>
    </xdr:from>
    <xdr:to>
      <xdr:col>46</xdr:col>
      <xdr:colOff>38100</xdr:colOff>
      <xdr:row>36</xdr:row>
      <xdr:rowOff>163800</xdr:rowOff>
    </xdr:to>
    <xdr:sp macro="" textlink="">
      <xdr:nvSpPr>
        <xdr:cNvPr id="313" name="楕円 312"/>
        <xdr:cNvSpPr/>
      </xdr:nvSpPr>
      <xdr:spPr>
        <a:xfrm>
          <a:off x="8699500" y="62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8877</xdr:rowOff>
    </xdr:from>
    <xdr:ext cx="534377" cy="259045"/>
    <xdr:sp macro="" textlink="">
      <xdr:nvSpPr>
        <xdr:cNvPr id="314" name="テキスト ボックス 313"/>
        <xdr:cNvSpPr txBox="1"/>
      </xdr:nvSpPr>
      <xdr:spPr>
        <a:xfrm>
          <a:off x="8483111" y="60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145524</xdr:rowOff>
    </xdr:from>
    <xdr:to>
      <xdr:col>41</xdr:col>
      <xdr:colOff>101600</xdr:colOff>
      <xdr:row>36</xdr:row>
      <xdr:rowOff>75674</xdr:rowOff>
    </xdr:to>
    <xdr:sp macro="" textlink="">
      <xdr:nvSpPr>
        <xdr:cNvPr id="315" name="楕円 314"/>
        <xdr:cNvSpPr/>
      </xdr:nvSpPr>
      <xdr:spPr>
        <a:xfrm>
          <a:off x="7810500" y="61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92201</xdr:rowOff>
    </xdr:from>
    <xdr:ext cx="534377" cy="259045"/>
    <xdr:sp macro="" textlink="">
      <xdr:nvSpPr>
        <xdr:cNvPr id="316" name="テキスト ボックス 315"/>
        <xdr:cNvSpPr txBox="1"/>
      </xdr:nvSpPr>
      <xdr:spPr>
        <a:xfrm>
          <a:off x="7594111" y="5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16365</xdr:rowOff>
    </xdr:from>
    <xdr:to>
      <xdr:col>36</xdr:col>
      <xdr:colOff>165100</xdr:colOff>
      <xdr:row>36</xdr:row>
      <xdr:rowOff>117965</xdr:rowOff>
    </xdr:to>
    <xdr:sp macro="" textlink="">
      <xdr:nvSpPr>
        <xdr:cNvPr id="317" name="楕円 316"/>
        <xdr:cNvSpPr/>
      </xdr:nvSpPr>
      <xdr:spPr>
        <a:xfrm>
          <a:off x="6921500" y="61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134492</xdr:rowOff>
    </xdr:from>
    <xdr:ext cx="534377" cy="259045"/>
    <xdr:sp macro="" textlink="">
      <xdr:nvSpPr>
        <xdr:cNvPr id="318" name="テキスト ボックス 317"/>
        <xdr:cNvSpPr txBox="1"/>
      </xdr:nvSpPr>
      <xdr:spPr>
        <a:xfrm>
          <a:off x="6705111" y="59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32111</xdr:rowOff>
    </xdr:from>
    <xdr:to>
      <xdr:col>55</xdr:col>
      <xdr:colOff>0</xdr:colOff>
      <xdr:row>58</xdr:row>
      <xdr:rowOff>23718</xdr:rowOff>
    </xdr:to>
    <xdr:cxnSp macro="">
      <xdr:nvCxnSpPr>
        <xdr:cNvPr id="350" name="直線コネクタ 349"/>
        <xdr:cNvCxnSpPr/>
      </xdr:nvCxnSpPr>
      <xdr:spPr>
        <a:xfrm>
          <a:off x="9639300" y="9804761"/>
          <a:ext cx="8382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32111</xdr:rowOff>
    </xdr:from>
    <xdr:to>
      <xdr:col>50</xdr:col>
      <xdr:colOff>114300</xdr:colOff>
      <xdr:row>58</xdr:row>
      <xdr:rowOff>14052</xdr:rowOff>
    </xdr:to>
    <xdr:cxnSp macro="">
      <xdr:nvCxnSpPr>
        <xdr:cNvPr id="353" name="直線コネクタ 352"/>
        <xdr:cNvCxnSpPr/>
      </xdr:nvCxnSpPr>
      <xdr:spPr>
        <a:xfrm flipV="1">
          <a:off x="8750300" y="9804761"/>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14052</xdr:rowOff>
    </xdr:from>
    <xdr:to>
      <xdr:col>45</xdr:col>
      <xdr:colOff>177800</xdr:colOff>
      <xdr:row>58</xdr:row>
      <xdr:rowOff>28633</xdr:rowOff>
    </xdr:to>
    <xdr:cxnSp macro="">
      <xdr:nvCxnSpPr>
        <xdr:cNvPr id="356" name="直線コネクタ 355"/>
        <xdr:cNvCxnSpPr/>
      </xdr:nvCxnSpPr>
      <xdr:spPr>
        <a:xfrm flipV="1">
          <a:off x="7861300" y="9958152"/>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133381</xdr:rowOff>
    </xdr:from>
    <xdr:to>
      <xdr:col>41</xdr:col>
      <xdr:colOff>50800</xdr:colOff>
      <xdr:row>58</xdr:row>
      <xdr:rowOff>28633</xdr:rowOff>
    </xdr:to>
    <xdr:cxnSp macro="">
      <xdr:nvCxnSpPr>
        <xdr:cNvPr id="359" name="直線コネクタ 358"/>
        <xdr:cNvCxnSpPr/>
      </xdr:nvCxnSpPr>
      <xdr:spPr>
        <a:xfrm>
          <a:off x="6972300" y="9734581"/>
          <a:ext cx="889000" cy="2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144368</xdr:rowOff>
    </xdr:from>
    <xdr:to>
      <xdr:col>55</xdr:col>
      <xdr:colOff>50800</xdr:colOff>
      <xdr:row>58</xdr:row>
      <xdr:rowOff>74518</xdr:rowOff>
    </xdr:to>
    <xdr:sp macro="" textlink="">
      <xdr:nvSpPr>
        <xdr:cNvPr id="369" name="楕円 368"/>
        <xdr:cNvSpPr/>
      </xdr:nvSpPr>
      <xdr:spPr>
        <a:xfrm>
          <a:off x="104267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122795</xdr:rowOff>
    </xdr:from>
    <xdr:ext cx="534377" cy="259045"/>
    <xdr:sp macro="" textlink="">
      <xdr:nvSpPr>
        <xdr:cNvPr id="370" name="普通建設事業費該当値テキスト"/>
        <xdr:cNvSpPr txBox="1"/>
      </xdr:nvSpPr>
      <xdr:spPr>
        <a:xfrm>
          <a:off x="10528300" y="98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152761</xdr:rowOff>
    </xdr:from>
    <xdr:to>
      <xdr:col>50</xdr:col>
      <xdr:colOff>165100</xdr:colOff>
      <xdr:row>57</xdr:row>
      <xdr:rowOff>82911</xdr:rowOff>
    </xdr:to>
    <xdr:sp macro="" textlink="">
      <xdr:nvSpPr>
        <xdr:cNvPr id="371" name="楕円 370"/>
        <xdr:cNvSpPr/>
      </xdr:nvSpPr>
      <xdr:spPr>
        <a:xfrm>
          <a:off x="9588500" y="97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74038</xdr:rowOff>
    </xdr:from>
    <xdr:ext cx="534377" cy="259045"/>
    <xdr:sp macro="" textlink="">
      <xdr:nvSpPr>
        <xdr:cNvPr id="372" name="テキスト ボックス 371"/>
        <xdr:cNvSpPr txBox="1"/>
      </xdr:nvSpPr>
      <xdr:spPr>
        <a:xfrm>
          <a:off x="9372111"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134702</xdr:rowOff>
    </xdr:from>
    <xdr:to>
      <xdr:col>46</xdr:col>
      <xdr:colOff>38100</xdr:colOff>
      <xdr:row>58</xdr:row>
      <xdr:rowOff>64852</xdr:rowOff>
    </xdr:to>
    <xdr:sp macro="" textlink="">
      <xdr:nvSpPr>
        <xdr:cNvPr id="373" name="楕円 372"/>
        <xdr:cNvSpPr/>
      </xdr:nvSpPr>
      <xdr:spPr>
        <a:xfrm>
          <a:off x="8699500" y="99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55979</xdr:rowOff>
    </xdr:from>
    <xdr:ext cx="534377" cy="259045"/>
    <xdr:sp macro="" textlink="">
      <xdr:nvSpPr>
        <xdr:cNvPr id="374" name="テキスト ボックス 373"/>
        <xdr:cNvSpPr txBox="1"/>
      </xdr:nvSpPr>
      <xdr:spPr>
        <a:xfrm>
          <a:off x="8483111" y="100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149283</xdr:rowOff>
    </xdr:from>
    <xdr:to>
      <xdr:col>41</xdr:col>
      <xdr:colOff>101600</xdr:colOff>
      <xdr:row>58</xdr:row>
      <xdr:rowOff>79433</xdr:rowOff>
    </xdr:to>
    <xdr:sp macro="" textlink="">
      <xdr:nvSpPr>
        <xdr:cNvPr id="375" name="楕円 374"/>
        <xdr:cNvSpPr/>
      </xdr:nvSpPr>
      <xdr:spPr>
        <a:xfrm>
          <a:off x="7810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70560</xdr:rowOff>
    </xdr:from>
    <xdr:ext cx="534377" cy="259045"/>
    <xdr:sp macro="" textlink="">
      <xdr:nvSpPr>
        <xdr:cNvPr id="376" name="テキスト ボックス 375"/>
        <xdr:cNvSpPr txBox="1"/>
      </xdr:nvSpPr>
      <xdr:spPr>
        <a:xfrm>
          <a:off x="7594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82581</xdr:rowOff>
    </xdr:from>
    <xdr:to>
      <xdr:col>36</xdr:col>
      <xdr:colOff>165100</xdr:colOff>
      <xdr:row>57</xdr:row>
      <xdr:rowOff>12731</xdr:rowOff>
    </xdr:to>
    <xdr:sp macro="" textlink="">
      <xdr:nvSpPr>
        <xdr:cNvPr id="377" name="楕円 376"/>
        <xdr:cNvSpPr/>
      </xdr:nvSpPr>
      <xdr:spPr>
        <a:xfrm>
          <a:off x="6921500" y="96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3858</xdr:rowOff>
    </xdr:from>
    <xdr:ext cx="534377" cy="259045"/>
    <xdr:sp macro="" textlink="">
      <xdr:nvSpPr>
        <xdr:cNvPr id="378" name="テキスト ボックス 377"/>
        <xdr:cNvSpPr txBox="1"/>
      </xdr:nvSpPr>
      <xdr:spPr>
        <a:xfrm>
          <a:off x="6705111" y="97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95025</xdr:rowOff>
    </xdr:from>
    <xdr:to>
      <xdr:col>55</xdr:col>
      <xdr:colOff>0</xdr:colOff>
      <xdr:row>79</xdr:row>
      <xdr:rowOff>96723</xdr:rowOff>
    </xdr:to>
    <xdr:cxnSp macro="">
      <xdr:nvCxnSpPr>
        <xdr:cNvPr id="409" name="直線コネクタ 408"/>
        <xdr:cNvCxnSpPr/>
      </xdr:nvCxnSpPr>
      <xdr:spPr>
        <a:xfrm>
          <a:off x="9639300" y="13639575"/>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156257</xdr:rowOff>
    </xdr:from>
    <xdr:to>
      <xdr:col>50</xdr:col>
      <xdr:colOff>114300</xdr:colOff>
      <xdr:row>79</xdr:row>
      <xdr:rowOff>95025</xdr:rowOff>
    </xdr:to>
    <xdr:cxnSp macro="">
      <xdr:nvCxnSpPr>
        <xdr:cNvPr id="412" name="直線コネクタ 411"/>
        <xdr:cNvCxnSpPr/>
      </xdr:nvCxnSpPr>
      <xdr:spPr>
        <a:xfrm>
          <a:off x="8750300" y="13529357"/>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164193</xdr:rowOff>
    </xdr:from>
    <xdr:to>
      <xdr:col>45</xdr:col>
      <xdr:colOff>177800</xdr:colOff>
      <xdr:row>78</xdr:row>
      <xdr:rowOff>156257</xdr:rowOff>
    </xdr:to>
    <xdr:cxnSp macro="">
      <xdr:nvCxnSpPr>
        <xdr:cNvPr id="415" name="直線コネクタ 414"/>
        <xdr:cNvCxnSpPr/>
      </xdr:nvCxnSpPr>
      <xdr:spPr>
        <a:xfrm>
          <a:off x="7861300" y="13365843"/>
          <a:ext cx="8890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164193</xdr:rowOff>
    </xdr:from>
    <xdr:to>
      <xdr:col>41</xdr:col>
      <xdr:colOff>50800</xdr:colOff>
      <xdr:row>78</xdr:row>
      <xdr:rowOff>116154</xdr:rowOff>
    </xdr:to>
    <xdr:cxnSp macro="">
      <xdr:nvCxnSpPr>
        <xdr:cNvPr id="418" name="直線コネクタ 417"/>
        <xdr:cNvCxnSpPr/>
      </xdr:nvCxnSpPr>
      <xdr:spPr>
        <a:xfrm flipV="1">
          <a:off x="6972300" y="13365843"/>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45923</xdr:rowOff>
    </xdr:from>
    <xdr:to>
      <xdr:col>55</xdr:col>
      <xdr:colOff>50800</xdr:colOff>
      <xdr:row>79</xdr:row>
      <xdr:rowOff>147523</xdr:rowOff>
    </xdr:to>
    <xdr:sp macro="" textlink="">
      <xdr:nvSpPr>
        <xdr:cNvPr id="428" name="楕円 427"/>
        <xdr:cNvSpPr/>
      </xdr:nvSpPr>
      <xdr:spPr>
        <a:xfrm>
          <a:off x="10426700" y="13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132300</xdr:rowOff>
    </xdr:from>
    <xdr:ext cx="313932" cy="259045"/>
    <xdr:sp macro="" textlink="">
      <xdr:nvSpPr>
        <xdr:cNvPr id="429" name="普通建設事業費 （ うち新規整備　）該当値テキスト"/>
        <xdr:cNvSpPr txBox="1"/>
      </xdr:nvSpPr>
      <xdr:spPr>
        <a:xfrm>
          <a:off x="10528300" y="13505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44225</xdr:rowOff>
    </xdr:from>
    <xdr:to>
      <xdr:col>50</xdr:col>
      <xdr:colOff>165100</xdr:colOff>
      <xdr:row>79</xdr:row>
      <xdr:rowOff>145825</xdr:rowOff>
    </xdr:to>
    <xdr:sp macro="" textlink="">
      <xdr:nvSpPr>
        <xdr:cNvPr id="430" name="楕円 429"/>
        <xdr:cNvSpPr/>
      </xdr:nvSpPr>
      <xdr:spPr>
        <a:xfrm>
          <a:off x="9588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136952</xdr:rowOff>
    </xdr:from>
    <xdr:ext cx="378565" cy="259045"/>
    <xdr:sp macro="" textlink="">
      <xdr:nvSpPr>
        <xdr:cNvPr id="431" name="テキスト ボックス 430"/>
        <xdr:cNvSpPr txBox="1"/>
      </xdr:nvSpPr>
      <xdr:spPr>
        <a:xfrm>
          <a:off x="9450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105457</xdr:rowOff>
    </xdr:from>
    <xdr:to>
      <xdr:col>46</xdr:col>
      <xdr:colOff>38100</xdr:colOff>
      <xdr:row>79</xdr:row>
      <xdr:rowOff>35607</xdr:rowOff>
    </xdr:to>
    <xdr:sp macro="" textlink="">
      <xdr:nvSpPr>
        <xdr:cNvPr id="432" name="楕円 431"/>
        <xdr:cNvSpPr/>
      </xdr:nvSpPr>
      <xdr:spPr>
        <a:xfrm>
          <a:off x="86995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26734</xdr:rowOff>
    </xdr:from>
    <xdr:ext cx="469744" cy="259045"/>
    <xdr:sp macro="" textlink="">
      <xdr:nvSpPr>
        <xdr:cNvPr id="433" name="テキスト ボックス 432"/>
        <xdr:cNvSpPr txBox="1"/>
      </xdr:nvSpPr>
      <xdr:spPr>
        <a:xfrm>
          <a:off x="8515428" y="135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113393</xdr:rowOff>
    </xdr:from>
    <xdr:to>
      <xdr:col>41</xdr:col>
      <xdr:colOff>101600</xdr:colOff>
      <xdr:row>78</xdr:row>
      <xdr:rowOff>43543</xdr:rowOff>
    </xdr:to>
    <xdr:sp macro="" textlink="">
      <xdr:nvSpPr>
        <xdr:cNvPr id="434" name="楕円 433"/>
        <xdr:cNvSpPr/>
      </xdr:nvSpPr>
      <xdr:spPr>
        <a:xfrm>
          <a:off x="7810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34670</xdr:rowOff>
    </xdr:from>
    <xdr:ext cx="469744" cy="259045"/>
    <xdr:sp macro="" textlink="">
      <xdr:nvSpPr>
        <xdr:cNvPr id="435" name="テキスト ボックス 434"/>
        <xdr:cNvSpPr txBox="1"/>
      </xdr:nvSpPr>
      <xdr:spPr>
        <a:xfrm>
          <a:off x="7626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65354</xdr:rowOff>
    </xdr:from>
    <xdr:to>
      <xdr:col>36</xdr:col>
      <xdr:colOff>165100</xdr:colOff>
      <xdr:row>78</xdr:row>
      <xdr:rowOff>166954</xdr:rowOff>
    </xdr:to>
    <xdr:sp macro="" textlink="">
      <xdr:nvSpPr>
        <xdr:cNvPr id="436" name="楕円 435"/>
        <xdr:cNvSpPr/>
      </xdr:nvSpPr>
      <xdr:spPr>
        <a:xfrm>
          <a:off x="6921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158081</xdr:rowOff>
    </xdr:from>
    <xdr:ext cx="469744" cy="259045"/>
    <xdr:sp macro="" textlink="">
      <xdr:nvSpPr>
        <xdr:cNvPr id="437" name="テキスト ボックス 436"/>
        <xdr:cNvSpPr txBox="1"/>
      </xdr:nvSpPr>
      <xdr:spPr>
        <a:xfrm>
          <a:off x="6737428"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167723</xdr:rowOff>
    </xdr:from>
    <xdr:to>
      <xdr:col>55</xdr:col>
      <xdr:colOff>0</xdr:colOff>
      <xdr:row>96</xdr:row>
      <xdr:rowOff>13246</xdr:rowOff>
    </xdr:to>
    <xdr:cxnSp macro="">
      <xdr:nvCxnSpPr>
        <xdr:cNvPr id="466" name="直線コネクタ 465"/>
        <xdr:cNvCxnSpPr/>
      </xdr:nvCxnSpPr>
      <xdr:spPr>
        <a:xfrm>
          <a:off x="9639300" y="16284023"/>
          <a:ext cx="838200" cy="1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167723</xdr:rowOff>
    </xdr:from>
    <xdr:to>
      <xdr:col>50</xdr:col>
      <xdr:colOff>114300</xdr:colOff>
      <xdr:row>96</xdr:row>
      <xdr:rowOff>51594</xdr:rowOff>
    </xdr:to>
    <xdr:cxnSp macro="">
      <xdr:nvCxnSpPr>
        <xdr:cNvPr id="469" name="直線コネクタ 468"/>
        <xdr:cNvCxnSpPr/>
      </xdr:nvCxnSpPr>
      <xdr:spPr>
        <a:xfrm flipV="1">
          <a:off x="8750300" y="16284023"/>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51594</xdr:rowOff>
    </xdr:from>
    <xdr:to>
      <xdr:col>45</xdr:col>
      <xdr:colOff>177800</xdr:colOff>
      <xdr:row>96</xdr:row>
      <xdr:rowOff>142805</xdr:rowOff>
    </xdr:to>
    <xdr:cxnSp macro="">
      <xdr:nvCxnSpPr>
        <xdr:cNvPr id="472" name="直線コネクタ 471"/>
        <xdr:cNvCxnSpPr/>
      </xdr:nvCxnSpPr>
      <xdr:spPr>
        <a:xfrm flipV="1">
          <a:off x="7861300" y="16510794"/>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151016</xdr:rowOff>
    </xdr:from>
    <xdr:to>
      <xdr:col>41</xdr:col>
      <xdr:colOff>50800</xdr:colOff>
      <xdr:row>96</xdr:row>
      <xdr:rowOff>142805</xdr:rowOff>
    </xdr:to>
    <xdr:cxnSp macro="">
      <xdr:nvCxnSpPr>
        <xdr:cNvPr id="475" name="直線コネクタ 474"/>
        <xdr:cNvCxnSpPr/>
      </xdr:nvCxnSpPr>
      <xdr:spPr>
        <a:xfrm>
          <a:off x="6972300" y="16267316"/>
          <a:ext cx="889000" cy="3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133896</xdr:rowOff>
    </xdr:from>
    <xdr:to>
      <xdr:col>55</xdr:col>
      <xdr:colOff>50800</xdr:colOff>
      <xdr:row>96</xdr:row>
      <xdr:rowOff>64046</xdr:rowOff>
    </xdr:to>
    <xdr:sp macro="" textlink="">
      <xdr:nvSpPr>
        <xdr:cNvPr id="485" name="楕円 484"/>
        <xdr:cNvSpPr/>
      </xdr:nvSpPr>
      <xdr:spPr>
        <a:xfrm>
          <a:off x="10426700" y="164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156773</xdr:rowOff>
    </xdr:from>
    <xdr:ext cx="534377" cy="259045"/>
    <xdr:sp macro="" textlink="">
      <xdr:nvSpPr>
        <xdr:cNvPr id="486" name="普通建設事業費 （ うち更新整備　）該当値テキスト"/>
        <xdr:cNvSpPr txBox="1"/>
      </xdr:nvSpPr>
      <xdr:spPr>
        <a:xfrm>
          <a:off x="10528300" y="162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116923</xdr:rowOff>
    </xdr:from>
    <xdr:to>
      <xdr:col>50</xdr:col>
      <xdr:colOff>165100</xdr:colOff>
      <xdr:row>95</xdr:row>
      <xdr:rowOff>47073</xdr:rowOff>
    </xdr:to>
    <xdr:sp macro="" textlink="">
      <xdr:nvSpPr>
        <xdr:cNvPr id="487" name="楕円 486"/>
        <xdr:cNvSpPr/>
      </xdr:nvSpPr>
      <xdr:spPr>
        <a:xfrm>
          <a:off x="9588500" y="16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63600</xdr:rowOff>
    </xdr:from>
    <xdr:ext cx="534377" cy="259045"/>
    <xdr:sp macro="" textlink="">
      <xdr:nvSpPr>
        <xdr:cNvPr id="488" name="テキスト ボックス 487"/>
        <xdr:cNvSpPr txBox="1"/>
      </xdr:nvSpPr>
      <xdr:spPr>
        <a:xfrm>
          <a:off x="9372111" y="16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xdr:rowOff>
    </xdr:from>
    <xdr:to>
      <xdr:col>46</xdr:col>
      <xdr:colOff>38100</xdr:colOff>
      <xdr:row>96</xdr:row>
      <xdr:rowOff>102394</xdr:rowOff>
    </xdr:to>
    <xdr:sp macro="" textlink="">
      <xdr:nvSpPr>
        <xdr:cNvPr id="489" name="楕円 488"/>
        <xdr:cNvSpPr/>
      </xdr:nvSpPr>
      <xdr:spPr>
        <a:xfrm>
          <a:off x="8699500" y="16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118921</xdr:rowOff>
    </xdr:from>
    <xdr:ext cx="534377" cy="259045"/>
    <xdr:sp macro="" textlink="">
      <xdr:nvSpPr>
        <xdr:cNvPr id="490" name="テキスト ボックス 489"/>
        <xdr:cNvSpPr txBox="1"/>
      </xdr:nvSpPr>
      <xdr:spPr>
        <a:xfrm>
          <a:off x="8483111" y="16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92005</xdr:rowOff>
    </xdr:from>
    <xdr:to>
      <xdr:col>41</xdr:col>
      <xdr:colOff>101600</xdr:colOff>
      <xdr:row>97</xdr:row>
      <xdr:rowOff>22155</xdr:rowOff>
    </xdr:to>
    <xdr:sp macro="" textlink="">
      <xdr:nvSpPr>
        <xdr:cNvPr id="491" name="楕円 490"/>
        <xdr:cNvSpPr/>
      </xdr:nvSpPr>
      <xdr:spPr>
        <a:xfrm>
          <a:off x="7810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13282</xdr:rowOff>
    </xdr:from>
    <xdr:ext cx="534377" cy="259045"/>
    <xdr:sp macro="" textlink="">
      <xdr:nvSpPr>
        <xdr:cNvPr id="492" name="テキスト ボックス 491"/>
        <xdr:cNvSpPr txBox="1"/>
      </xdr:nvSpPr>
      <xdr:spPr>
        <a:xfrm>
          <a:off x="759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100216</xdr:rowOff>
    </xdr:from>
    <xdr:to>
      <xdr:col>36</xdr:col>
      <xdr:colOff>165100</xdr:colOff>
      <xdr:row>95</xdr:row>
      <xdr:rowOff>30366</xdr:rowOff>
    </xdr:to>
    <xdr:sp macro="" textlink="">
      <xdr:nvSpPr>
        <xdr:cNvPr id="493" name="楕円 492"/>
        <xdr:cNvSpPr/>
      </xdr:nvSpPr>
      <xdr:spPr>
        <a:xfrm>
          <a:off x="6921500" y="162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46893</xdr:rowOff>
    </xdr:from>
    <xdr:ext cx="534377" cy="259045"/>
    <xdr:sp macro="" textlink="">
      <xdr:nvSpPr>
        <xdr:cNvPr id="494" name="テキスト ボックス 493"/>
        <xdr:cNvSpPr txBox="1"/>
      </xdr:nvSpPr>
      <xdr:spPr>
        <a:xfrm>
          <a:off x="6705111" y="159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84150</xdr:rowOff>
    </xdr:from>
    <xdr:to>
      <xdr:col>85</xdr:col>
      <xdr:colOff>127000</xdr:colOff>
      <xdr:row>39</xdr:row>
      <xdr:rowOff>97279</xdr:rowOff>
    </xdr:to>
    <xdr:cxnSp macro="">
      <xdr:nvCxnSpPr>
        <xdr:cNvPr id="525" name="直線コネクタ 524"/>
        <xdr:cNvCxnSpPr/>
      </xdr:nvCxnSpPr>
      <xdr:spPr>
        <a:xfrm>
          <a:off x="15481300" y="6770700"/>
          <a:ext cx="8382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84150</xdr:rowOff>
    </xdr:from>
    <xdr:to>
      <xdr:col>81</xdr:col>
      <xdr:colOff>50800</xdr:colOff>
      <xdr:row>39</xdr:row>
      <xdr:rowOff>98878</xdr:rowOff>
    </xdr:to>
    <xdr:cxnSp macro="">
      <xdr:nvCxnSpPr>
        <xdr:cNvPr id="528" name="直線コネクタ 527"/>
        <xdr:cNvCxnSpPr/>
      </xdr:nvCxnSpPr>
      <xdr:spPr>
        <a:xfrm flipV="1">
          <a:off x="14592300" y="6770700"/>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46479</xdr:rowOff>
    </xdr:from>
    <xdr:to>
      <xdr:col>85</xdr:col>
      <xdr:colOff>177800</xdr:colOff>
      <xdr:row>39</xdr:row>
      <xdr:rowOff>148079</xdr:rowOff>
    </xdr:to>
    <xdr:sp macro="" textlink="">
      <xdr:nvSpPr>
        <xdr:cNvPr id="544" name="楕円 543"/>
        <xdr:cNvSpPr/>
      </xdr:nvSpPr>
      <xdr:spPr>
        <a:xfrm>
          <a:off x="162687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132856</xdr:rowOff>
    </xdr:from>
    <xdr:ext cx="313932" cy="259045"/>
    <xdr:sp macro="" textlink="">
      <xdr:nvSpPr>
        <xdr:cNvPr id="545" name="災害復旧事業費該当値テキスト"/>
        <xdr:cNvSpPr txBox="1"/>
      </xdr:nvSpPr>
      <xdr:spPr>
        <a:xfrm>
          <a:off x="16370300" y="6647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33350</xdr:rowOff>
    </xdr:from>
    <xdr:to>
      <xdr:col>81</xdr:col>
      <xdr:colOff>101600</xdr:colOff>
      <xdr:row>39</xdr:row>
      <xdr:rowOff>134950</xdr:rowOff>
    </xdr:to>
    <xdr:sp macro="" textlink="">
      <xdr:nvSpPr>
        <xdr:cNvPr id="546" name="楕円 545"/>
        <xdr:cNvSpPr/>
      </xdr:nvSpPr>
      <xdr:spPr>
        <a:xfrm>
          <a:off x="15430500" y="67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126077</xdr:rowOff>
    </xdr:from>
    <xdr:ext cx="378565" cy="259045"/>
    <xdr:sp macro="" textlink="">
      <xdr:nvSpPr>
        <xdr:cNvPr id="547" name="テキスト ボックス 546"/>
        <xdr:cNvSpPr txBox="1"/>
      </xdr:nvSpPr>
      <xdr:spPr>
        <a:xfrm>
          <a:off x="15292017" y="6812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28801</xdr:rowOff>
    </xdr:from>
    <xdr:to>
      <xdr:col>85</xdr:col>
      <xdr:colOff>127000</xdr:colOff>
      <xdr:row>75</xdr:row>
      <xdr:rowOff>91094</xdr:rowOff>
    </xdr:to>
    <xdr:cxnSp macro="">
      <xdr:nvCxnSpPr>
        <xdr:cNvPr id="636" name="直線コネクタ 635"/>
        <xdr:cNvCxnSpPr/>
      </xdr:nvCxnSpPr>
      <xdr:spPr>
        <a:xfrm>
          <a:off x="15481300" y="12887551"/>
          <a:ext cx="8382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28801</xdr:rowOff>
    </xdr:from>
    <xdr:to>
      <xdr:col>81</xdr:col>
      <xdr:colOff>50800</xdr:colOff>
      <xdr:row>75</xdr:row>
      <xdr:rowOff>165046</xdr:rowOff>
    </xdr:to>
    <xdr:cxnSp macro="">
      <xdr:nvCxnSpPr>
        <xdr:cNvPr id="639" name="直線コネクタ 638"/>
        <xdr:cNvCxnSpPr/>
      </xdr:nvCxnSpPr>
      <xdr:spPr>
        <a:xfrm flipV="1">
          <a:off x="14592300" y="12887551"/>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165046</xdr:rowOff>
    </xdr:from>
    <xdr:to>
      <xdr:col>76</xdr:col>
      <xdr:colOff>114300</xdr:colOff>
      <xdr:row>76</xdr:row>
      <xdr:rowOff>597</xdr:rowOff>
    </xdr:to>
    <xdr:cxnSp macro="">
      <xdr:nvCxnSpPr>
        <xdr:cNvPr id="642" name="直線コネクタ 641"/>
        <xdr:cNvCxnSpPr/>
      </xdr:nvCxnSpPr>
      <xdr:spPr>
        <a:xfrm flipV="1">
          <a:off x="13703300" y="13023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155160</xdr:rowOff>
    </xdr:from>
    <xdr:to>
      <xdr:col>71</xdr:col>
      <xdr:colOff>177800</xdr:colOff>
      <xdr:row>76</xdr:row>
      <xdr:rowOff>597</xdr:rowOff>
    </xdr:to>
    <xdr:cxnSp macro="">
      <xdr:nvCxnSpPr>
        <xdr:cNvPr id="645" name="直線コネクタ 644"/>
        <xdr:cNvCxnSpPr/>
      </xdr:nvCxnSpPr>
      <xdr:spPr>
        <a:xfrm>
          <a:off x="12814300" y="13013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40294</xdr:rowOff>
    </xdr:from>
    <xdr:to>
      <xdr:col>85</xdr:col>
      <xdr:colOff>177800</xdr:colOff>
      <xdr:row>75</xdr:row>
      <xdr:rowOff>141894</xdr:rowOff>
    </xdr:to>
    <xdr:sp macro="" textlink="">
      <xdr:nvSpPr>
        <xdr:cNvPr id="655" name="楕円 654"/>
        <xdr:cNvSpPr/>
      </xdr:nvSpPr>
      <xdr:spPr>
        <a:xfrm>
          <a:off x="16268700" y="128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18721</xdr:rowOff>
    </xdr:from>
    <xdr:ext cx="534377" cy="259045"/>
    <xdr:sp macro="" textlink="">
      <xdr:nvSpPr>
        <xdr:cNvPr id="656" name="公債費該当値テキスト"/>
        <xdr:cNvSpPr txBox="1"/>
      </xdr:nvSpPr>
      <xdr:spPr>
        <a:xfrm>
          <a:off x="16370300" y="12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149451</xdr:rowOff>
    </xdr:from>
    <xdr:to>
      <xdr:col>81</xdr:col>
      <xdr:colOff>101600</xdr:colOff>
      <xdr:row>75</xdr:row>
      <xdr:rowOff>79601</xdr:rowOff>
    </xdr:to>
    <xdr:sp macro="" textlink="">
      <xdr:nvSpPr>
        <xdr:cNvPr id="657" name="楕円 656"/>
        <xdr:cNvSpPr/>
      </xdr:nvSpPr>
      <xdr:spPr>
        <a:xfrm>
          <a:off x="15430500" y="128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70728</xdr:rowOff>
    </xdr:from>
    <xdr:ext cx="534377" cy="259045"/>
    <xdr:sp macro="" textlink="">
      <xdr:nvSpPr>
        <xdr:cNvPr id="658" name="テキスト ボックス 657"/>
        <xdr:cNvSpPr txBox="1"/>
      </xdr:nvSpPr>
      <xdr:spPr>
        <a:xfrm>
          <a:off x="15214111" y="129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114246</xdr:rowOff>
    </xdr:from>
    <xdr:to>
      <xdr:col>76</xdr:col>
      <xdr:colOff>165100</xdr:colOff>
      <xdr:row>76</xdr:row>
      <xdr:rowOff>44396</xdr:rowOff>
    </xdr:to>
    <xdr:sp macro="" textlink="">
      <xdr:nvSpPr>
        <xdr:cNvPr id="659" name="楕円 658"/>
        <xdr:cNvSpPr/>
      </xdr:nvSpPr>
      <xdr:spPr>
        <a:xfrm>
          <a:off x="14541500" y="129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35523</xdr:rowOff>
    </xdr:from>
    <xdr:ext cx="534377" cy="259045"/>
    <xdr:sp macro="" textlink="">
      <xdr:nvSpPr>
        <xdr:cNvPr id="660" name="テキスト ボックス 659"/>
        <xdr:cNvSpPr txBox="1"/>
      </xdr:nvSpPr>
      <xdr:spPr>
        <a:xfrm>
          <a:off x="14325111" y="130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121247</xdr:rowOff>
    </xdr:from>
    <xdr:to>
      <xdr:col>72</xdr:col>
      <xdr:colOff>38100</xdr:colOff>
      <xdr:row>76</xdr:row>
      <xdr:rowOff>51397</xdr:rowOff>
    </xdr:to>
    <xdr:sp macro="" textlink="">
      <xdr:nvSpPr>
        <xdr:cNvPr id="661" name="楕円 660"/>
        <xdr:cNvSpPr/>
      </xdr:nvSpPr>
      <xdr:spPr>
        <a:xfrm>
          <a:off x="13652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42524</xdr:rowOff>
    </xdr:from>
    <xdr:ext cx="534377" cy="259045"/>
    <xdr:sp macro="" textlink="">
      <xdr:nvSpPr>
        <xdr:cNvPr id="662" name="テキスト ボックス 661"/>
        <xdr:cNvSpPr txBox="1"/>
      </xdr:nvSpPr>
      <xdr:spPr>
        <a:xfrm>
          <a:off x="13436111" y="130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104359</xdr:rowOff>
    </xdr:from>
    <xdr:to>
      <xdr:col>67</xdr:col>
      <xdr:colOff>101600</xdr:colOff>
      <xdr:row>76</xdr:row>
      <xdr:rowOff>34510</xdr:rowOff>
    </xdr:to>
    <xdr:sp macro="" textlink="">
      <xdr:nvSpPr>
        <xdr:cNvPr id="663" name="楕円 662"/>
        <xdr:cNvSpPr/>
      </xdr:nvSpPr>
      <xdr:spPr>
        <a:xfrm>
          <a:off x="12763500" y="12963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25637</xdr:rowOff>
    </xdr:from>
    <xdr:ext cx="534377" cy="259045"/>
    <xdr:sp macro="" textlink="">
      <xdr:nvSpPr>
        <xdr:cNvPr id="664" name="テキスト ボックス 663"/>
        <xdr:cNvSpPr txBox="1"/>
      </xdr:nvSpPr>
      <xdr:spPr>
        <a:xfrm>
          <a:off x="12547111" y="130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58045</xdr:rowOff>
    </xdr:from>
    <xdr:to>
      <xdr:col>85</xdr:col>
      <xdr:colOff>127000</xdr:colOff>
      <xdr:row>97</xdr:row>
      <xdr:rowOff>44236</xdr:rowOff>
    </xdr:to>
    <xdr:cxnSp macro="">
      <xdr:nvCxnSpPr>
        <xdr:cNvPr id="691" name="直線コネクタ 690"/>
        <xdr:cNvCxnSpPr/>
      </xdr:nvCxnSpPr>
      <xdr:spPr>
        <a:xfrm flipV="1">
          <a:off x="15481300" y="16345795"/>
          <a:ext cx="838200" cy="3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123241</xdr:rowOff>
    </xdr:from>
    <xdr:to>
      <xdr:col>81</xdr:col>
      <xdr:colOff>50800</xdr:colOff>
      <xdr:row>97</xdr:row>
      <xdr:rowOff>44236</xdr:rowOff>
    </xdr:to>
    <xdr:cxnSp macro="">
      <xdr:nvCxnSpPr>
        <xdr:cNvPr id="694" name="直線コネクタ 693"/>
        <xdr:cNvCxnSpPr/>
      </xdr:nvCxnSpPr>
      <xdr:spPr>
        <a:xfrm>
          <a:off x="14592300" y="16582441"/>
          <a:ext cx="8890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123241</xdr:rowOff>
    </xdr:from>
    <xdr:to>
      <xdr:col>76</xdr:col>
      <xdr:colOff>114300</xdr:colOff>
      <xdr:row>97</xdr:row>
      <xdr:rowOff>68652</xdr:rowOff>
    </xdr:to>
    <xdr:cxnSp macro="">
      <xdr:nvCxnSpPr>
        <xdr:cNvPr id="697" name="直線コネクタ 696"/>
        <xdr:cNvCxnSpPr/>
      </xdr:nvCxnSpPr>
      <xdr:spPr>
        <a:xfrm flipV="1">
          <a:off x="13703300" y="16582441"/>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53243</xdr:rowOff>
    </xdr:from>
    <xdr:to>
      <xdr:col>71</xdr:col>
      <xdr:colOff>177800</xdr:colOff>
      <xdr:row>97</xdr:row>
      <xdr:rowOff>68652</xdr:rowOff>
    </xdr:to>
    <xdr:cxnSp macro="">
      <xdr:nvCxnSpPr>
        <xdr:cNvPr id="700" name="直線コネクタ 699"/>
        <xdr:cNvCxnSpPr/>
      </xdr:nvCxnSpPr>
      <xdr:spPr>
        <a:xfrm>
          <a:off x="12814300" y="16683893"/>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7245</xdr:rowOff>
    </xdr:from>
    <xdr:to>
      <xdr:col>85</xdr:col>
      <xdr:colOff>177800</xdr:colOff>
      <xdr:row>95</xdr:row>
      <xdr:rowOff>108845</xdr:rowOff>
    </xdr:to>
    <xdr:sp macro="" textlink="">
      <xdr:nvSpPr>
        <xdr:cNvPr id="710" name="楕円 709"/>
        <xdr:cNvSpPr/>
      </xdr:nvSpPr>
      <xdr:spPr>
        <a:xfrm>
          <a:off x="16268700" y="16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30122</xdr:rowOff>
    </xdr:from>
    <xdr:ext cx="534377" cy="259045"/>
    <xdr:sp macro="" textlink="">
      <xdr:nvSpPr>
        <xdr:cNvPr id="711" name="積立金該当値テキスト"/>
        <xdr:cNvSpPr txBox="1"/>
      </xdr:nvSpPr>
      <xdr:spPr>
        <a:xfrm>
          <a:off x="16370300" y="161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164886</xdr:rowOff>
    </xdr:from>
    <xdr:to>
      <xdr:col>81</xdr:col>
      <xdr:colOff>101600</xdr:colOff>
      <xdr:row>97</xdr:row>
      <xdr:rowOff>95036</xdr:rowOff>
    </xdr:to>
    <xdr:sp macro="" textlink="">
      <xdr:nvSpPr>
        <xdr:cNvPr id="712" name="楕円 711"/>
        <xdr:cNvSpPr/>
      </xdr:nvSpPr>
      <xdr:spPr>
        <a:xfrm>
          <a:off x="15430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86163</xdr:rowOff>
    </xdr:from>
    <xdr:ext cx="469744" cy="259045"/>
    <xdr:sp macro="" textlink="">
      <xdr:nvSpPr>
        <xdr:cNvPr id="713" name="テキスト ボックス 712"/>
        <xdr:cNvSpPr txBox="1"/>
      </xdr:nvSpPr>
      <xdr:spPr>
        <a:xfrm>
          <a:off x="15246428" y="167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72441</xdr:rowOff>
    </xdr:from>
    <xdr:to>
      <xdr:col>76</xdr:col>
      <xdr:colOff>165100</xdr:colOff>
      <xdr:row>97</xdr:row>
      <xdr:rowOff>2591</xdr:rowOff>
    </xdr:to>
    <xdr:sp macro="" textlink="">
      <xdr:nvSpPr>
        <xdr:cNvPr id="714" name="楕円 713"/>
        <xdr:cNvSpPr/>
      </xdr:nvSpPr>
      <xdr:spPr>
        <a:xfrm>
          <a:off x="14541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19118</xdr:rowOff>
    </xdr:from>
    <xdr:ext cx="469744" cy="259045"/>
    <xdr:sp macro="" textlink="">
      <xdr:nvSpPr>
        <xdr:cNvPr id="715" name="テキスト ボックス 714"/>
        <xdr:cNvSpPr txBox="1"/>
      </xdr:nvSpPr>
      <xdr:spPr>
        <a:xfrm>
          <a:off x="14357428" y="163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17852</xdr:rowOff>
    </xdr:from>
    <xdr:to>
      <xdr:col>72</xdr:col>
      <xdr:colOff>38100</xdr:colOff>
      <xdr:row>97</xdr:row>
      <xdr:rowOff>119452</xdr:rowOff>
    </xdr:to>
    <xdr:sp macro="" textlink="">
      <xdr:nvSpPr>
        <xdr:cNvPr id="716" name="楕円 715"/>
        <xdr:cNvSpPr/>
      </xdr:nvSpPr>
      <xdr:spPr>
        <a:xfrm>
          <a:off x="136525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110579</xdr:rowOff>
    </xdr:from>
    <xdr:ext cx="469744" cy="259045"/>
    <xdr:sp macro="" textlink="">
      <xdr:nvSpPr>
        <xdr:cNvPr id="717" name="テキスト ボックス 716"/>
        <xdr:cNvSpPr txBox="1"/>
      </xdr:nvSpPr>
      <xdr:spPr>
        <a:xfrm>
          <a:off x="13468428" y="167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2443</xdr:rowOff>
    </xdr:from>
    <xdr:to>
      <xdr:col>67</xdr:col>
      <xdr:colOff>101600</xdr:colOff>
      <xdr:row>97</xdr:row>
      <xdr:rowOff>104043</xdr:rowOff>
    </xdr:to>
    <xdr:sp macro="" textlink="">
      <xdr:nvSpPr>
        <xdr:cNvPr id="718" name="楕円 717"/>
        <xdr:cNvSpPr/>
      </xdr:nvSpPr>
      <xdr:spPr>
        <a:xfrm>
          <a:off x="12763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95170</xdr:rowOff>
    </xdr:from>
    <xdr:ext cx="469744" cy="259045"/>
    <xdr:sp macro="" textlink="">
      <xdr:nvSpPr>
        <xdr:cNvPr id="719" name="テキスト ボックス 718"/>
        <xdr:cNvSpPr txBox="1"/>
      </xdr:nvSpPr>
      <xdr:spPr>
        <a:xfrm>
          <a:off x="12579428" y="167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139446</xdr:rowOff>
    </xdr:from>
    <xdr:to>
      <xdr:col>116</xdr:col>
      <xdr:colOff>63500</xdr:colOff>
      <xdr:row>36</xdr:row>
      <xdr:rowOff>164211</xdr:rowOff>
    </xdr:to>
    <xdr:cxnSp macro="">
      <xdr:nvCxnSpPr>
        <xdr:cNvPr id="748" name="直線コネクタ 747"/>
        <xdr:cNvCxnSpPr/>
      </xdr:nvCxnSpPr>
      <xdr:spPr>
        <a:xfrm>
          <a:off x="21323300" y="6311646"/>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129794</xdr:rowOff>
    </xdr:from>
    <xdr:to>
      <xdr:col>111</xdr:col>
      <xdr:colOff>177800</xdr:colOff>
      <xdr:row>36</xdr:row>
      <xdr:rowOff>139446</xdr:rowOff>
    </xdr:to>
    <xdr:cxnSp macro="">
      <xdr:nvCxnSpPr>
        <xdr:cNvPr id="751" name="直線コネクタ 750"/>
        <xdr:cNvCxnSpPr/>
      </xdr:nvCxnSpPr>
      <xdr:spPr>
        <a:xfrm>
          <a:off x="20434300" y="6301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37084</xdr:rowOff>
    </xdr:from>
    <xdr:to>
      <xdr:col>107</xdr:col>
      <xdr:colOff>50800</xdr:colOff>
      <xdr:row>36</xdr:row>
      <xdr:rowOff>129794</xdr:rowOff>
    </xdr:to>
    <xdr:cxnSp macro="">
      <xdr:nvCxnSpPr>
        <xdr:cNvPr id="754" name="直線コネクタ 753"/>
        <xdr:cNvCxnSpPr/>
      </xdr:nvCxnSpPr>
      <xdr:spPr>
        <a:xfrm>
          <a:off x="19545300" y="6209284"/>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122047</xdr:rowOff>
    </xdr:from>
    <xdr:to>
      <xdr:col>102</xdr:col>
      <xdr:colOff>114300</xdr:colOff>
      <xdr:row>36</xdr:row>
      <xdr:rowOff>37084</xdr:rowOff>
    </xdr:to>
    <xdr:cxnSp macro="">
      <xdr:nvCxnSpPr>
        <xdr:cNvPr id="757" name="直線コネクタ 756"/>
        <xdr:cNvCxnSpPr/>
      </xdr:nvCxnSpPr>
      <xdr:spPr>
        <a:xfrm>
          <a:off x="18656300" y="6122797"/>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113411</xdr:rowOff>
    </xdr:from>
    <xdr:to>
      <xdr:col>116</xdr:col>
      <xdr:colOff>114300</xdr:colOff>
      <xdr:row>37</xdr:row>
      <xdr:rowOff>43561</xdr:rowOff>
    </xdr:to>
    <xdr:sp macro="" textlink="">
      <xdr:nvSpPr>
        <xdr:cNvPr id="767" name="楕円 766"/>
        <xdr:cNvSpPr/>
      </xdr:nvSpPr>
      <xdr:spPr>
        <a:xfrm>
          <a:off x="22110700" y="62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136288</xdr:rowOff>
    </xdr:from>
    <xdr:ext cx="469744" cy="259045"/>
    <xdr:sp macro="" textlink="">
      <xdr:nvSpPr>
        <xdr:cNvPr id="768" name="投資及び出資金該当値テキスト"/>
        <xdr:cNvSpPr txBox="1"/>
      </xdr:nvSpPr>
      <xdr:spPr>
        <a:xfrm>
          <a:off x="22212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88646</xdr:rowOff>
    </xdr:from>
    <xdr:to>
      <xdr:col>112</xdr:col>
      <xdr:colOff>38100</xdr:colOff>
      <xdr:row>37</xdr:row>
      <xdr:rowOff>18796</xdr:rowOff>
    </xdr:to>
    <xdr:sp macro="" textlink="">
      <xdr:nvSpPr>
        <xdr:cNvPr id="769" name="楕円 768"/>
        <xdr:cNvSpPr/>
      </xdr:nvSpPr>
      <xdr:spPr>
        <a:xfrm>
          <a:off x="21272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35323</xdr:rowOff>
    </xdr:from>
    <xdr:ext cx="469744" cy="259045"/>
    <xdr:sp macro="" textlink="">
      <xdr:nvSpPr>
        <xdr:cNvPr id="770" name="テキスト ボックス 769"/>
        <xdr:cNvSpPr txBox="1"/>
      </xdr:nvSpPr>
      <xdr:spPr>
        <a:xfrm>
          <a:off x="21088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78994</xdr:rowOff>
    </xdr:from>
    <xdr:to>
      <xdr:col>107</xdr:col>
      <xdr:colOff>101600</xdr:colOff>
      <xdr:row>37</xdr:row>
      <xdr:rowOff>9144</xdr:rowOff>
    </xdr:to>
    <xdr:sp macro="" textlink="">
      <xdr:nvSpPr>
        <xdr:cNvPr id="771" name="楕円 770"/>
        <xdr:cNvSpPr/>
      </xdr:nvSpPr>
      <xdr:spPr>
        <a:xfrm>
          <a:off x="20383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25671</xdr:rowOff>
    </xdr:from>
    <xdr:ext cx="469744" cy="259045"/>
    <xdr:sp macro="" textlink="">
      <xdr:nvSpPr>
        <xdr:cNvPr id="772" name="テキスト ボックス 771"/>
        <xdr:cNvSpPr txBox="1"/>
      </xdr:nvSpPr>
      <xdr:spPr>
        <a:xfrm>
          <a:off x="20199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157734</xdr:rowOff>
    </xdr:from>
    <xdr:to>
      <xdr:col>102</xdr:col>
      <xdr:colOff>165100</xdr:colOff>
      <xdr:row>36</xdr:row>
      <xdr:rowOff>87884</xdr:rowOff>
    </xdr:to>
    <xdr:sp macro="" textlink="">
      <xdr:nvSpPr>
        <xdr:cNvPr id="773" name="楕円 772"/>
        <xdr:cNvSpPr/>
      </xdr:nvSpPr>
      <xdr:spPr>
        <a:xfrm>
          <a:off x="194945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104411</xdr:rowOff>
    </xdr:from>
    <xdr:ext cx="469744" cy="259045"/>
    <xdr:sp macro="" textlink="">
      <xdr:nvSpPr>
        <xdr:cNvPr id="774" name="テキスト ボックス 773"/>
        <xdr:cNvSpPr txBox="1"/>
      </xdr:nvSpPr>
      <xdr:spPr>
        <a:xfrm>
          <a:off x="19310428" y="59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71247</xdr:rowOff>
    </xdr:from>
    <xdr:to>
      <xdr:col>98</xdr:col>
      <xdr:colOff>38100</xdr:colOff>
      <xdr:row>36</xdr:row>
      <xdr:rowOff>1397</xdr:rowOff>
    </xdr:to>
    <xdr:sp macro="" textlink="">
      <xdr:nvSpPr>
        <xdr:cNvPr id="775" name="楕円 774"/>
        <xdr:cNvSpPr/>
      </xdr:nvSpPr>
      <xdr:spPr>
        <a:xfrm>
          <a:off x="18605500" y="60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17924</xdr:rowOff>
    </xdr:from>
    <xdr:ext cx="469744" cy="259045"/>
    <xdr:sp macro="" textlink="">
      <xdr:nvSpPr>
        <xdr:cNvPr id="776" name="テキスト ボックス 775"/>
        <xdr:cNvSpPr txBox="1"/>
      </xdr:nvSpPr>
      <xdr:spPr>
        <a:xfrm>
          <a:off x="18421428" y="58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33668</xdr:rowOff>
    </xdr:from>
    <xdr:to>
      <xdr:col>116</xdr:col>
      <xdr:colOff>63500</xdr:colOff>
      <xdr:row>58</xdr:row>
      <xdr:rowOff>81559</xdr:rowOff>
    </xdr:to>
    <xdr:cxnSp macro="">
      <xdr:nvCxnSpPr>
        <xdr:cNvPr id="805" name="直線コネクタ 804"/>
        <xdr:cNvCxnSpPr/>
      </xdr:nvCxnSpPr>
      <xdr:spPr>
        <a:xfrm>
          <a:off x="21323300" y="9977768"/>
          <a:ext cx="8382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8789</xdr:rowOff>
    </xdr:from>
    <xdr:to>
      <xdr:col>111</xdr:col>
      <xdr:colOff>177800</xdr:colOff>
      <xdr:row>58</xdr:row>
      <xdr:rowOff>33668</xdr:rowOff>
    </xdr:to>
    <xdr:cxnSp macro="">
      <xdr:nvCxnSpPr>
        <xdr:cNvPr id="808" name="直線コネクタ 807"/>
        <xdr:cNvCxnSpPr/>
      </xdr:nvCxnSpPr>
      <xdr:spPr>
        <a:xfrm>
          <a:off x="20434300" y="9952889"/>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89827</xdr:rowOff>
    </xdr:from>
    <xdr:to>
      <xdr:col>107</xdr:col>
      <xdr:colOff>50800</xdr:colOff>
      <xdr:row>58</xdr:row>
      <xdr:rowOff>8789</xdr:rowOff>
    </xdr:to>
    <xdr:cxnSp macro="">
      <xdr:nvCxnSpPr>
        <xdr:cNvPr id="811" name="直線コネクタ 810"/>
        <xdr:cNvCxnSpPr/>
      </xdr:nvCxnSpPr>
      <xdr:spPr>
        <a:xfrm>
          <a:off x="19545300" y="9862477"/>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89827</xdr:rowOff>
    </xdr:from>
    <xdr:to>
      <xdr:col>102</xdr:col>
      <xdr:colOff>114300</xdr:colOff>
      <xdr:row>58</xdr:row>
      <xdr:rowOff>66701</xdr:rowOff>
    </xdr:to>
    <xdr:cxnSp macro="">
      <xdr:nvCxnSpPr>
        <xdr:cNvPr id="814" name="直線コネクタ 813"/>
        <xdr:cNvCxnSpPr/>
      </xdr:nvCxnSpPr>
      <xdr:spPr>
        <a:xfrm flipV="1">
          <a:off x="18656300" y="9862477"/>
          <a:ext cx="8890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30759</xdr:rowOff>
    </xdr:from>
    <xdr:to>
      <xdr:col>116</xdr:col>
      <xdr:colOff>114300</xdr:colOff>
      <xdr:row>58</xdr:row>
      <xdr:rowOff>132359</xdr:rowOff>
    </xdr:to>
    <xdr:sp macro="" textlink="">
      <xdr:nvSpPr>
        <xdr:cNvPr id="824" name="楕円 823"/>
        <xdr:cNvSpPr/>
      </xdr:nvSpPr>
      <xdr:spPr>
        <a:xfrm>
          <a:off x="221107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9186</xdr:rowOff>
    </xdr:from>
    <xdr:ext cx="469744" cy="259045"/>
    <xdr:sp macro="" textlink="">
      <xdr:nvSpPr>
        <xdr:cNvPr id="825" name="貸付金該当値テキスト"/>
        <xdr:cNvSpPr txBox="1"/>
      </xdr:nvSpPr>
      <xdr:spPr>
        <a:xfrm>
          <a:off x="22212300" y="99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154318</xdr:rowOff>
    </xdr:from>
    <xdr:to>
      <xdr:col>112</xdr:col>
      <xdr:colOff>38100</xdr:colOff>
      <xdr:row>58</xdr:row>
      <xdr:rowOff>84468</xdr:rowOff>
    </xdr:to>
    <xdr:sp macro="" textlink="">
      <xdr:nvSpPr>
        <xdr:cNvPr id="826" name="楕円 825"/>
        <xdr:cNvSpPr/>
      </xdr:nvSpPr>
      <xdr:spPr>
        <a:xfrm>
          <a:off x="21272500" y="99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75595</xdr:rowOff>
    </xdr:from>
    <xdr:ext cx="469744" cy="259045"/>
    <xdr:sp macro="" textlink="">
      <xdr:nvSpPr>
        <xdr:cNvPr id="827" name="テキスト ボックス 826"/>
        <xdr:cNvSpPr txBox="1"/>
      </xdr:nvSpPr>
      <xdr:spPr>
        <a:xfrm>
          <a:off x="21088428" y="1001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129439</xdr:rowOff>
    </xdr:from>
    <xdr:to>
      <xdr:col>107</xdr:col>
      <xdr:colOff>101600</xdr:colOff>
      <xdr:row>58</xdr:row>
      <xdr:rowOff>59589</xdr:rowOff>
    </xdr:to>
    <xdr:sp macro="" textlink="">
      <xdr:nvSpPr>
        <xdr:cNvPr id="828" name="楕円 827"/>
        <xdr:cNvSpPr/>
      </xdr:nvSpPr>
      <xdr:spPr>
        <a:xfrm>
          <a:off x="20383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50716</xdr:rowOff>
    </xdr:from>
    <xdr:ext cx="469744" cy="259045"/>
    <xdr:sp macro="" textlink="">
      <xdr:nvSpPr>
        <xdr:cNvPr id="829" name="テキスト ボックス 828"/>
        <xdr:cNvSpPr txBox="1"/>
      </xdr:nvSpPr>
      <xdr:spPr>
        <a:xfrm>
          <a:off x="20199428" y="99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39027</xdr:rowOff>
    </xdr:from>
    <xdr:to>
      <xdr:col>102</xdr:col>
      <xdr:colOff>165100</xdr:colOff>
      <xdr:row>57</xdr:row>
      <xdr:rowOff>140627</xdr:rowOff>
    </xdr:to>
    <xdr:sp macro="" textlink="">
      <xdr:nvSpPr>
        <xdr:cNvPr id="830" name="楕円 829"/>
        <xdr:cNvSpPr/>
      </xdr:nvSpPr>
      <xdr:spPr>
        <a:xfrm>
          <a:off x="19494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131754</xdr:rowOff>
    </xdr:from>
    <xdr:ext cx="469744" cy="259045"/>
    <xdr:sp macro="" textlink="">
      <xdr:nvSpPr>
        <xdr:cNvPr id="831" name="テキスト ボックス 830"/>
        <xdr:cNvSpPr txBox="1"/>
      </xdr:nvSpPr>
      <xdr:spPr>
        <a:xfrm>
          <a:off x="19310428" y="99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15901</xdr:rowOff>
    </xdr:from>
    <xdr:to>
      <xdr:col>98</xdr:col>
      <xdr:colOff>38100</xdr:colOff>
      <xdr:row>58</xdr:row>
      <xdr:rowOff>117501</xdr:rowOff>
    </xdr:to>
    <xdr:sp macro="" textlink="">
      <xdr:nvSpPr>
        <xdr:cNvPr id="832" name="楕円 831"/>
        <xdr:cNvSpPr/>
      </xdr:nvSpPr>
      <xdr:spPr>
        <a:xfrm>
          <a:off x="18605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108628</xdr:rowOff>
    </xdr:from>
    <xdr:ext cx="469744" cy="259045"/>
    <xdr:sp macro="" textlink="">
      <xdr:nvSpPr>
        <xdr:cNvPr id="833" name="テキスト ボックス 832"/>
        <xdr:cNvSpPr txBox="1"/>
      </xdr:nvSpPr>
      <xdr:spPr>
        <a:xfrm>
          <a:off x="18421428" y="1005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61244</xdr:rowOff>
    </xdr:from>
    <xdr:to>
      <xdr:col>116</xdr:col>
      <xdr:colOff>63500</xdr:colOff>
      <xdr:row>74</xdr:row>
      <xdr:rowOff>4872</xdr:rowOff>
    </xdr:to>
    <xdr:cxnSp macro="">
      <xdr:nvCxnSpPr>
        <xdr:cNvPr id="861" name="直線コネクタ 860"/>
        <xdr:cNvCxnSpPr/>
      </xdr:nvCxnSpPr>
      <xdr:spPr>
        <a:xfrm flipV="1">
          <a:off x="21323300" y="12577094"/>
          <a:ext cx="838200" cy="1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4872</xdr:rowOff>
    </xdr:from>
    <xdr:to>
      <xdr:col>111</xdr:col>
      <xdr:colOff>177800</xdr:colOff>
      <xdr:row>74</xdr:row>
      <xdr:rowOff>7386</xdr:rowOff>
    </xdr:to>
    <xdr:cxnSp macro="">
      <xdr:nvCxnSpPr>
        <xdr:cNvPr id="864" name="直線コネクタ 863"/>
        <xdr:cNvCxnSpPr/>
      </xdr:nvCxnSpPr>
      <xdr:spPr>
        <a:xfrm flipV="1">
          <a:off x="20434300" y="1269217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7386</xdr:rowOff>
    </xdr:from>
    <xdr:to>
      <xdr:col>107</xdr:col>
      <xdr:colOff>50800</xdr:colOff>
      <xdr:row>74</xdr:row>
      <xdr:rowOff>48397</xdr:rowOff>
    </xdr:to>
    <xdr:cxnSp macro="">
      <xdr:nvCxnSpPr>
        <xdr:cNvPr id="867" name="直線コネクタ 866"/>
        <xdr:cNvCxnSpPr/>
      </xdr:nvCxnSpPr>
      <xdr:spPr>
        <a:xfrm flipV="1">
          <a:off x="19545300" y="1269468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145644</xdr:rowOff>
    </xdr:from>
    <xdr:to>
      <xdr:col>102</xdr:col>
      <xdr:colOff>114300</xdr:colOff>
      <xdr:row>74</xdr:row>
      <xdr:rowOff>48397</xdr:rowOff>
    </xdr:to>
    <xdr:cxnSp macro="">
      <xdr:nvCxnSpPr>
        <xdr:cNvPr id="870" name="直線コネクタ 869"/>
        <xdr:cNvCxnSpPr/>
      </xdr:nvCxnSpPr>
      <xdr:spPr>
        <a:xfrm>
          <a:off x="18656300" y="12661494"/>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10444</xdr:rowOff>
    </xdr:from>
    <xdr:to>
      <xdr:col>116</xdr:col>
      <xdr:colOff>114300</xdr:colOff>
      <xdr:row>73</xdr:row>
      <xdr:rowOff>112044</xdr:rowOff>
    </xdr:to>
    <xdr:sp macro="" textlink="">
      <xdr:nvSpPr>
        <xdr:cNvPr id="880" name="楕円 879"/>
        <xdr:cNvSpPr/>
      </xdr:nvSpPr>
      <xdr:spPr>
        <a:xfrm>
          <a:off x="22110700" y="12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33321</xdr:rowOff>
    </xdr:from>
    <xdr:ext cx="534377" cy="259045"/>
    <xdr:sp macro="" textlink="">
      <xdr:nvSpPr>
        <xdr:cNvPr id="881" name="繰出金該当値テキスト"/>
        <xdr:cNvSpPr txBox="1"/>
      </xdr:nvSpPr>
      <xdr:spPr>
        <a:xfrm>
          <a:off x="22212300" y="123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125522</xdr:rowOff>
    </xdr:from>
    <xdr:to>
      <xdr:col>112</xdr:col>
      <xdr:colOff>38100</xdr:colOff>
      <xdr:row>74</xdr:row>
      <xdr:rowOff>55672</xdr:rowOff>
    </xdr:to>
    <xdr:sp macro="" textlink="">
      <xdr:nvSpPr>
        <xdr:cNvPr id="882" name="楕円 881"/>
        <xdr:cNvSpPr/>
      </xdr:nvSpPr>
      <xdr:spPr>
        <a:xfrm>
          <a:off x="21272500" y="126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72199</xdr:rowOff>
    </xdr:from>
    <xdr:ext cx="534377" cy="259045"/>
    <xdr:sp macro="" textlink="">
      <xdr:nvSpPr>
        <xdr:cNvPr id="883" name="テキスト ボックス 882"/>
        <xdr:cNvSpPr txBox="1"/>
      </xdr:nvSpPr>
      <xdr:spPr>
        <a:xfrm>
          <a:off x="21056111" y="124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128036</xdr:rowOff>
    </xdr:from>
    <xdr:to>
      <xdr:col>107</xdr:col>
      <xdr:colOff>101600</xdr:colOff>
      <xdr:row>74</xdr:row>
      <xdr:rowOff>58186</xdr:rowOff>
    </xdr:to>
    <xdr:sp macro="" textlink="">
      <xdr:nvSpPr>
        <xdr:cNvPr id="884" name="楕円 883"/>
        <xdr:cNvSpPr/>
      </xdr:nvSpPr>
      <xdr:spPr>
        <a:xfrm>
          <a:off x="20383500" y="126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74713</xdr:rowOff>
    </xdr:from>
    <xdr:ext cx="534377" cy="259045"/>
    <xdr:sp macro="" textlink="">
      <xdr:nvSpPr>
        <xdr:cNvPr id="885" name="テキスト ボックス 884"/>
        <xdr:cNvSpPr txBox="1"/>
      </xdr:nvSpPr>
      <xdr:spPr>
        <a:xfrm>
          <a:off x="20167111" y="124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169047</xdr:rowOff>
    </xdr:from>
    <xdr:to>
      <xdr:col>102</xdr:col>
      <xdr:colOff>165100</xdr:colOff>
      <xdr:row>74</xdr:row>
      <xdr:rowOff>99197</xdr:rowOff>
    </xdr:to>
    <xdr:sp macro="" textlink="">
      <xdr:nvSpPr>
        <xdr:cNvPr id="886" name="楕円 885"/>
        <xdr:cNvSpPr/>
      </xdr:nvSpPr>
      <xdr:spPr>
        <a:xfrm>
          <a:off x="19494500" y="126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115724</xdr:rowOff>
    </xdr:from>
    <xdr:ext cx="534377" cy="259045"/>
    <xdr:sp macro="" textlink="">
      <xdr:nvSpPr>
        <xdr:cNvPr id="887" name="テキスト ボックス 886"/>
        <xdr:cNvSpPr txBox="1"/>
      </xdr:nvSpPr>
      <xdr:spPr>
        <a:xfrm>
          <a:off x="19278111" y="124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94844</xdr:rowOff>
    </xdr:from>
    <xdr:to>
      <xdr:col>98</xdr:col>
      <xdr:colOff>38100</xdr:colOff>
      <xdr:row>74</xdr:row>
      <xdr:rowOff>24994</xdr:rowOff>
    </xdr:to>
    <xdr:sp macro="" textlink="">
      <xdr:nvSpPr>
        <xdr:cNvPr id="888" name="楕円 887"/>
        <xdr:cNvSpPr/>
      </xdr:nvSpPr>
      <xdr:spPr>
        <a:xfrm>
          <a:off x="18605500" y="126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41521</xdr:rowOff>
    </xdr:from>
    <xdr:ext cx="534377" cy="259045"/>
    <xdr:sp macro="" textlink="">
      <xdr:nvSpPr>
        <xdr:cNvPr id="889" name="テキスト ボックス 888"/>
        <xdr:cNvSpPr txBox="1"/>
      </xdr:nvSpPr>
      <xdr:spPr>
        <a:xfrm>
          <a:off x="18389111" y="123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人件費については、概ね横ばいで推移しており、今後も行財政改革による総コストの縮減を図っていく方針である。</a:t>
          </a:r>
          <a:endParaRPr kumimoji="0"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39,831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153,631</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円となっている。本市においては生活保護費受給者の割合（保護率）は減少しているものの、類似団体と比較して高いことに加え、近年は認定子ども園</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運営にかかる経費や障害者福祉施策に係る経費が増大している事が扶助費を押し上げている原因である。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普通建設事業においては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花園ラグビー場</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文化創造館</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等の大型建設</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完了したため減少し、</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今後は公共施設の長寿命化などの更新整備が見込まれることから、事業の取捨選択を徹底していく必要がある。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補助費等においては概ね横ばいであるが、東大阪都市清掃施設組合第五工場の建設にかかる公債費の償還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、同組合への負担金が増加している</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類似団体内平均値と比較しても依然として高い数値であることから、市独自の補助金や過剰な上乗せ補助金などの見直しを検討し、経費の削減に努める必要がある。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土地売却収入など増収分の</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財政調整基金への積立て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や今後の義務教育施設の長寿命化等、新たに生じた財政需要に備え公共施設整備基金への積立てを</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をおこなった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結果</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より</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高</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い値となっている。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488,618
469,779
61.78
207,461,906
204,202,055
2,914,042
109,402,288
191,206,974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114554</xdr:rowOff>
    </xdr:from>
    <xdr:to>
      <xdr:col>24</xdr:col>
      <xdr:colOff>63500</xdr:colOff>
      <xdr:row>36</xdr:row>
      <xdr:rowOff>129032</xdr:rowOff>
    </xdr:to>
    <xdr:cxnSp macro="">
      <xdr:nvCxnSpPr>
        <xdr:cNvPr id="61" name="直線コネクタ 60"/>
        <xdr:cNvCxnSpPr/>
      </xdr:nvCxnSpPr>
      <xdr:spPr>
        <a:xfrm>
          <a:off x="3797300" y="62867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108458</xdr:rowOff>
    </xdr:from>
    <xdr:to>
      <xdr:col>19</xdr:col>
      <xdr:colOff>177800</xdr:colOff>
      <xdr:row>36</xdr:row>
      <xdr:rowOff>114554</xdr:rowOff>
    </xdr:to>
    <xdr:cxnSp macro="">
      <xdr:nvCxnSpPr>
        <xdr:cNvPr id="64" name="直線コネクタ 63"/>
        <xdr:cNvCxnSpPr/>
      </xdr:nvCxnSpPr>
      <xdr:spPr>
        <a:xfrm>
          <a:off x="2908300" y="62806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68072</xdr:rowOff>
    </xdr:from>
    <xdr:to>
      <xdr:col>15</xdr:col>
      <xdr:colOff>50800</xdr:colOff>
      <xdr:row>36</xdr:row>
      <xdr:rowOff>108458</xdr:rowOff>
    </xdr:to>
    <xdr:cxnSp macro="">
      <xdr:nvCxnSpPr>
        <xdr:cNvPr id="67" name="直線コネクタ 66"/>
        <xdr:cNvCxnSpPr/>
      </xdr:nvCxnSpPr>
      <xdr:spPr>
        <a:xfrm>
          <a:off x="2019300" y="624027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xdr:rowOff>
    </xdr:from>
    <xdr:to>
      <xdr:col>10</xdr:col>
      <xdr:colOff>114300</xdr:colOff>
      <xdr:row>36</xdr:row>
      <xdr:rowOff>68072</xdr:rowOff>
    </xdr:to>
    <xdr:cxnSp macro="">
      <xdr:nvCxnSpPr>
        <xdr:cNvPr id="70" name="直線コネクタ 69"/>
        <xdr:cNvCxnSpPr/>
      </xdr:nvCxnSpPr>
      <xdr:spPr>
        <a:xfrm>
          <a:off x="1130300" y="61831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78232</xdr:rowOff>
    </xdr:from>
    <xdr:to>
      <xdr:col>24</xdr:col>
      <xdr:colOff>114300</xdr:colOff>
      <xdr:row>37</xdr:row>
      <xdr:rowOff>8382</xdr:rowOff>
    </xdr:to>
    <xdr:sp macro="" textlink="">
      <xdr:nvSpPr>
        <xdr:cNvPr id="80" name="楕円 79"/>
        <xdr:cNvSpPr/>
      </xdr:nvSpPr>
      <xdr:spPr>
        <a:xfrm>
          <a:off x="45847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56659</xdr:rowOff>
    </xdr:from>
    <xdr:ext cx="469744" cy="259045"/>
    <xdr:sp macro="" textlink="">
      <xdr:nvSpPr>
        <xdr:cNvPr id="81" name="議会費該当値テキスト"/>
        <xdr:cNvSpPr txBox="1"/>
      </xdr:nvSpPr>
      <xdr:spPr>
        <a:xfrm>
          <a:off x="4686300"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2" name="楕円 81"/>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156481</xdr:rowOff>
    </xdr:from>
    <xdr:ext cx="469744" cy="259045"/>
    <xdr:sp macro="" textlink="">
      <xdr:nvSpPr>
        <xdr:cNvPr id="83" name="テキスト ボックス 82"/>
        <xdr:cNvSpPr txBox="1"/>
      </xdr:nvSpPr>
      <xdr:spPr>
        <a:xfrm>
          <a:off x="3562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57658</xdr:rowOff>
    </xdr:from>
    <xdr:to>
      <xdr:col>15</xdr:col>
      <xdr:colOff>101600</xdr:colOff>
      <xdr:row>36</xdr:row>
      <xdr:rowOff>159258</xdr:rowOff>
    </xdr:to>
    <xdr:sp macro="" textlink="">
      <xdr:nvSpPr>
        <xdr:cNvPr id="84" name="楕円 83"/>
        <xdr:cNvSpPr/>
      </xdr:nvSpPr>
      <xdr:spPr>
        <a:xfrm>
          <a:off x="2857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150385</xdr:rowOff>
    </xdr:from>
    <xdr:ext cx="469744" cy="259045"/>
    <xdr:sp macro="" textlink="">
      <xdr:nvSpPr>
        <xdr:cNvPr id="85" name="テキスト ボックス 84"/>
        <xdr:cNvSpPr txBox="1"/>
      </xdr:nvSpPr>
      <xdr:spPr>
        <a:xfrm>
          <a:off x="2673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17272</xdr:rowOff>
    </xdr:from>
    <xdr:to>
      <xdr:col>10</xdr:col>
      <xdr:colOff>165100</xdr:colOff>
      <xdr:row>36</xdr:row>
      <xdr:rowOff>118872</xdr:rowOff>
    </xdr:to>
    <xdr:sp macro="" textlink="">
      <xdr:nvSpPr>
        <xdr:cNvPr id="86" name="楕円 85"/>
        <xdr:cNvSpPr/>
      </xdr:nvSpPr>
      <xdr:spPr>
        <a:xfrm>
          <a:off x="1968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109999</xdr:rowOff>
    </xdr:from>
    <xdr:ext cx="469744" cy="259045"/>
    <xdr:sp macro="" textlink="">
      <xdr:nvSpPr>
        <xdr:cNvPr id="87" name="テキスト ボックス 86"/>
        <xdr:cNvSpPr txBox="1"/>
      </xdr:nvSpPr>
      <xdr:spPr>
        <a:xfrm>
          <a:off x="1784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52849</xdr:rowOff>
    </xdr:from>
    <xdr:ext cx="469744" cy="259045"/>
    <xdr:sp macro="" textlink="">
      <xdr:nvSpPr>
        <xdr:cNvPr id="89" name="テキスト ボックス 88"/>
        <xdr:cNvSpPr txBox="1"/>
      </xdr:nvSpPr>
      <xdr:spPr>
        <a:xfrm>
          <a:off x="8954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93828</xdr:rowOff>
    </xdr:from>
    <xdr:to>
      <xdr:col>24</xdr:col>
      <xdr:colOff>63500</xdr:colOff>
      <xdr:row>56</xdr:row>
      <xdr:rowOff>129737</xdr:rowOff>
    </xdr:to>
    <xdr:cxnSp macro="">
      <xdr:nvCxnSpPr>
        <xdr:cNvPr id="119" name="直線コネクタ 118"/>
        <xdr:cNvCxnSpPr/>
      </xdr:nvCxnSpPr>
      <xdr:spPr>
        <a:xfrm>
          <a:off x="3797300" y="9695028"/>
          <a:ext cx="8382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93828</xdr:rowOff>
    </xdr:from>
    <xdr:to>
      <xdr:col>19</xdr:col>
      <xdr:colOff>177800</xdr:colOff>
      <xdr:row>57</xdr:row>
      <xdr:rowOff>57194</xdr:rowOff>
    </xdr:to>
    <xdr:cxnSp macro="">
      <xdr:nvCxnSpPr>
        <xdr:cNvPr id="122" name="直線コネクタ 121"/>
        <xdr:cNvCxnSpPr/>
      </xdr:nvCxnSpPr>
      <xdr:spPr>
        <a:xfrm flipV="1">
          <a:off x="2908300" y="9695028"/>
          <a:ext cx="889000" cy="1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57194</xdr:rowOff>
    </xdr:from>
    <xdr:to>
      <xdr:col>15</xdr:col>
      <xdr:colOff>50800</xdr:colOff>
      <xdr:row>58</xdr:row>
      <xdr:rowOff>73006</xdr:rowOff>
    </xdr:to>
    <xdr:cxnSp macro="">
      <xdr:nvCxnSpPr>
        <xdr:cNvPr id="125" name="直線コネクタ 124"/>
        <xdr:cNvCxnSpPr/>
      </xdr:nvCxnSpPr>
      <xdr:spPr>
        <a:xfrm flipV="1">
          <a:off x="2019300" y="9829844"/>
          <a:ext cx="889000" cy="1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2787</xdr:rowOff>
    </xdr:from>
    <xdr:to>
      <xdr:col>10</xdr:col>
      <xdr:colOff>114300</xdr:colOff>
      <xdr:row>58</xdr:row>
      <xdr:rowOff>73006</xdr:rowOff>
    </xdr:to>
    <xdr:cxnSp macro="">
      <xdr:nvCxnSpPr>
        <xdr:cNvPr id="128" name="直線コネクタ 127"/>
        <xdr:cNvCxnSpPr/>
      </xdr:nvCxnSpPr>
      <xdr:spPr>
        <a:xfrm>
          <a:off x="1130300" y="9946887"/>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78937</xdr:rowOff>
    </xdr:from>
    <xdr:to>
      <xdr:col>24</xdr:col>
      <xdr:colOff>114300</xdr:colOff>
      <xdr:row>57</xdr:row>
      <xdr:rowOff>9087</xdr:rowOff>
    </xdr:to>
    <xdr:sp macro="" textlink="">
      <xdr:nvSpPr>
        <xdr:cNvPr id="138" name="楕円 137"/>
        <xdr:cNvSpPr/>
      </xdr:nvSpPr>
      <xdr:spPr>
        <a:xfrm>
          <a:off x="4584700" y="96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101814</xdr:rowOff>
    </xdr:from>
    <xdr:ext cx="534377" cy="259045"/>
    <xdr:sp macro="" textlink="">
      <xdr:nvSpPr>
        <xdr:cNvPr id="139" name="総務費該当値テキスト"/>
        <xdr:cNvSpPr txBox="1"/>
      </xdr:nvSpPr>
      <xdr:spPr>
        <a:xfrm>
          <a:off x="4686300" y="95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43028</xdr:rowOff>
    </xdr:from>
    <xdr:to>
      <xdr:col>20</xdr:col>
      <xdr:colOff>38100</xdr:colOff>
      <xdr:row>56</xdr:row>
      <xdr:rowOff>144628</xdr:rowOff>
    </xdr:to>
    <xdr:sp macro="" textlink="">
      <xdr:nvSpPr>
        <xdr:cNvPr id="140" name="楕円 139"/>
        <xdr:cNvSpPr/>
      </xdr:nvSpPr>
      <xdr:spPr>
        <a:xfrm>
          <a:off x="3746500" y="96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161155</xdr:rowOff>
    </xdr:from>
    <xdr:ext cx="534377" cy="259045"/>
    <xdr:sp macro="" textlink="">
      <xdr:nvSpPr>
        <xdr:cNvPr id="141" name="テキスト ボックス 140"/>
        <xdr:cNvSpPr txBox="1"/>
      </xdr:nvSpPr>
      <xdr:spPr>
        <a:xfrm>
          <a:off x="3530111" y="94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6394</xdr:rowOff>
    </xdr:from>
    <xdr:to>
      <xdr:col>15</xdr:col>
      <xdr:colOff>101600</xdr:colOff>
      <xdr:row>57</xdr:row>
      <xdr:rowOff>107994</xdr:rowOff>
    </xdr:to>
    <xdr:sp macro="" textlink="">
      <xdr:nvSpPr>
        <xdr:cNvPr id="142" name="楕円 141"/>
        <xdr:cNvSpPr/>
      </xdr:nvSpPr>
      <xdr:spPr>
        <a:xfrm>
          <a:off x="2857500" y="97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124521</xdr:rowOff>
    </xdr:from>
    <xdr:ext cx="534377" cy="259045"/>
    <xdr:sp macro="" textlink="">
      <xdr:nvSpPr>
        <xdr:cNvPr id="143" name="テキスト ボックス 142"/>
        <xdr:cNvSpPr txBox="1"/>
      </xdr:nvSpPr>
      <xdr:spPr>
        <a:xfrm>
          <a:off x="2641111" y="95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22206</xdr:rowOff>
    </xdr:from>
    <xdr:to>
      <xdr:col>10</xdr:col>
      <xdr:colOff>165100</xdr:colOff>
      <xdr:row>58</xdr:row>
      <xdr:rowOff>123806</xdr:rowOff>
    </xdr:to>
    <xdr:sp macro="" textlink="">
      <xdr:nvSpPr>
        <xdr:cNvPr id="144" name="楕円 143"/>
        <xdr:cNvSpPr/>
      </xdr:nvSpPr>
      <xdr:spPr>
        <a:xfrm>
          <a:off x="1968500" y="99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114933</xdr:rowOff>
    </xdr:from>
    <xdr:ext cx="534377" cy="259045"/>
    <xdr:sp macro="" textlink="">
      <xdr:nvSpPr>
        <xdr:cNvPr id="145" name="テキスト ボックス 144"/>
        <xdr:cNvSpPr txBox="1"/>
      </xdr:nvSpPr>
      <xdr:spPr>
        <a:xfrm>
          <a:off x="1752111" y="10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123437</xdr:rowOff>
    </xdr:from>
    <xdr:to>
      <xdr:col>6</xdr:col>
      <xdr:colOff>38100</xdr:colOff>
      <xdr:row>58</xdr:row>
      <xdr:rowOff>53587</xdr:rowOff>
    </xdr:to>
    <xdr:sp macro="" textlink="">
      <xdr:nvSpPr>
        <xdr:cNvPr id="146" name="楕円 145"/>
        <xdr:cNvSpPr/>
      </xdr:nvSpPr>
      <xdr:spPr>
        <a:xfrm>
          <a:off x="1079500" y="98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44714</xdr:rowOff>
    </xdr:from>
    <xdr:ext cx="534377" cy="259045"/>
    <xdr:sp macro="" textlink="">
      <xdr:nvSpPr>
        <xdr:cNvPr id="147" name="テキスト ボックス 146"/>
        <xdr:cNvSpPr txBox="1"/>
      </xdr:nvSpPr>
      <xdr:spPr>
        <a:xfrm>
          <a:off x="863111" y="99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37935</xdr:rowOff>
    </xdr:from>
    <xdr:to>
      <xdr:col>24</xdr:col>
      <xdr:colOff>63500</xdr:colOff>
      <xdr:row>72</xdr:row>
      <xdr:rowOff>127102</xdr:rowOff>
    </xdr:to>
    <xdr:cxnSp macro="">
      <xdr:nvCxnSpPr>
        <xdr:cNvPr id="177" name="直線コネクタ 176"/>
        <xdr:cNvCxnSpPr/>
      </xdr:nvCxnSpPr>
      <xdr:spPr>
        <a:xfrm flipV="1">
          <a:off x="3797300" y="12382335"/>
          <a:ext cx="838200" cy="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70447</xdr:rowOff>
    </xdr:from>
    <xdr:to>
      <xdr:col>19</xdr:col>
      <xdr:colOff>177800</xdr:colOff>
      <xdr:row>72</xdr:row>
      <xdr:rowOff>127102</xdr:rowOff>
    </xdr:to>
    <xdr:cxnSp macro="">
      <xdr:nvCxnSpPr>
        <xdr:cNvPr id="180" name="直線コネクタ 179"/>
        <xdr:cNvCxnSpPr/>
      </xdr:nvCxnSpPr>
      <xdr:spPr>
        <a:xfrm>
          <a:off x="2908300" y="12414847"/>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170040</xdr:rowOff>
    </xdr:from>
    <xdr:to>
      <xdr:col>15</xdr:col>
      <xdr:colOff>50800</xdr:colOff>
      <xdr:row>72</xdr:row>
      <xdr:rowOff>70447</xdr:rowOff>
    </xdr:to>
    <xdr:cxnSp macro="">
      <xdr:nvCxnSpPr>
        <xdr:cNvPr id="183" name="直線コネクタ 182"/>
        <xdr:cNvCxnSpPr/>
      </xdr:nvCxnSpPr>
      <xdr:spPr>
        <a:xfrm>
          <a:off x="2019300" y="12342990"/>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170040</xdr:rowOff>
    </xdr:from>
    <xdr:to>
      <xdr:col>10</xdr:col>
      <xdr:colOff>114300</xdr:colOff>
      <xdr:row>72</xdr:row>
      <xdr:rowOff>130670</xdr:rowOff>
    </xdr:to>
    <xdr:cxnSp macro="">
      <xdr:nvCxnSpPr>
        <xdr:cNvPr id="186" name="直線コネクタ 185"/>
        <xdr:cNvCxnSpPr/>
      </xdr:nvCxnSpPr>
      <xdr:spPr>
        <a:xfrm flipV="1">
          <a:off x="1130300" y="1234299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158585</xdr:rowOff>
    </xdr:from>
    <xdr:to>
      <xdr:col>24</xdr:col>
      <xdr:colOff>114300</xdr:colOff>
      <xdr:row>72</xdr:row>
      <xdr:rowOff>88735</xdr:rowOff>
    </xdr:to>
    <xdr:sp macro="" textlink="">
      <xdr:nvSpPr>
        <xdr:cNvPr id="196" name="楕円 195"/>
        <xdr:cNvSpPr/>
      </xdr:nvSpPr>
      <xdr:spPr>
        <a:xfrm>
          <a:off x="4584700" y="123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10012</xdr:rowOff>
    </xdr:from>
    <xdr:ext cx="599010" cy="259045"/>
    <xdr:sp macro="" textlink="">
      <xdr:nvSpPr>
        <xdr:cNvPr id="197" name="民生費該当値テキスト"/>
        <xdr:cNvSpPr txBox="1"/>
      </xdr:nvSpPr>
      <xdr:spPr>
        <a:xfrm>
          <a:off x="4686300" y="1218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76302</xdr:rowOff>
    </xdr:from>
    <xdr:to>
      <xdr:col>20</xdr:col>
      <xdr:colOff>38100</xdr:colOff>
      <xdr:row>73</xdr:row>
      <xdr:rowOff>6452</xdr:rowOff>
    </xdr:to>
    <xdr:sp macro="" textlink="">
      <xdr:nvSpPr>
        <xdr:cNvPr id="198" name="楕円 197"/>
        <xdr:cNvSpPr/>
      </xdr:nvSpPr>
      <xdr:spPr>
        <a:xfrm>
          <a:off x="3746500" y="12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22979</xdr:rowOff>
    </xdr:from>
    <xdr:ext cx="599010" cy="259045"/>
    <xdr:sp macro="" textlink="">
      <xdr:nvSpPr>
        <xdr:cNvPr id="199" name="テキスト ボックス 198"/>
        <xdr:cNvSpPr txBox="1"/>
      </xdr:nvSpPr>
      <xdr:spPr>
        <a:xfrm>
          <a:off x="3497795" y="121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19647</xdr:rowOff>
    </xdr:from>
    <xdr:to>
      <xdr:col>15</xdr:col>
      <xdr:colOff>101600</xdr:colOff>
      <xdr:row>72</xdr:row>
      <xdr:rowOff>121247</xdr:rowOff>
    </xdr:to>
    <xdr:sp macro="" textlink="">
      <xdr:nvSpPr>
        <xdr:cNvPr id="200" name="楕円 199"/>
        <xdr:cNvSpPr/>
      </xdr:nvSpPr>
      <xdr:spPr>
        <a:xfrm>
          <a:off x="2857500" y="123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137774</xdr:rowOff>
    </xdr:from>
    <xdr:ext cx="599010" cy="259045"/>
    <xdr:sp macro="" textlink="">
      <xdr:nvSpPr>
        <xdr:cNvPr id="201" name="テキスト ボックス 200"/>
        <xdr:cNvSpPr txBox="1"/>
      </xdr:nvSpPr>
      <xdr:spPr>
        <a:xfrm>
          <a:off x="2608795" y="121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119240</xdr:rowOff>
    </xdr:from>
    <xdr:to>
      <xdr:col>10</xdr:col>
      <xdr:colOff>165100</xdr:colOff>
      <xdr:row>72</xdr:row>
      <xdr:rowOff>49390</xdr:rowOff>
    </xdr:to>
    <xdr:sp macro="" textlink="">
      <xdr:nvSpPr>
        <xdr:cNvPr id="202" name="楕円 201"/>
        <xdr:cNvSpPr/>
      </xdr:nvSpPr>
      <xdr:spPr>
        <a:xfrm>
          <a:off x="1968500" y="12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65917</xdr:rowOff>
    </xdr:from>
    <xdr:ext cx="599010" cy="259045"/>
    <xdr:sp macro="" textlink="">
      <xdr:nvSpPr>
        <xdr:cNvPr id="203" name="テキスト ボックス 202"/>
        <xdr:cNvSpPr txBox="1"/>
      </xdr:nvSpPr>
      <xdr:spPr>
        <a:xfrm>
          <a:off x="1719795" y="120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79870</xdr:rowOff>
    </xdr:from>
    <xdr:to>
      <xdr:col>6</xdr:col>
      <xdr:colOff>38100</xdr:colOff>
      <xdr:row>73</xdr:row>
      <xdr:rowOff>10020</xdr:rowOff>
    </xdr:to>
    <xdr:sp macro="" textlink="">
      <xdr:nvSpPr>
        <xdr:cNvPr id="204" name="楕円 203"/>
        <xdr:cNvSpPr/>
      </xdr:nvSpPr>
      <xdr:spPr>
        <a:xfrm>
          <a:off x="1079500" y="12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26547</xdr:rowOff>
    </xdr:from>
    <xdr:ext cx="599010" cy="259045"/>
    <xdr:sp macro="" textlink="">
      <xdr:nvSpPr>
        <xdr:cNvPr id="205" name="テキスト ボックス 204"/>
        <xdr:cNvSpPr txBox="1"/>
      </xdr:nvSpPr>
      <xdr:spPr>
        <a:xfrm>
          <a:off x="830795" y="12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137483</xdr:rowOff>
    </xdr:from>
    <xdr:to>
      <xdr:col>24</xdr:col>
      <xdr:colOff>63500</xdr:colOff>
      <xdr:row>97</xdr:row>
      <xdr:rowOff>148135</xdr:rowOff>
    </xdr:to>
    <xdr:cxnSp macro="">
      <xdr:nvCxnSpPr>
        <xdr:cNvPr id="233" name="直線コネクタ 232"/>
        <xdr:cNvCxnSpPr/>
      </xdr:nvCxnSpPr>
      <xdr:spPr>
        <a:xfrm flipV="1">
          <a:off x="3797300" y="16768133"/>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148135</xdr:rowOff>
    </xdr:from>
    <xdr:to>
      <xdr:col>19</xdr:col>
      <xdr:colOff>177800</xdr:colOff>
      <xdr:row>97</xdr:row>
      <xdr:rowOff>159634</xdr:rowOff>
    </xdr:to>
    <xdr:cxnSp macro="">
      <xdr:nvCxnSpPr>
        <xdr:cNvPr id="236" name="直線コネクタ 235"/>
        <xdr:cNvCxnSpPr/>
      </xdr:nvCxnSpPr>
      <xdr:spPr>
        <a:xfrm flipV="1">
          <a:off x="2908300" y="16778785"/>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77361</xdr:rowOff>
    </xdr:from>
    <xdr:to>
      <xdr:col>15</xdr:col>
      <xdr:colOff>50800</xdr:colOff>
      <xdr:row>97</xdr:row>
      <xdr:rowOff>159634</xdr:rowOff>
    </xdr:to>
    <xdr:cxnSp macro="">
      <xdr:nvCxnSpPr>
        <xdr:cNvPr id="239" name="直線コネクタ 238"/>
        <xdr:cNvCxnSpPr/>
      </xdr:nvCxnSpPr>
      <xdr:spPr>
        <a:xfrm>
          <a:off x="2019300" y="16708011"/>
          <a:ext cx="8890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77361</xdr:rowOff>
    </xdr:from>
    <xdr:to>
      <xdr:col>10</xdr:col>
      <xdr:colOff>114300</xdr:colOff>
      <xdr:row>97</xdr:row>
      <xdr:rowOff>105387</xdr:rowOff>
    </xdr:to>
    <xdr:cxnSp macro="">
      <xdr:nvCxnSpPr>
        <xdr:cNvPr id="242" name="直線コネクタ 241"/>
        <xdr:cNvCxnSpPr/>
      </xdr:nvCxnSpPr>
      <xdr:spPr>
        <a:xfrm flipV="1">
          <a:off x="1130300" y="1670801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86683</xdr:rowOff>
    </xdr:from>
    <xdr:to>
      <xdr:col>24</xdr:col>
      <xdr:colOff>114300</xdr:colOff>
      <xdr:row>98</xdr:row>
      <xdr:rowOff>16833</xdr:rowOff>
    </xdr:to>
    <xdr:sp macro="" textlink="">
      <xdr:nvSpPr>
        <xdr:cNvPr id="252" name="楕円 251"/>
        <xdr:cNvSpPr/>
      </xdr:nvSpPr>
      <xdr:spPr>
        <a:xfrm>
          <a:off x="45847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65110</xdr:rowOff>
    </xdr:from>
    <xdr:ext cx="534377" cy="259045"/>
    <xdr:sp macro="" textlink="">
      <xdr:nvSpPr>
        <xdr:cNvPr id="253" name="衛生費該当値テキスト"/>
        <xdr:cNvSpPr txBox="1"/>
      </xdr:nvSpPr>
      <xdr:spPr>
        <a:xfrm>
          <a:off x="4686300" y="166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97335</xdr:rowOff>
    </xdr:from>
    <xdr:to>
      <xdr:col>20</xdr:col>
      <xdr:colOff>38100</xdr:colOff>
      <xdr:row>98</xdr:row>
      <xdr:rowOff>27485</xdr:rowOff>
    </xdr:to>
    <xdr:sp macro="" textlink="">
      <xdr:nvSpPr>
        <xdr:cNvPr id="254" name="楕円 253"/>
        <xdr:cNvSpPr/>
      </xdr:nvSpPr>
      <xdr:spPr>
        <a:xfrm>
          <a:off x="3746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18612</xdr:rowOff>
    </xdr:from>
    <xdr:ext cx="534377" cy="259045"/>
    <xdr:sp macro="" textlink="">
      <xdr:nvSpPr>
        <xdr:cNvPr id="255" name="テキスト ボックス 254"/>
        <xdr:cNvSpPr txBox="1"/>
      </xdr:nvSpPr>
      <xdr:spPr>
        <a:xfrm>
          <a:off x="3530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108834</xdr:rowOff>
    </xdr:from>
    <xdr:to>
      <xdr:col>15</xdr:col>
      <xdr:colOff>101600</xdr:colOff>
      <xdr:row>98</xdr:row>
      <xdr:rowOff>38984</xdr:rowOff>
    </xdr:to>
    <xdr:sp macro="" textlink="">
      <xdr:nvSpPr>
        <xdr:cNvPr id="256" name="楕円 255"/>
        <xdr:cNvSpPr/>
      </xdr:nvSpPr>
      <xdr:spPr>
        <a:xfrm>
          <a:off x="28575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30111</xdr:rowOff>
    </xdr:from>
    <xdr:ext cx="534377" cy="259045"/>
    <xdr:sp macro="" textlink="">
      <xdr:nvSpPr>
        <xdr:cNvPr id="257" name="テキスト ボックス 256"/>
        <xdr:cNvSpPr txBox="1"/>
      </xdr:nvSpPr>
      <xdr:spPr>
        <a:xfrm>
          <a:off x="2641111" y="168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26561</xdr:rowOff>
    </xdr:from>
    <xdr:to>
      <xdr:col>10</xdr:col>
      <xdr:colOff>165100</xdr:colOff>
      <xdr:row>97</xdr:row>
      <xdr:rowOff>128161</xdr:rowOff>
    </xdr:to>
    <xdr:sp macro="" textlink="">
      <xdr:nvSpPr>
        <xdr:cNvPr id="258" name="楕円 257"/>
        <xdr:cNvSpPr/>
      </xdr:nvSpPr>
      <xdr:spPr>
        <a:xfrm>
          <a:off x="19685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119288</xdr:rowOff>
    </xdr:from>
    <xdr:ext cx="534377" cy="259045"/>
    <xdr:sp macro="" textlink="">
      <xdr:nvSpPr>
        <xdr:cNvPr id="259" name="テキスト ボックス 258"/>
        <xdr:cNvSpPr txBox="1"/>
      </xdr:nvSpPr>
      <xdr:spPr>
        <a:xfrm>
          <a:off x="1752111" y="16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54587</xdr:rowOff>
    </xdr:from>
    <xdr:to>
      <xdr:col>6</xdr:col>
      <xdr:colOff>38100</xdr:colOff>
      <xdr:row>97</xdr:row>
      <xdr:rowOff>156187</xdr:rowOff>
    </xdr:to>
    <xdr:sp macro="" textlink="">
      <xdr:nvSpPr>
        <xdr:cNvPr id="260" name="楕円 259"/>
        <xdr:cNvSpPr/>
      </xdr:nvSpPr>
      <xdr:spPr>
        <a:xfrm>
          <a:off x="1079500" y="166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147314</xdr:rowOff>
    </xdr:from>
    <xdr:ext cx="534377" cy="259045"/>
    <xdr:sp macro="" textlink="">
      <xdr:nvSpPr>
        <xdr:cNvPr id="261" name="テキスト ボックス 260"/>
        <xdr:cNvSpPr txBox="1"/>
      </xdr:nvSpPr>
      <xdr:spPr>
        <a:xfrm>
          <a:off x="863111" y="167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20828</xdr:rowOff>
    </xdr:from>
    <xdr:to>
      <xdr:col>55</xdr:col>
      <xdr:colOff>0</xdr:colOff>
      <xdr:row>37</xdr:row>
      <xdr:rowOff>82093</xdr:rowOff>
    </xdr:to>
    <xdr:cxnSp macro="">
      <xdr:nvCxnSpPr>
        <xdr:cNvPr id="288" name="直線コネクタ 287"/>
        <xdr:cNvCxnSpPr/>
      </xdr:nvCxnSpPr>
      <xdr:spPr>
        <a:xfrm flipV="1">
          <a:off x="9639300" y="6364478"/>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82093</xdr:rowOff>
    </xdr:from>
    <xdr:to>
      <xdr:col>50</xdr:col>
      <xdr:colOff>114300</xdr:colOff>
      <xdr:row>37</xdr:row>
      <xdr:rowOff>96723</xdr:rowOff>
    </xdr:to>
    <xdr:cxnSp macro="">
      <xdr:nvCxnSpPr>
        <xdr:cNvPr id="291" name="直線コネクタ 290"/>
        <xdr:cNvCxnSpPr/>
      </xdr:nvCxnSpPr>
      <xdr:spPr>
        <a:xfrm flipV="1">
          <a:off x="8750300" y="64257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24028</xdr:rowOff>
    </xdr:from>
    <xdr:to>
      <xdr:col>45</xdr:col>
      <xdr:colOff>177800</xdr:colOff>
      <xdr:row>37</xdr:row>
      <xdr:rowOff>96723</xdr:rowOff>
    </xdr:to>
    <xdr:cxnSp macro="">
      <xdr:nvCxnSpPr>
        <xdr:cNvPr id="294" name="直線コネクタ 293"/>
        <xdr:cNvCxnSpPr/>
      </xdr:nvCxnSpPr>
      <xdr:spPr>
        <a:xfrm>
          <a:off x="7861300" y="6024778"/>
          <a:ext cx="8890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24028</xdr:rowOff>
    </xdr:from>
    <xdr:to>
      <xdr:col>41</xdr:col>
      <xdr:colOff>50800</xdr:colOff>
      <xdr:row>36</xdr:row>
      <xdr:rowOff>140614</xdr:rowOff>
    </xdr:to>
    <xdr:cxnSp macro="">
      <xdr:nvCxnSpPr>
        <xdr:cNvPr id="297" name="直線コネクタ 296"/>
        <xdr:cNvCxnSpPr/>
      </xdr:nvCxnSpPr>
      <xdr:spPr>
        <a:xfrm flipV="1">
          <a:off x="6972300" y="602477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141478</xdr:rowOff>
    </xdr:from>
    <xdr:to>
      <xdr:col>55</xdr:col>
      <xdr:colOff>50800</xdr:colOff>
      <xdr:row>37</xdr:row>
      <xdr:rowOff>71628</xdr:rowOff>
    </xdr:to>
    <xdr:sp macro="" textlink="">
      <xdr:nvSpPr>
        <xdr:cNvPr id="307" name="楕円 306"/>
        <xdr:cNvSpPr/>
      </xdr:nvSpPr>
      <xdr:spPr>
        <a:xfrm>
          <a:off x="10426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119905</xdr:rowOff>
    </xdr:from>
    <xdr:ext cx="378565" cy="259045"/>
    <xdr:sp macro="" textlink="">
      <xdr:nvSpPr>
        <xdr:cNvPr id="308" name="労働費該当値テキスト"/>
        <xdr:cNvSpPr txBox="1"/>
      </xdr:nvSpPr>
      <xdr:spPr>
        <a:xfrm>
          <a:off x="10528300" y="62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31293</xdr:rowOff>
    </xdr:from>
    <xdr:to>
      <xdr:col>50</xdr:col>
      <xdr:colOff>165100</xdr:colOff>
      <xdr:row>37</xdr:row>
      <xdr:rowOff>132893</xdr:rowOff>
    </xdr:to>
    <xdr:sp macro="" textlink="">
      <xdr:nvSpPr>
        <xdr:cNvPr id="309" name="楕円 308"/>
        <xdr:cNvSpPr/>
      </xdr:nvSpPr>
      <xdr:spPr>
        <a:xfrm>
          <a:off x="958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124020</xdr:rowOff>
    </xdr:from>
    <xdr:ext cx="378565" cy="259045"/>
    <xdr:sp macro="" textlink="">
      <xdr:nvSpPr>
        <xdr:cNvPr id="310" name="テキスト ボックス 309"/>
        <xdr:cNvSpPr txBox="1"/>
      </xdr:nvSpPr>
      <xdr:spPr>
        <a:xfrm>
          <a:off x="9450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45923</xdr:rowOff>
    </xdr:from>
    <xdr:to>
      <xdr:col>46</xdr:col>
      <xdr:colOff>38100</xdr:colOff>
      <xdr:row>37</xdr:row>
      <xdr:rowOff>147523</xdr:rowOff>
    </xdr:to>
    <xdr:sp macro="" textlink="">
      <xdr:nvSpPr>
        <xdr:cNvPr id="311" name="楕円 310"/>
        <xdr:cNvSpPr/>
      </xdr:nvSpPr>
      <xdr:spPr>
        <a:xfrm>
          <a:off x="8699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138651</xdr:rowOff>
    </xdr:from>
    <xdr:ext cx="378565" cy="259045"/>
    <xdr:sp macro="" textlink="">
      <xdr:nvSpPr>
        <xdr:cNvPr id="312" name="テキスト ボックス 311"/>
        <xdr:cNvSpPr txBox="1"/>
      </xdr:nvSpPr>
      <xdr:spPr>
        <a:xfrm>
          <a:off x="8561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144678</xdr:rowOff>
    </xdr:from>
    <xdr:to>
      <xdr:col>41</xdr:col>
      <xdr:colOff>101600</xdr:colOff>
      <xdr:row>35</xdr:row>
      <xdr:rowOff>74828</xdr:rowOff>
    </xdr:to>
    <xdr:sp macro="" textlink="">
      <xdr:nvSpPr>
        <xdr:cNvPr id="313" name="楕円 312"/>
        <xdr:cNvSpPr/>
      </xdr:nvSpPr>
      <xdr:spPr>
        <a:xfrm>
          <a:off x="7810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91355</xdr:rowOff>
    </xdr:from>
    <xdr:ext cx="469744" cy="259045"/>
    <xdr:sp macro="" textlink="">
      <xdr:nvSpPr>
        <xdr:cNvPr id="314" name="テキスト ボックス 313"/>
        <xdr:cNvSpPr txBox="1"/>
      </xdr:nvSpPr>
      <xdr:spPr>
        <a:xfrm>
          <a:off x="7626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89814</xdr:rowOff>
    </xdr:from>
    <xdr:to>
      <xdr:col>36</xdr:col>
      <xdr:colOff>165100</xdr:colOff>
      <xdr:row>37</xdr:row>
      <xdr:rowOff>19964</xdr:rowOff>
    </xdr:to>
    <xdr:sp macro="" textlink="">
      <xdr:nvSpPr>
        <xdr:cNvPr id="315" name="楕円 314"/>
        <xdr:cNvSpPr/>
      </xdr:nvSpPr>
      <xdr:spPr>
        <a:xfrm>
          <a:off x="6921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11091</xdr:rowOff>
    </xdr:from>
    <xdr:ext cx="378565" cy="259045"/>
    <xdr:sp macro="" textlink="">
      <xdr:nvSpPr>
        <xdr:cNvPr id="316" name="テキスト ボックス 315"/>
        <xdr:cNvSpPr txBox="1"/>
      </xdr:nvSpPr>
      <xdr:spPr>
        <a:xfrm>
          <a:off x="6783017" y="635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16256</xdr:rowOff>
    </xdr:from>
    <xdr:to>
      <xdr:col>55</xdr:col>
      <xdr:colOff>0</xdr:colOff>
      <xdr:row>59</xdr:row>
      <xdr:rowOff>20980</xdr:rowOff>
    </xdr:to>
    <xdr:cxnSp macro="">
      <xdr:nvCxnSpPr>
        <xdr:cNvPr id="345" name="直線コネクタ 344"/>
        <xdr:cNvCxnSpPr/>
      </xdr:nvCxnSpPr>
      <xdr:spPr>
        <a:xfrm flipV="1">
          <a:off x="9639300" y="10131806"/>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20980</xdr:rowOff>
    </xdr:from>
    <xdr:to>
      <xdr:col>50</xdr:col>
      <xdr:colOff>114300</xdr:colOff>
      <xdr:row>59</xdr:row>
      <xdr:rowOff>23266</xdr:rowOff>
    </xdr:to>
    <xdr:cxnSp macro="">
      <xdr:nvCxnSpPr>
        <xdr:cNvPr id="348" name="直線コネクタ 347"/>
        <xdr:cNvCxnSpPr/>
      </xdr:nvCxnSpPr>
      <xdr:spPr>
        <a:xfrm flipV="1">
          <a:off x="8750300" y="101365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22504</xdr:rowOff>
    </xdr:from>
    <xdr:to>
      <xdr:col>45</xdr:col>
      <xdr:colOff>177800</xdr:colOff>
      <xdr:row>59</xdr:row>
      <xdr:rowOff>23266</xdr:rowOff>
    </xdr:to>
    <xdr:cxnSp macro="">
      <xdr:nvCxnSpPr>
        <xdr:cNvPr id="351" name="直線コネクタ 350"/>
        <xdr:cNvCxnSpPr/>
      </xdr:nvCxnSpPr>
      <xdr:spPr>
        <a:xfrm>
          <a:off x="7861300" y="101380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22504</xdr:rowOff>
    </xdr:from>
    <xdr:to>
      <xdr:col>41</xdr:col>
      <xdr:colOff>50800</xdr:colOff>
      <xdr:row>59</xdr:row>
      <xdr:rowOff>22504</xdr:rowOff>
    </xdr:to>
    <xdr:cxnSp macro="">
      <xdr:nvCxnSpPr>
        <xdr:cNvPr id="354" name="直線コネクタ 353"/>
        <xdr:cNvCxnSpPr/>
      </xdr:nvCxnSpPr>
      <xdr:spPr>
        <a:xfrm>
          <a:off x="6972300" y="1013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136906</xdr:rowOff>
    </xdr:from>
    <xdr:to>
      <xdr:col>55</xdr:col>
      <xdr:colOff>50800</xdr:colOff>
      <xdr:row>59</xdr:row>
      <xdr:rowOff>67056</xdr:rowOff>
    </xdr:to>
    <xdr:sp macro="" textlink="">
      <xdr:nvSpPr>
        <xdr:cNvPr id="364" name="楕円 363"/>
        <xdr:cNvSpPr/>
      </xdr:nvSpPr>
      <xdr:spPr>
        <a:xfrm>
          <a:off x="104267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51833</xdr:rowOff>
    </xdr:from>
    <xdr:ext cx="378565" cy="259045"/>
    <xdr:sp macro="" textlink="">
      <xdr:nvSpPr>
        <xdr:cNvPr id="365" name="農林水産業費該当値テキスト"/>
        <xdr:cNvSpPr txBox="1"/>
      </xdr:nvSpPr>
      <xdr:spPr>
        <a:xfrm>
          <a:off x="10528300" y="999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141630</xdr:rowOff>
    </xdr:from>
    <xdr:to>
      <xdr:col>50</xdr:col>
      <xdr:colOff>165100</xdr:colOff>
      <xdr:row>59</xdr:row>
      <xdr:rowOff>71780</xdr:rowOff>
    </xdr:to>
    <xdr:sp macro="" textlink="">
      <xdr:nvSpPr>
        <xdr:cNvPr id="366" name="楕円 365"/>
        <xdr:cNvSpPr/>
      </xdr:nvSpPr>
      <xdr:spPr>
        <a:xfrm>
          <a:off x="9588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62907</xdr:rowOff>
    </xdr:from>
    <xdr:ext cx="378565" cy="259045"/>
    <xdr:sp macro="" textlink="">
      <xdr:nvSpPr>
        <xdr:cNvPr id="367" name="テキスト ボックス 366"/>
        <xdr:cNvSpPr txBox="1"/>
      </xdr:nvSpPr>
      <xdr:spPr>
        <a:xfrm>
          <a:off x="9450017" y="1017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143916</xdr:rowOff>
    </xdr:from>
    <xdr:to>
      <xdr:col>46</xdr:col>
      <xdr:colOff>38100</xdr:colOff>
      <xdr:row>59</xdr:row>
      <xdr:rowOff>74066</xdr:rowOff>
    </xdr:to>
    <xdr:sp macro="" textlink="">
      <xdr:nvSpPr>
        <xdr:cNvPr id="368" name="楕円 367"/>
        <xdr:cNvSpPr/>
      </xdr:nvSpPr>
      <xdr:spPr>
        <a:xfrm>
          <a:off x="8699500" y="100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65193</xdr:rowOff>
    </xdr:from>
    <xdr:ext cx="378565" cy="259045"/>
    <xdr:sp macro="" textlink="">
      <xdr:nvSpPr>
        <xdr:cNvPr id="369" name="テキスト ボックス 368"/>
        <xdr:cNvSpPr txBox="1"/>
      </xdr:nvSpPr>
      <xdr:spPr>
        <a:xfrm>
          <a:off x="8561017" y="1018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143154</xdr:rowOff>
    </xdr:from>
    <xdr:to>
      <xdr:col>41</xdr:col>
      <xdr:colOff>101600</xdr:colOff>
      <xdr:row>59</xdr:row>
      <xdr:rowOff>73304</xdr:rowOff>
    </xdr:to>
    <xdr:sp macro="" textlink="">
      <xdr:nvSpPr>
        <xdr:cNvPr id="370" name="楕円 369"/>
        <xdr:cNvSpPr/>
      </xdr:nvSpPr>
      <xdr:spPr>
        <a:xfrm>
          <a:off x="78105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64431</xdr:rowOff>
    </xdr:from>
    <xdr:ext cx="378565" cy="259045"/>
    <xdr:sp macro="" textlink="">
      <xdr:nvSpPr>
        <xdr:cNvPr id="371" name="テキスト ボックス 370"/>
        <xdr:cNvSpPr txBox="1"/>
      </xdr:nvSpPr>
      <xdr:spPr>
        <a:xfrm>
          <a:off x="7672017" y="101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143154</xdr:rowOff>
    </xdr:from>
    <xdr:to>
      <xdr:col>36</xdr:col>
      <xdr:colOff>165100</xdr:colOff>
      <xdr:row>59</xdr:row>
      <xdr:rowOff>73304</xdr:rowOff>
    </xdr:to>
    <xdr:sp macro="" textlink="">
      <xdr:nvSpPr>
        <xdr:cNvPr id="372" name="楕円 371"/>
        <xdr:cNvSpPr/>
      </xdr:nvSpPr>
      <xdr:spPr>
        <a:xfrm>
          <a:off x="69215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64431</xdr:rowOff>
    </xdr:from>
    <xdr:ext cx="378565" cy="259045"/>
    <xdr:sp macro="" textlink="">
      <xdr:nvSpPr>
        <xdr:cNvPr id="373" name="テキスト ボックス 372"/>
        <xdr:cNvSpPr txBox="1"/>
      </xdr:nvSpPr>
      <xdr:spPr>
        <a:xfrm>
          <a:off x="6783017" y="101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72361</xdr:rowOff>
    </xdr:from>
    <xdr:to>
      <xdr:col>55</xdr:col>
      <xdr:colOff>0</xdr:colOff>
      <xdr:row>78</xdr:row>
      <xdr:rowOff>108676</xdr:rowOff>
    </xdr:to>
    <xdr:cxnSp macro="">
      <xdr:nvCxnSpPr>
        <xdr:cNvPr id="404" name="直線コネクタ 403"/>
        <xdr:cNvCxnSpPr/>
      </xdr:nvCxnSpPr>
      <xdr:spPr>
        <a:xfrm flipV="1">
          <a:off x="9639300" y="13445461"/>
          <a:ext cx="8382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108676</xdr:rowOff>
    </xdr:from>
    <xdr:to>
      <xdr:col>50</xdr:col>
      <xdr:colOff>114300</xdr:colOff>
      <xdr:row>78</xdr:row>
      <xdr:rowOff>114717</xdr:rowOff>
    </xdr:to>
    <xdr:cxnSp macro="">
      <xdr:nvCxnSpPr>
        <xdr:cNvPr id="407" name="直線コネクタ 406"/>
        <xdr:cNvCxnSpPr/>
      </xdr:nvCxnSpPr>
      <xdr:spPr>
        <a:xfrm flipV="1">
          <a:off x="8750300" y="13481776"/>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114717</xdr:rowOff>
    </xdr:from>
    <xdr:to>
      <xdr:col>45</xdr:col>
      <xdr:colOff>177800</xdr:colOff>
      <xdr:row>78</xdr:row>
      <xdr:rowOff>120498</xdr:rowOff>
    </xdr:to>
    <xdr:cxnSp macro="">
      <xdr:nvCxnSpPr>
        <xdr:cNvPr id="410" name="直線コネクタ 409"/>
        <xdr:cNvCxnSpPr/>
      </xdr:nvCxnSpPr>
      <xdr:spPr>
        <a:xfrm flipV="1">
          <a:off x="7861300" y="13487817"/>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109917</xdr:rowOff>
    </xdr:from>
    <xdr:to>
      <xdr:col>41</xdr:col>
      <xdr:colOff>50800</xdr:colOff>
      <xdr:row>78</xdr:row>
      <xdr:rowOff>120498</xdr:rowOff>
    </xdr:to>
    <xdr:cxnSp macro="">
      <xdr:nvCxnSpPr>
        <xdr:cNvPr id="413" name="直線コネクタ 412"/>
        <xdr:cNvCxnSpPr/>
      </xdr:nvCxnSpPr>
      <xdr:spPr>
        <a:xfrm>
          <a:off x="6972300" y="1348301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21561</xdr:rowOff>
    </xdr:from>
    <xdr:to>
      <xdr:col>55</xdr:col>
      <xdr:colOff>50800</xdr:colOff>
      <xdr:row>78</xdr:row>
      <xdr:rowOff>123161</xdr:rowOff>
    </xdr:to>
    <xdr:sp macro="" textlink="">
      <xdr:nvSpPr>
        <xdr:cNvPr id="423" name="楕円 422"/>
        <xdr:cNvSpPr/>
      </xdr:nvSpPr>
      <xdr:spPr>
        <a:xfrm>
          <a:off x="10426700" y="133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171438</xdr:rowOff>
    </xdr:from>
    <xdr:ext cx="469744" cy="259045"/>
    <xdr:sp macro="" textlink="">
      <xdr:nvSpPr>
        <xdr:cNvPr id="424" name="商工費該当値テキスト"/>
        <xdr:cNvSpPr txBox="1"/>
      </xdr:nvSpPr>
      <xdr:spPr>
        <a:xfrm>
          <a:off x="10528300" y="1337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57876</xdr:rowOff>
    </xdr:from>
    <xdr:to>
      <xdr:col>50</xdr:col>
      <xdr:colOff>165100</xdr:colOff>
      <xdr:row>78</xdr:row>
      <xdr:rowOff>159476</xdr:rowOff>
    </xdr:to>
    <xdr:sp macro="" textlink="">
      <xdr:nvSpPr>
        <xdr:cNvPr id="425" name="楕円 424"/>
        <xdr:cNvSpPr/>
      </xdr:nvSpPr>
      <xdr:spPr>
        <a:xfrm>
          <a:off x="9588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150603</xdr:rowOff>
    </xdr:from>
    <xdr:ext cx="469744" cy="259045"/>
    <xdr:sp macro="" textlink="">
      <xdr:nvSpPr>
        <xdr:cNvPr id="426" name="テキスト ボックス 425"/>
        <xdr:cNvSpPr txBox="1"/>
      </xdr:nvSpPr>
      <xdr:spPr>
        <a:xfrm>
          <a:off x="9404428" y="135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63917</xdr:rowOff>
    </xdr:from>
    <xdr:to>
      <xdr:col>46</xdr:col>
      <xdr:colOff>38100</xdr:colOff>
      <xdr:row>78</xdr:row>
      <xdr:rowOff>165517</xdr:rowOff>
    </xdr:to>
    <xdr:sp macro="" textlink="">
      <xdr:nvSpPr>
        <xdr:cNvPr id="427" name="楕円 426"/>
        <xdr:cNvSpPr/>
      </xdr:nvSpPr>
      <xdr:spPr>
        <a:xfrm>
          <a:off x="8699500" y="134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156644</xdr:rowOff>
    </xdr:from>
    <xdr:ext cx="469744" cy="259045"/>
    <xdr:sp macro="" textlink="">
      <xdr:nvSpPr>
        <xdr:cNvPr id="428" name="テキスト ボックス 427"/>
        <xdr:cNvSpPr txBox="1"/>
      </xdr:nvSpPr>
      <xdr:spPr>
        <a:xfrm>
          <a:off x="8515428" y="135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69698</xdr:rowOff>
    </xdr:from>
    <xdr:to>
      <xdr:col>41</xdr:col>
      <xdr:colOff>101600</xdr:colOff>
      <xdr:row>78</xdr:row>
      <xdr:rowOff>171298</xdr:rowOff>
    </xdr:to>
    <xdr:sp macro="" textlink="">
      <xdr:nvSpPr>
        <xdr:cNvPr id="429" name="楕円 428"/>
        <xdr:cNvSpPr/>
      </xdr:nvSpPr>
      <xdr:spPr>
        <a:xfrm>
          <a:off x="7810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162425</xdr:rowOff>
    </xdr:from>
    <xdr:ext cx="469744" cy="259045"/>
    <xdr:sp macro="" textlink="">
      <xdr:nvSpPr>
        <xdr:cNvPr id="430" name="テキスト ボックス 429"/>
        <xdr:cNvSpPr txBox="1"/>
      </xdr:nvSpPr>
      <xdr:spPr>
        <a:xfrm>
          <a:off x="7626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59117</xdr:rowOff>
    </xdr:from>
    <xdr:to>
      <xdr:col>36</xdr:col>
      <xdr:colOff>165100</xdr:colOff>
      <xdr:row>78</xdr:row>
      <xdr:rowOff>160717</xdr:rowOff>
    </xdr:to>
    <xdr:sp macro="" textlink="">
      <xdr:nvSpPr>
        <xdr:cNvPr id="431" name="楕円 430"/>
        <xdr:cNvSpPr/>
      </xdr:nvSpPr>
      <xdr:spPr>
        <a:xfrm>
          <a:off x="6921500" y="13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151844</xdr:rowOff>
    </xdr:from>
    <xdr:ext cx="469744" cy="259045"/>
    <xdr:sp macro="" textlink="">
      <xdr:nvSpPr>
        <xdr:cNvPr id="432" name="テキスト ボックス 431"/>
        <xdr:cNvSpPr txBox="1"/>
      </xdr:nvSpPr>
      <xdr:spPr>
        <a:xfrm>
          <a:off x="6737428" y="135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41356</xdr:rowOff>
    </xdr:from>
    <xdr:to>
      <xdr:col>55</xdr:col>
      <xdr:colOff>0</xdr:colOff>
      <xdr:row>95</xdr:row>
      <xdr:rowOff>105456</xdr:rowOff>
    </xdr:to>
    <xdr:cxnSp macro="">
      <xdr:nvCxnSpPr>
        <xdr:cNvPr id="460" name="直線コネクタ 459"/>
        <xdr:cNvCxnSpPr/>
      </xdr:nvCxnSpPr>
      <xdr:spPr>
        <a:xfrm>
          <a:off x="9639300" y="16329106"/>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41356</xdr:rowOff>
    </xdr:from>
    <xdr:to>
      <xdr:col>50</xdr:col>
      <xdr:colOff>114300</xdr:colOff>
      <xdr:row>95</xdr:row>
      <xdr:rowOff>161623</xdr:rowOff>
    </xdr:to>
    <xdr:cxnSp macro="">
      <xdr:nvCxnSpPr>
        <xdr:cNvPr id="463" name="直線コネクタ 462"/>
        <xdr:cNvCxnSpPr/>
      </xdr:nvCxnSpPr>
      <xdr:spPr>
        <a:xfrm flipV="1">
          <a:off x="8750300" y="16329106"/>
          <a:ext cx="889000" cy="1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161623</xdr:rowOff>
    </xdr:from>
    <xdr:to>
      <xdr:col>45</xdr:col>
      <xdr:colOff>177800</xdr:colOff>
      <xdr:row>96</xdr:row>
      <xdr:rowOff>25560</xdr:rowOff>
    </xdr:to>
    <xdr:cxnSp macro="">
      <xdr:nvCxnSpPr>
        <xdr:cNvPr id="466" name="直線コネクタ 465"/>
        <xdr:cNvCxnSpPr/>
      </xdr:nvCxnSpPr>
      <xdr:spPr>
        <a:xfrm flipV="1">
          <a:off x="7861300" y="1644937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25560</xdr:rowOff>
    </xdr:from>
    <xdr:to>
      <xdr:col>41</xdr:col>
      <xdr:colOff>50800</xdr:colOff>
      <xdr:row>96</xdr:row>
      <xdr:rowOff>111261</xdr:rowOff>
    </xdr:to>
    <xdr:cxnSp macro="">
      <xdr:nvCxnSpPr>
        <xdr:cNvPr id="469" name="直線コネクタ 468"/>
        <xdr:cNvCxnSpPr/>
      </xdr:nvCxnSpPr>
      <xdr:spPr>
        <a:xfrm flipV="1">
          <a:off x="6972300" y="16484760"/>
          <a:ext cx="889000" cy="8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54656</xdr:rowOff>
    </xdr:from>
    <xdr:to>
      <xdr:col>55</xdr:col>
      <xdr:colOff>50800</xdr:colOff>
      <xdr:row>95</xdr:row>
      <xdr:rowOff>156256</xdr:rowOff>
    </xdr:to>
    <xdr:sp macro="" textlink="">
      <xdr:nvSpPr>
        <xdr:cNvPr id="479" name="楕円 478"/>
        <xdr:cNvSpPr/>
      </xdr:nvSpPr>
      <xdr:spPr>
        <a:xfrm>
          <a:off x="10426700" y="163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77533</xdr:rowOff>
    </xdr:from>
    <xdr:ext cx="534377" cy="259045"/>
    <xdr:sp macro="" textlink="">
      <xdr:nvSpPr>
        <xdr:cNvPr id="480" name="土木費該当値テキスト"/>
        <xdr:cNvSpPr txBox="1"/>
      </xdr:nvSpPr>
      <xdr:spPr>
        <a:xfrm>
          <a:off x="10528300" y="161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162006</xdr:rowOff>
    </xdr:from>
    <xdr:to>
      <xdr:col>50</xdr:col>
      <xdr:colOff>165100</xdr:colOff>
      <xdr:row>95</xdr:row>
      <xdr:rowOff>92156</xdr:rowOff>
    </xdr:to>
    <xdr:sp macro="" textlink="">
      <xdr:nvSpPr>
        <xdr:cNvPr id="481" name="楕円 480"/>
        <xdr:cNvSpPr/>
      </xdr:nvSpPr>
      <xdr:spPr>
        <a:xfrm>
          <a:off x="9588500" y="162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108683</xdr:rowOff>
    </xdr:from>
    <xdr:ext cx="534377" cy="259045"/>
    <xdr:sp macro="" textlink="">
      <xdr:nvSpPr>
        <xdr:cNvPr id="482" name="テキスト ボックス 481"/>
        <xdr:cNvSpPr txBox="1"/>
      </xdr:nvSpPr>
      <xdr:spPr>
        <a:xfrm>
          <a:off x="9372111" y="160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110823</xdr:rowOff>
    </xdr:from>
    <xdr:to>
      <xdr:col>46</xdr:col>
      <xdr:colOff>38100</xdr:colOff>
      <xdr:row>96</xdr:row>
      <xdr:rowOff>40973</xdr:rowOff>
    </xdr:to>
    <xdr:sp macro="" textlink="">
      <xdr:nvSpPr>
        <xdr:cNvPr id="483" name="楕円 482"/>
        <xdr:cNvSpPr/>
      </xdr:nvSpPr>
      <xdr:spPr>
        <a:xfrm>
          <a:off x="8699500" y="163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32100</xdr:rowOff>
    </xdr:from>
    <xdr:ext cx="534377" cy="259045"/>
    <xdr:sp macro="" textlink="">
      <xdr:nvSpPr>
        <xdr:cNvPr id="484" name="テキスト ボックス 483"/>
        <xdr:cNvSpPr txBox="1"/>
      </xdr:nvSpPr>
      <xdr:spPr>
        <a:xfrm>
          <a:off x="8483111" y="164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146210</xdr:rowOff>
    </xdr:from>
    <xdr:to>
      <xdr:col>41</xdr:col>
      <xdr:colOff>101600</xdr:colOff>
      <xdr:row>96</xdr:row>
      <xdr:rowOff>76360</xdr:rowOff>
    </xdr:to>
    <xdr:sp macro="" textlink="">
      <xdr:nvSpPr>
        <xdr:cNvPr id="485" name="楕円 484"/>
        <xdr:cNvSpPr/>
      </xdr:nvSpPr>
      <xdr:spPr>
        <a:xfrm>
          <a:off x="7810500" y="164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67487</xdr:rowOff>
    </xdr:from>
    <xdr:ext cx="534377" cy="259045"/>
    <xdr:sp macro="" textlink="">
      <xdr:nvSpPr>
        <xdr:cNvPr id="486" name="テキスト ボックス 485"/>
        <xdr:cNvSpPr txBox="1"/>
      </xdr:nvSpPr>
      <xdr:spPr>
        <a:xfrm>
          <a:off x="7594111" y="1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60461</xdr:rowOff>
    </xdr:from>
    <xdr:to>
      <xdr:col>36</xdr:col>
      <xdr:colOff>165100</xdr:colOff>
      <xdr:row>96</xdr:row>
      <xdr:rowOff>162061</xdr:rowOff>
    </xdr:to>
    <xdr:sp macro="" textlink="">
      <xdr:nvSpPr>
        <xdr:cNvPr id="487" name="楕円 486"/>
        <xdr:cNvSpPr/>
      </xdr:nvSpPr>
      <xdr:spPr>
        <a:xfrm>
          <a:off x="6921500" y="165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153188</xdr:rowOff>
    </xdr:from>
    <xdr:ext cx="534377" cy="259045"/>
    <xdr:sp macro="" textlink="">
      <xdr:nvSpPr>
        <xdr:cNvPr id="488" name="テキスト ボックス 487"/>
        <xdr:cNvSpPr txBox="1"/>
      </xdr:nvSpPr>
      <xdr:spPr>
        <a:xfrm>
          <a:off x="6705111" y="166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115534</xdr:rowOff>
    </xdr:from>
    <xdr:to>
      <xdr:col>85</xdr:col>
      <xdr:colOff>127000</xdr:colOff>
      <xdr:row>38</xdr:row>
      <xdr:rowOff>122500</xdr:rowOff>
    </xdr:to>
    <xdr:cxnSp macro="">
      <xdr:nvCxnSpPr>
        <xdr:cNvPr id="520" name="直線コネクタ 519"/>
        <xdr:cNvCxnSpPr/>
      </xdr:nvCxnSpPr>
      <xdr:spPr>
        <a:xfrm flipV="1">
          <a:off x="15481300" y="6630634"/>
          <a:ext cx="8382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74277</xdr:rowOff>
    </xdr:from>
    <xdr:to>
      <xdr:col>81</xdr:col>
      <xdr:colOff>50800</xdr:colOff>
      <xdr:row>38</xdr:row>
      <xdr:rowOff>122500</xdr:rowOff>
    </xdr:to>
    <xdr:cxnSp macro="">
      <xdr:nvCxnSpPr>
        <xdr:cNvPr id="523" name="直線コネクタ 522"/>
        <xdr:cNvCxnSpPr/>
      </xdr:nvCxnSpPr>
      <xdr:spPr>
        <a:xfrm>
          <a:off x="14592300" y="6246477"/>
          <a:ext cx="8890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74277</xdr:rowOff>
    </xdr:from>
    <xdr:to>
      <xdr:col>76</xdr:col>
      <xdr:colOff>114300</xdr:colOff>
      <xdr:row>38</xdr:row>
      <xdr:rowOff>33891</xdr:rowOff>
    </xdr:to>
    <xdr:cxnSp macro="">
      <xdr:nvCxnSpPr>
        <xdr:cNvPr id="526" name="直線コネクタ 525"/>
        <xdr:cNvCxnSpPr/>
      </xdr:nvCxnSpPr>
      <xdr:spPr>
        <a:xfrm flipV="1">
          <a:off x="13703300" y="6246477"/>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149062</xdr:rowOff>
    </xdr:from>
    <xdr:to>
      <xdr:col>71</xdr:col>
      <xdr:colOff>177800</xdr:colOff>
      <xdr:row>38</xdr:row>
      <xdr:rowOff>33891</xdr:rowOff>
    </xdr:to>
    <xdr:cxnSp macro="">
      <xdr:nvCxnSpPr>
        <xdr:cNvPr id="529" name="直線コネクタ 528"/>
        <xdr:cNvCxnSpPr/>
      </xdr:nvCxnSpPr>
      <xdr:spPr>
        <a:xfrm>
          <a:off x="12814300" y="6492712"/>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64734</xdr:rowOff>
    </xdr:from>
    <xdr:to>
      <xdr:col>85</xdr:col>
      <xdr:colOff>177800</xdr:colOff>
      <xdr:row>38</xdr:row>
      <xdr:rowOff>166334</xdr:rowOff>
    </xdr:to>
    <xdr:sp macro="" textlink="">
      <xdr:nvSpPr>
        <xdr:cNvPr id="539" name="楕円 538"/>
        <xdr:cNvSpPr/>
      </xdr:nvSpPr>
      <xdr:spPr>
        <a:xfrm>
          <a:off x="162687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151111</xdr:rowOff>
    </xdr:from>
    <xdr:ext cx="534377" cy="259045"/>
    <xdr:sp macro="" textlink="">
      <xdr:nvSpPr>
        <xdr:cNvPr id="540" name="消防費該当値テキスト"/>
        <xdr:cNvSpPr txBox="1"/>
      </xdr:nvSpPr>
      <xdr:spPr>
        <a:xfrm>
          <a:off x="16370300" y="64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71700</xdr:rowOff>
    </xdr:from>
    <xdr:to>
      <xdr:col>81</xdr:col>
      <xdr:colOff>101600</xdr:colOff>
      <xdr:row>39</xdr:row>
      <xdr:rowOff>1850</xdr:rowOff>
    </xdr:to>
    <xdr:sp macro="" textlink="">
      <xdr:nvSpPr>
        <xdr:cNvPr id="541" name="楕円 540"/>
        <xdr:cNvSpPr/>
      </xdr:nvSpPr>
      <xdr:spPr>
        <a:xfrm>
          <a:off x="154305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164427</xdr:rowOff>
    </xdr:from>
    <xdr:ext cx="534377" cy="259045"/>
    <xdr:sp macro="" textlink="">
      <xdr:nvSpPr>
        <xdr:cNvPr id="542" name="テキスト ボックス 541"/>
        <xdr:cNvSpPr txBox="1"/>
      </xdr:nvSpPr>
      <xdr:spPr>
        <a:xfrm>
          <a:off x="15214111" y="66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23477</xdr:rowOff>
    </xdr:from>
    <xdr:to>
      <xdr:col>76</xdr:col>
      <xdr:colOff>165100</xdr:colOff>
      <xdr:row>36</xdr:row>
      <xdr:rowOff>125077</xdr:rowOff>
    </xdr:to>
    <xdr:sp macro="" textlink="">
      <xdr:nvSpPr>
        <xdr:cNvPr id="543" name="楕円 542"/>
        <xdr:cNvSpPr/>
      </xdr:nvSpPr>
      <xdr:spPr>
        <a:xfrm>
          <a:off x="14541500" y="61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141604</xdr:rowOff>
    </xdr:from>
    <xdr:ext cx="534377" cy="259045"/>
    <xdr:sp macro="" textlink="">
      <xdr:nvSpPr>
        <xdr:cNvPr id="544" name="テキスト ボックス 543"/>
        <xdr:cNvSpPr txBox="1"/>
      </xdr:nvSpPr>
      <xdr:spPr>
        <a:xfrm>
          <a:off x="14325111" y="59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154541</xdr:rowOff>
    </xdr:from>
    <xdr:to>
      <xdr:col>72</xdr:col>
      <xdr:colOff>38100</xdr:colOff>
      <xdr:row>38</xdr:row>
      <xdr:rowOff>84691</xdr:rowOff>
    </xdr:to>
    <xdr:sp macro="" textlink="">
      <xdr:nvSpPr>
        <xdr:cNvPr id="545" name="楕円 544"/>
        <xdr:cNvSpPr/>
      </xdr:nvSpPr>
      <xdr:spPr>
        <a:xfrm>
          <a:off x="13652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75818</xdr:rowOff>
    </xdr:from>
    <xdr:ext cx="534377" cy="259045"/>
    <xdr:sp macro="" textlink="">
      <xdr:nvSpPr>
        <xdr:cNvPr id="546" name="テキスト ボックス 545"/>
        <xdr:cNvSpPr txBox="1"/>
      </xdr:nvSpPr>
      <xdr:spPr>
        <a:xfrm>
          <a:off x="13436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98262</xdr:rowOff>
    </xdr:from>
    <xdr:to>
      <xdr:col>67</xdr:col>
      <xdr:colOff>101600</xdr:colOff>
      <xdr:row>38</xdr:row>
      <xdr:rowOff>28412</xdr:rowOff>
    </xdr:to>
    <xdr:sp macro="" textlink="">
      <xdr:nvSpPr>
        <xdr:cNvPr id="547" name="楕円 546"/>
        <xdr:cNvSpPr/>
      </xdr:nvSpPr>
      <xdr:spPr>
        <a:xfrm>
          <a:off x="12763500" y="6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19538</xdr:rowOff>
    </xdr:from>
    <xdr:ext cx="534377" cy="259045"/>
    <xdr:sp macro="" textlink="">
      <xdr:nvSpPr>
        <xdr:cNvPr id="548" name="テキスト ボックス 547"/>
        <xdr:cNvSpPr txBox="1"/>
      </xdr:nvSpPr>
      <xdr:spPr>
        <a:xfrm>
          <a:off x="12547111" y="65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162926</xdr:rowOff>
    </xdr:from>
    <xdr:to>
      <xdr:col>85</xdr:col>
      <xdr:colOff>127000</xdr:colOff>
      <xdr:row>57</xdr:row>
      <xdr:rowOff>66571</xdr:rowOff>
    </xdr:to>
    <xdr:cxnSp macro="">
      <xdr:nvCxnSpPr>
        <xdr:cNvPr id="576" name="直線コネクタ 575"/>
        <xdr:cNvCxnSpPr/>
      </xdr:nvCxnSpPr>
      <xdr:spPr>
        <a:xfrm flipV="1">
          <a:off x="15481300" y="9764126"/>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20691</xdr:rowOff>
    </xdr:from>
    <xdr:to>
      <xdr:col>81</xdr:col>
      <xdr:colOff>50800</xdr:colOff>
      <xdr:row>57</xdr:row>
      <xdr:rowOff>66571</xdr:rowOff>
    </xdr:to>
    <xdr:cxnSp macro="">
      <xdr:nvCxnSpPr>
        <xdr:cNvPr id="579" name="直線コネクタ 578"/>
        <xdr:cNvCxnSpPr/>
      </xdr:nvCxnSpPr>
      <xdr:spPr>
        <a:xfrm>
          <a:off x="14592300" y="9793341"/>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89408</xdr:rowOff>
    </xdr:from>
    <xdr:to>
      <xdr:col>76</xdr:col>
      <xdr:colOff>114300</xdr:colOff>
      <xdr:row>57</xdr:row>
      <xdr:rowOff>20691</xdr:rowOff>
    </xdr:to>
    <xdr:cxnSp macro="">
      <xdr:nvCxnSpPr>
        <xdr:cNvPr id="582" name="直線コネクタ 581"/>
        <xdr:cNvCxnSpPr/>
      </xdr:nvCxnSpPr>
      <xdr:spPr>
        <a:xfrm>
          <a:off x="13703300" y="9690608"/>
          <a:ext cx="889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142443</xdr:rowOff>
    </xdr:from>
    <xdr:to>
      <xdr:col>71</xdr:col>
      <xdr:colOff>177800</xdr:colOff>
      <xdr:row>56</xdr:row>
      <xdr:rowOff>89408</xdr:rowOff>
    </xdr:to>
    <xdr:cxnSp macro="">
      <xdr:nvCxnSpPr>
        <xdr:cNvPr id="585" name="直線コネクタ 584"/>
        <xdr:cNvCxnSpPr/>
      </xdr:nvCxnSpPr>
      <xdr:spPr>
        <a:xfrm>
          <a:off x="12814300" y="9229293"/>
          <a:ext cx="889000" cy="4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112126</xdr:rowOff>
    </xdr:from>
    <xdr:to>
      <xdr:col>85</xdr:col>
      <xdr:colOff>177800</xdr:colOff>
      <xdr:row>57</xdr:row>
      <xdr:rowOff>42276</xdr:rowOff>
    </xdr:to>
    <xdr:sp macro="" textlink="">
      <xdr:nvSpPr>
        <xdr:cNvPr id="595" name="楕円 594"/>
        <xdr:cNvSpPr/>
      </xdr:nvSpPr>
      <xdr:spPr>
        <a:xfrm>
          <a:off x="16268700" y="97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90553</xdr:rowOff>
    </xdr:from>
    <xdr:ext cx="534377" cy="259045"/>
    <xdr:sp macro="" textlink="">
      <xdr:nvSpPr>
        <xdr:cNvPr id="596" name="教育費該当値テキスト"/>
        <xdr:cNvSpPr txBox="1"/>
      </xdr:nvSpPr>
      <xdr:spPr>
        <a:xfrm>
          <a:off x="16370300" y="96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15771</xdr:rowOff>
    </xdr:from>
    <xdr:to>
      <xdr:col>81</xdr:col>
      <xdr:colOff>101600</xdr:colOff>
      <xdr:row>57</xdr:row>
      <xdr:rowOff>117371</xdr:rowOff>
    </xdr:to>
    <xdr:sp macro="" textlink="">
      <xdr:nvSpPr>
        <xdr:cNvPr id="597" name="楕円 596"/>
        <xdr:cNvSpPr/>
      </xdr:nvSpPr>
      <xdr:spPr>
        <a:xfrm>
          <a:off x="15430500" y="97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108498</xdr:rowOff>
    </xdr:from>
    <xdr:ext cx="534377" cy="259045"/>
    <xdr:sp macro="" textlink="">
      <xdr:nvSpPr>
        <xdr:cNvPr id="598" name="テキスト ボックス 597"/>
        <xdr:cNvSpPr txBox="1"/>
      </xdr:nvSpPr>
      <xdr:spPr>
        <a:xfrm>
          <a:off x="15214111" y="98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141341</xdr:rowOff>
    </xdr:from>
    <xdr:to>
      <xdr:col>76</xdr:col>
      <xdr:colOff>165100</xdr:colOff>
      <xdr:row>57</xdr:row>
      <xdr:rowOff>71491</xdr:rowOff>
    </xdr:to>
    <xdr:sp macro="" textlink="">
      <xdr:nvSpPr>
        <xdr:cNvPr id="599" name="楕円 598"/>
        <xdr:cNvSpPr/>
      </xdr:nvSpPr>
      <xdr:spPr>
        <a:xfrm>
          <a:off x="14541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62618</xdr:rowOff>
    </xdr:from>
    <xdr:ext cx="534377" cy="259045"/>
    <xdr:sp macro="" textlink="">
      <xdr:nvSpPr>
        <xdr:cNvPr id="600" name="テキスト ボックス 599"/>
        <xdr:cNvSpPr txBox="1"/>
      </xdr:nvSpPr>
      <xdr:spPr>
        <a:xfrm>
          <a:off x="14325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38608</xdr:rowOff>
    </xdr:from>
    <xdr:to>
      <xdr:col>72</xdr:col>
      <xdr:colOff>38100</xdr:colOff>
      <xdr:row>56</xdr:row>
      <xdr:rowOff>140208</xdr:rowOff>
    </xdr:to>
    <xdr:sp macro="" textlink="">
      <xdr:nvSpPr>
        <xdr:cNvPr id="601" name="楕円 600"/>
        <xdr:cNvSpPr/>
      </xdr:nvSpPr>
      <xdr:spPr>
        <a:xfrm>
          <a:off x="13652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131335</xdr:rowOff>
    </xdr:from>
    <xdr:ext cx="534377" cy="259045"/>
    <xdr:sp macro="" textlink="">
      <xdr:nvSpPr>
        <xdr:cNvPr id="602" name="テキスト ボックス 601"/>
        <xdr:cNvSpPr txBox="1"/>
      </xdr:nvSpPr>
      <xdr:spPr>
        <a:xfrm>
          <a:off x="13436111"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91643</xdr:rowOff>
    </xdr:from>
    <xdr:to>
      <xdr:col>67</xdr:col>
      <xdr:colOff>101600</xdr:colOff>
      <xdr:row>54</xdr:row>
      <xdr:rowOff>21793</xdr:rowOff>
    </xdr:to>
    <xdr:sp macro="" textlink="">
      <xdr:nvSpPr>
        <xdr:cNvPr id="603" name="楕円 602"/>
        <xdr:cNvSpPr/>
      </xdr:nvSpPr>
      <xdr:spPr>
        <a:xfrm>
          <a:off x="12763500" y="91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38320</xdr:rowOff>
    </xdr:from>
    <xdr:ext cx="534377" cy="259045"/>
    <xdr:sp macro="" textlink="">
      <xdr:nvSpPr>
        <xdr:cNvPr id="604" name="テキスト ボックス 603"/>
        <xdr:cNvSpPr txBox="1"/>
      </xdr:nvSpPr>
      <xdr:spPr>
        <a:xfrm>
          <a:off x="12547111" y="89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84150</xdr:rowOff>
    </xdr:from>
    <xdr:to>
      <xdr:col>85</xdr:col>
      <xdr:colOff>127000</xdr:colOff>
      <xdr:row>79</xdr:row>
      <xdr:rowOff>97278</xdr:rowOff>
    </xdr:to>
    <xdr:cxnSp macro="">
      <xdr:nvCxnSpPr>
        <xdr:cNvPr id="635" name="直線コネクタ 634"/>
        <xdr:cNvCxnSpPr/>
      </xdr:nvCxnSpPr>
      <xdr:spPr>
        <a:xfrm>
          <a:off x="15481300" y="13628700"/>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84150</xdr:rowOff>
    </xdr:from>
    <xdr:to>
      <xdr:col>81</xdr:col>
      <xdr:colOff>50800</xdr:colOff>
      <xdr:row>79</xdr:row>
      <xdr:rowOff>98879</xdr:rowOff>
    </xdr:to>
    <xdr:cxnSp macro="">
      <xdr:nvCxnSpPr>
        <xdr:cNvPr id="638" name="直線コネクタ 637"/>
        <xdr:cNvCxnSpPr/>
      </xdr:nvCxnSpPr>
      <xdr:spPr>
        <a:xfrm flipV="1">
          <a:off x="14592300" y="1362870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46478</xdr:rowOff>
    </xdr:from>
    <xdr:to>
      <xdr:col>85</xdr:col>
      <xdr:colOff>177800</xdr:colOff>
      <xdr:row>79</xdr:row>
      <xdr:rowOff>148078</xdr:rowOff>
    </xdr:to>
    <xdr:sp macro="" textlink="">
      <xdr:nvSpPr>
        <xdr:cNvPr id="654" name="楕円 653"/>
        <xdr:cNvSpPr/>
      </xdr:nvSpPr>
      <xdr:spPr>
        <a:xfrm>
          <a:off x="162687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132855</xdr:rowOff>
    </xdr:from>
    <xdr:ext cx="313932" cy="259045"/>
    <xdr:sp macro="" textlink="">
      <xdr:nvSpPr>
        <xdr:cNvPr id="655" name="災害復旧費該当値テキスト"/>
        <xdr:cNvSpPr txBox="1"/>
      </xdr:nvSpPr>
      <xdr:spPr>
        <a:xfrm>
          <a:off x="16370300" y="1350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33350</xdr:rowOff>
    </xdr:from>
    <xdr:to>
      <xdr:col>81</xdr:col>
      <xdr:colOff>101600</xdr:colOff>
      <xdr:row>79</xdr:row>
      <xdr:rowOff>134950</xdr:rowOff>
    </xdr:to>
    <xdr:sp macro="" textlink="">
      <xdr:nvSpPr>
        <xdr:cNvPr id="656" name="楕円 655"/>
        <xdr:cNvSpPr/>
      </xdr:nvSpPr>
      <xdr:spPr>
        <a:xfrm>
          <a:off x="15430500" y="135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126077</xdr:rowOff>
    </xdr:from>
    <xdr:ext cx="378565" cy="259045"/>
    <xdr:sp macro="" textlink="">
      <xdr:nvSpPr>
        <xdr:cNvPr id="657" name="テキスト ボックス 656"/>
        <xdr:cNvSpPr txBox="1"/>
      </xdr:nvSpPr>
      <xdr:spPr>
        <a:xfrm>
          <a:off x="15292017" y="1367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28800</xdr:rowOff>
    </xdr:from>
    <xdr:to>
      <xdr:col>85</xdr:col>
      <xdr:colOff>127000</xdr:colOff>
      <xdr:row>95</xdr:row>
      <xdr:rowOff>91094</xdr:rowOff>
    </xdr:to>
    <xdr:cxnSp macro="">
      <xdr:nvCxnSpPr>
        <xdr:cNvPr id="697" name="直線コネクタ 696"/>
        <xdr:cNvCxnSpPr/>
      </xdr:nvCxnSpPr>
      <xdr:spPr>
        <a:xfrm>
          <a:off x="15481300" y="16316550"/>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28800</xdr:rowOff>
    </xdr:from>
    <xdr:to>
      <xdr:col>81</xdr:col>
      <xdr:colOff>50800</xdr:colOff>
      <xdr:row>95</xdr:row>
      <xdr:rowOff>165046</xdr:rowOff>
    </xdr:to>
    <xdr:cxnSp macro="">
      <xdr:nvCxnSpPr>
        <xdr:cNvPr id="700" name="直線コネクタ 699"/>
        <xdr:cNvCxnSpPr/>
      </xdr:nvCxnSpPr>
      <xdr:spPr>
        <a:xfrm flipV="1">
          <a:off x="14592300" y="1631655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165046</xdr:rowOff>
    </xdr:from>
    <xdr:to>
      <xdr:col>76</xdr:col>
      <xdr:colOff>114300</xdr:colOff>
      <xdr:row>96</xdr:row>
      <xdr:rowOff>597</xdr:rowOff>
    </xdr:to>
    <xdr:cxnSp macro="">
      <xdr:nvCxnSpPr>
        <xdr:cNvPr id="703" name="直線コネクタ 702"/>
        <xdr:cNvCxnSpPr/>
      </xdr:nvCxnSpPr>
      <xdr:spPr>
        <a:xfrm flipV="1">
          <a:off x="13703300" y="1645279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155160</xdr:rowOff>
    </xdr:from>
    <xdr:to>
      <xdr:col>71</xdr:col>
      <xdr:colOff>177800</xdr:colOff>
      <xdr:row>96</xdr:row>
      <xdr:rowOff>597</xdr:rowOff>
    </xdr:to>
    <xdr:cxnSp macro="">
      <xdr:nvCxnSpPr>
        <xdr:cNvPr id="706" name="直線コネクタ 705"/>
        <xdr:cNvCxnSpPr/>
      </xdr:nvCxnSpPr>
      <xdr:spPr>
        <a:xfrm>
          <a:off x="12814300" y="164429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40294</xdr:rowOff>
    </xdr:from>
    <xdr:to>
      <xdr:col>85</xdr:col>
      <xdr:colOff>177800</xdr:colOff>
      <xdr:row>95</xdr:row>
      <xdr:rowOff>141894</xdr:rowOff>
    </xdr:to>
    <xdr:sp macro="" textlink="">
      <xdr:nvSpPr>
        <xdr:cNvPr id="716" name="楕円 715"/>
        <xdr:cNvSpPr/>
      </xdr:nvSpPr>
      <xdr:spPr>
        <a:xfrm>
          <a:off x="16268700" y="163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18721</xdr:rowOff>
    </xdr:from>
    <xdr:ext cx="534377" cy="259045"/>
    <xdr:sp macro="" textlink="">
      <xdr:nvSpPr>
        <xdr:cNvPr id="717" name="公債費該当値テキスト"/>
        <xdr:cNvSpPr txBox="1"/>
      </xdr:nvSpPr>
      <xdr:spPr>
        <a:xfrm>
          <a:off x="16370300" y="163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149450</xdr:rowOff>
    </xdr:from>
    <xdr:to>
      <xdr:col>81</xdr:col>
      <xdr:colOff>101600</xdr:colOff>
      <xdr:row>95</xdr:row>
      <xdr:rowOff>79600</xdr:rowOff>
    </xdr:to>
    <xdr:sp macro="" textlink="">
      <xdr:nvSpPr>
        <xdr:cNvPr id="718" name="楕円 717"/>
        <xdr:cNvSpPr/>
      </xdr:nvSpPr>
      <xdr:spPr>
        <a:xfrm>
          <a:off x="15430500" y="16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70727</xdr:rowOff>
    </xdr:from>
    <xdr:ext cx="534377" cy="259045"/>
    <xdr:sp macro="" textlink="">
      <xdr:nvSpPr>
        <xdr:cNvPr id="719" name="テキスト ボックス 718"/>
        <xdr:cNvSpPr txBox="1"/>
      </xdr:nvSpPr>
      <xdr:spPr>
        <a:xfrm>
          <a:off x="15214111" y="163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114246</xdr:rowOff>
    </xdr:from>
    <xdr:to>
      <xdr:col>76</xdr:col>
      <xdr:colOff>165100</xdr:colOff>
      <xdr:row>96</xdr:row>
      <xdr:rowOff>44396</xdr:rowOff>
    </xdr:to>
    <xdr:sp macro="" textlink="">
      <xdr:nvSpPr>
        <xdr:cNvPr id="720" name="楕円 719"/>
        <xdr:cNvSpPr/>
      </xdr:nvSpPr>
      <xdr:spPr>
        <a:xfrm>
          <a:off x="145415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35523</xdr:rowOff>
    </xdr:from>
    <xdr:ext cx="534377" cy="259045"/>
    <xdr:sp macro="" textlink="">
      <xdr:nvSpPr>
        <xdr:cNvPr id="721" name="テキスト ボックス 720"/>
        <xdr:cNvSpPr txBox="1"/>
      </xdr:nvSpPr>
      <xdr:spPr>
        <a:xfrm>
          <a:off x="14325111"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121247</xdr:rowOff>
    </xdr:from>
    <xdr:to>
      <xdr:col>72</xdr:col>
      <xdr:colOff>38100</xdr:colOff>
      <xdr:row>96</xdr:row>
      <xdr:rowOff>51397</xdr:rowOff>
    </xdr:to>
    <xdr:sp macro="" textlink="">
      <xdr:nvSpPr>
        <xdr:cNvPr id="722" name="楕円 721"/>
        <xdr:cNvSpPr/>
      </xdr:nvSpPr>
      <xdr:spPr>
        <a:xfrm>
          <a:off x="13652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42524</xdr:rowOff>
    </xdr:from>
    <xdr:ext cx="534377" cy="259045"/>
    <xdr:sp macro="" textlink="">
      <xdr:nvSpPr>
        <xdr:cNvPr id="723" name="テキスト ボックス 722"/>
        <xdr:cNvSpPr txBox="1"/>
      </xdr:nvSpPr>
      <xdr:spPr>
        <a:xfrm>
          <a:off x="13436111" y="165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104360</xdr:rowOff>
    </xdr:from>
    <xdr:to>
      <xdr:col>67</xdr:col>
      <xdr:colOff>101600</xdr:colOff>
      <xdr:row>96</xdr:row>
      <xdr:rowOff>34510</xdr:rowOff>
    </xdr:to>
    <xdr:sp macro="" textlink="">
      <xdr:nvSpPr>
        <xdr:cNvPr id="724" name="楕円 723"/>
        <xdr:cNvSpPr/>
      </xdr:nvSpPr>
      <xdr:spPr>
        <a:xfrm>
          <a:off x="12763500" y="16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25637</xdr:rowOff>
    </xdr:from>
    <xdr:ext cx="534377" cy="259045"/>
    <xdr:sp macro="" textlink="">
      <xdr:nvSpPr>
        <xdr:cNvPr id="725" name="テキスト ボックス 724"/>
        <xdr:cNvSpPr txBox="1"/>
      </xdr:nvSpPr>
      <xdr:spPr>
        <a:xfrm>
          <a:off x="12547111" y="16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議会費は、議員人件費の減少や政務活動交付金の見直しの影響により年々減少しており、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1,564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花園ラグビー場の整備が前年度で完了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新旭町庁舎建設事業やラグビーワールドカップ関係経費等の要因により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と比べ高い水準となっている。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民生費は児童扶養手当の制度変更</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幼児教育の無償化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ど</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た。生活保護費受給者の割合（保護率）は減少しているものの、近年は認定子ども園等運営にかかる経費や障害者福祉施策に係る経費が増大している事が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要因となり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類似団体内平均値と比べると依然として高い水準となっている</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前年度に導入した電子カルテ</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借入に伴う</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公債費の償還が始まったことに</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市立東大阪医療センター</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への</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運営費負担金</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が増加したことが</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前年度より増加した</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小学校の普通教室に空調を整備したため前年度より増加した。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年度の標準財政規模に占める財政調整基金の残高は、平成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15.64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か年連続で増加しているが、これは長期的視野に立った計画的な財政運営を行うために積立てた結果となっている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年度における実質収支については、市税収入の増加が黒字の要因となっており、実質単年度収支が平成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に引き続き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年連続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黒字となった。今後もより一層健全な財政運営に努める。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年間をみても、連結実質収支額は黒字である。今後も市全体として健全な財政運営に努める。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8higashiosak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8.5</v>
          </cell>
          <cell r="CF51">
            <v>8.6999999999999993</v>
          </cell>
          <cell r="CN51">
            <v>6.9</v>
          </cell>
          <cell r="CV51">
            <v>5.4</v>
          </cell>
        </row>
        <row r="53">
          <cell r="BX53">
            <v>58</v>
          </cell>
          <cell r="CF53">
            <v>59.4</v>
          </cell>
          <cell r="CN53">
            <v>58.5</v>
          </cell>
          <cell r="CV53">
            <v>53.5</v>
          </cell>
        </row>
        <row r="55">
          <cell r="AN55" t="str">
            <v>類似団体内平均値</v>
          </cell>
          <cell r="BX55">
            <v>38.9</v>
          </cell>
          <cell r="CF55">
            <v>37.6</v>
          </cell>
          <cell r="CN55">
            <v>34</v>
          </cell>
          <cell r="CV55">
            <v>33.9</v>
          </cell>
        </row>
        <row r="57">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2.5</v>
          </cell>
          <cell r="BX73">
            <v>8.5</v>
          </cell>
          <cell r="CF73">
            <v>8.6999999999999993</v>
          </cell>
          <cell r="CN73">
            <v>6.9</v>
          </cell>
          <cell r="CV73">
            <v>5.4</v>
          </cell>
        </row>
        <row r="75">
          <cell r="BP75">
            <v>4.9000000000000004</v>
          </cell>
          <cell r="BX75">
            <v>4.7</v>
          </cell>
          <cell r="CF75">
            <v>4.4000000000000004</v>
          </cell>
          <cell r="CN75">
            <v>5</v>
          </cell>
          <cell r="CV75">
            <v>5.0999999999999996</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207461906</v>
      </c>
      <c r="BO4" s="424"/>
      <c r="BP4" s="424"/>
      <c r="BQ4" s="424"/>
      <c r="BR4" s="424"/>
      <c r="BS4" s="424"/>
      <c r="BT4" s="424"/>
      <c r="BU4" s="425"/>
      <c r="BV4" s="423">
        <v>205185448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2.7</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204202055</v>
      </c>
      <c r="BO5" s="429"/>
      <c r="BP5" s="429"/>
      <c r="BQ5" s="429"/>
      <c r="BR5" s="429"/>
      <c r="BS5" s="429"/>
      <c r="BT5" s="429"/>
      <c r="BU5" s="430"/>
      <c r="BV5" s="428">
        <v>202490237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95.4</v>
      </c>
      <c r="CU5" s="399"/>
      <c r="CV5" s="399"/>
      <c r="CW5" s="399"/>
      <c r="CX5" s="399"/>
      <c r="CY5" s="399"/>
      <c r="CZ5" s="399"/>
      <c r="DA5" s="400"/>
      <c r="DB5" s="398">
        <v>94.9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3259851</v>
      </c>
      <c r="BO6" s="429"/>
      <c r="BP6" s="429"/>
      <c r="BQ6" s="429"/>
      <c r="BR6" s="429"/>
      <c r="BS6" s="429"/>
      <c r="BT6" s="429"/>
      <c r="BU6" s="430"/>
      <c r="BV6" s="428">
        <v>2695211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102.4</v>
      </c>
      <c r="CU6" s="582"/>
      <c r="CV6" s="582"/>
      <c r="CW6" s="582"/>
      <c r="CX6" s="582"/>
      <c r="CY6" s="582"/>
      <c r="CZ6" s="582"/>
      <c r="DA6" s="583"/>
      <c r="DB6" s="581">
        <v>103.6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345809</v>
      </c>
      <c r="BO7" s="429"/>
      <c r="BP7" s="429"/>
      <c r="BQ7" s="429"/>
      <c r="BR7" s="429"/>
      <c r="BS7" s="429"/>
      <c r="BT7" s="429"/>
      <c r="BU7" s="430"/>
      <c r="BV7" s="428">
        <v>116556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109402288</v>
      </c>
      <c r="CU7" s="429"/>
      <c r="CV7" s="429"/>
      <c r="CW7" s="429"/>
      <c r="CX7" s="429"/>
      <c r="CY7" s="429"/>
      <c r="CZ7" s="429"/>
      <c r="DA7" s="430"/>
      <c r="DB7" s="428">
        <v>108825402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2914042</v>
      </c>
      <c r="BO8" s="429"/>
      <c r="BP8" s="429"/>
      <c r="BQ8" s="429"/>
      <c r="BR8" s="429"/>
      <c r="BS8" s="429"/>
      <c r="BT8" s="429"/>
      <c r="BU8" s="430"/>
      <c r="BV8" s="428">
        <v>2578655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0.77</v>
      </c>
      <c r="CU8" s="542"/>
      <c r="CV8" s="542"/>
      <c r="CW8" s="542"/>
      <c r="CX8" s="542"/>
      <c r="CY8" s="542"/>
      <c r="CZ8" s="542"/>
      <c r="DA8" s="543"/>
      <c r="DB8" s="541">
        <v>0.76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502784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335387</v>
      </c>
      <c r="BO9" s="429"/>
      <c r="BP9" s="429"/>
      <c r="BQ9" s="429"/>
      <c r="BR9" s="429"/>
      <c r="BS9" s="429"/>
      <c r="BT9" s="429"/>
      <c r="BU9" s="430"/>
      <c r="BV9" s="428">
        <v>574076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509533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3565600</v>
      </c>
      <c r="BO10" s="429"/>
      <c r="BP10" s="429"/>
      <c r="BQ10" s="429"/>
      <c r="BR10" s="429"/>
      <c r="BS10" s="429"/>
      <c r="BT10" s="429"/>
      <c r="BU10" s="430"/>
      <c r="BV10" s="428">
        <v>2238500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38</v>
      </c>
      <c r="BO11" s="429"/>
      <c r="BP11" s="429"/>
      <c r="BQ11" s="429"/>
      <c r="BR11" s="429"/>
      <c r="BS11" s="429"/>
      <c r="BT11" s="429"/>
      <c r="BU11" s="430"/>
      <c r="BV11" s="428">
        <v>130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488618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2900000</v>
      </c>
      <c r="BO12" s="429"/>
      <c r="BP12" s="429"/>
      <c r="BQ12" s="429"/>
      <c r="BR12" s="429"/>
      <c r="BS12" s="429"/>
      <c r="BT12" s="429"/>
      <c r="BU12" s="430"/>
      <c r="BV12" s="428">
        <v>1000000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469779</v>
      </c>
      <c r="S13" s="532"/>
      <c r="T13" s="532"/>
      <c r="U13" s="532"/>
      <c r="V13" s="533"/>
      <c r="W13" s="519" t="s">
        <v>138</v>
      </c>
      <c r="X13" s="441"/>
      <c r="Y13" s="441"/>
      <c r="Z13" s="441"/>
      <c r="AA13" s="441"/>
      <c r="AB13" s="442"/>
      <c r="AC13" s="404">
        <v>591</v>
      </c>
      <c r="AD13" s="405"/>
      <c r="AE13" s="405"/>
      <c r="AF13" s="405"/>
      <c r="AG13" s="406"/>
      <c r="AH13" s="404">
        <v>665</v>
      </c>
      <c r="AI13" s="405"/>
      <c r="AJ13" s="405"/>
      <c r="AK13" s="405"/>
      <c r="AL13" s="407"/>
      <c r="AM13" s="497" t="s">
        <v>139</v>
      </c>
      <c r="AN13" s="402"/>
      <c r="AO13" s="402"/>
      <c r="AP13" s="402"/>
      <c r="AQ13" s="402"/>
      <c r="AR13" s="402"/>
      <c r="AS13" s="402"/>
      <c r="AT13" s="403"/>
      <c r="AU13" s="485" t="s">
        <v>108</v>
      </c>
      <c r="AV13" s="486"/>
      <c r="AW13" s="486"/>
      <c r="AX13" s="486"/>
      <c r="AY13" s="408" t="s">
        <v>140</v>
      </c>
      <c r="AZ13" s="409"/>
      <c r="BA13" s="409"/>
      <c r="BB13" s="409"/>
      <c r="BC13" s="409"/>
      <c r="BD13" s="409"/>
      <c r="BE13" s="409"/>
      <c r="BF13" s="409"/>
      <c r="BG13" s="409"/>
      <c r="BH13" s="409"/>
      <c r="BI13" s="409"/>
      <c r="BJ13" s="409"/>
      <c r="BK13" s="409"/>
      <c r="BL13" s="409"/>
      <c r="BM13" s="410"/>
      <c r="BN13" s="428">
        <v>1001025</v>
      </c>
      <c r="BO13" s="429"/>
      <c r="BP13" s="429"/>
      <c r="BQ13" s="429"/>
      <c r="BR13" s="429"/>
      <c r="BS13" s="429"/>
      <c r="BT13" s="429"/>
      <c r="BU13" s="430"/>
      <c r="BV13" s="428">
        <v>1812706</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5.0999999999999996</v>
      </c>
      <c r="CU13" s="399"/>
      <c r="CV13" s="399"/>
      <c r="CW13" s="399"/>
      <c r="CX13" s="399"/>
      <c r="CY13" s="399"/>
      <c r="CZ13" s="399"/>
      <c r="DA13" s="400"/>
      <c r="DB13" s="398">
        <v>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490217</v>
      </c>
      <c r="S14" s="532"/>
      <c r="T14" s="532"/>
      <c r="U14" s="532"/>
      <c r="V14" s="533"/>
      <c r="W14" s="534"/>
      <c r="X14" s="444"/>
      <c r="Y14" s="444"/>
      <c r="Z14" s="444"/>
      <c r="AA14" s="444"/>
      <c r="AB14" s="445"/>
      <c r="AC14" s="524">
        <v>0.3</v>
      </c>
      <c r="AD14" s="525"/>
      <c r="AE14" s="525"/>
      <c r="AF14" s="525"/>
      <c r="AG14" s="526"/>
      <c r="AH14" s="524">
        <v>0.3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5.4</v>
      </c>
      <c r="CU14" s="536"/>
      <c r="CV14" s="536"/>
      <c r="CW14" s="536"/>
      <c r="CX14" s="536"/>
      <c r="CY14" s="536"/>
      <c r="CZ14" s="536"/>
      <c r="DA14" s="537"/>
      <c r="DB14" s="535">
        <v>6.9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472246</v>
      </c>
      <c r="S15" s="532"/>
      <c r="T15" s="532"/>
      <c r="U15" s="532"/>
      <c r="V15" s="533"/>
      <c r="W15" s="519" t="s">
        <v>145</v>
      </c>
      <c r="X15" s="441"/>
      <c r="Y15" s="441"/>
      <c r="Z15" s="441"/>
      <c r="AA15" s="441"/>
      <c r="AB15" s="442"/>
      <c r="AC15" s="404">
        <v>58967</v>
      </c>
      <c r="AD15" s="405"/>
      <c r="AE15" s="405"/>
      <c r="AF15" s="405"/>
      <c r="AG15" s="406"/>
      <c r="AH15" s="404">
        <v>63144</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63805869</v>
      </c>
      <c r="BO15" s="424"/>
      <c r="BP15" s="424"/>
      <c r="BQ15" s="424"/>
      <c r="BR15" s="424"/>
      <c r="BS15" s="424"/>
      <c r="BT15" s="424"/>
      <c r="BU15" s="425"/>
      <c r="BV15" s="423">
        <v>62147584</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30.7</v>
      </c>
      <c r="AD16" s="525"/>
      <c r="AE16" s="525"/>
      <c r="AF16" s="525"/>
      <c r="AG16" s="526"/>
      <c r="AH16" s="524">
        <v>31.5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83371748</v>
      </c>
      <c r="BO16" s="429"/>
      <c r="BP16" s="429"/>
      <c r="BQ16" s="429"/>
      <c r="BR16" s="429"/>
      <c r="BS16" s="429"/>
      <c r="BT16" s="429"/>
      <c r="BU16" s="430"/>
      <c r="BV16" s="428">
        <v>81554758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132312</v>
      </c>
      <c r="AD17" s="405"/>
      <c r="AE17" s="405"/>
      <c r="AF17" s="405"/>
      <c r="AG17" s="406"/>
      <c r="AH17" s="404">
        <v>136962</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82275787</v>
      </c>
      <c r="BO17" s="429"/>
      <c r="BP17" s="429"/>
      <c r="BQ17" s="429"/>
      <c r="BR17" s="429"/>
      <c r="BS17" s="429"/>
      <c r="BT17" s="429"/>
      <c r="BU17" s="430"/>
      <c r="BV17" s="428">
        <v>80022408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61.78</v>
      </c>
      <c r="M18" s="493"/>
      <c r="N18" s="493"/>
      <c r="O18" s="493"/>
      <c r="P18" s="493"/>
      <c r="Q18" s="493"/>
      <c r="R18" s="494"/>
      <c r="S18" s="494"/>
      <c r="T18" s="494"/>
      <c r="U18" s="494"/>
      <c r="V18" s="495"/>
      <c r="W18" s="509"/>
      <c r="X18" s="510"/>
      <c r="Y18" s="510"/>
      <c r="Z18" s="510"/>
      <c r="AA18" s="510"/>
      <c r="AB18" s="520"/>
      <c r="AC18" s="392">
        <v>69</v>
      </c>
      <c r="AD18" s="393"/>
      <c r="AE18" s="393"/>
      <c r="AF18" s="393"/>
      <c r="AG18" s="496"/>
      <c r="AH18" s="392">
        <v>68.2</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107241663</v>
      </c>
      <c r="BO18" s="429"/>
      <c r="BP18" s="429"/>
      <c r="BQ18" s="429"/>
      <c r="BR18" s="429"/>
      <c r="BS18" s="429"/>
      <c r="BT18" s="429"/>
      <c r="BU18" s="430"/>
      <c r="BV18" s="428">
        <v>105804457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8138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126986068</v>
      </c>
      <c r="BO19" s="429"/>
      <c r="BP19" s="429"/>
      <c r="BQ19" s="429"/>
      <c r="BR19" s="429"/>
      <c r="BS19" s="429"/>
      <c r="BT19" s="429"/>
      <c r="BU19" s="430"/>
      <c r="BV19" s="428">
        <v>123874456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223485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191206974</v>
      </c>
      <c r="BO23" s="429"/>
      <c r="BP23" s="429"/>
      <c r="BQ23" s="429"/>
      <c r="BR23" s="429"/>
      <c r="BS23" s="429"/>
      <c r="BT23" s="429"/>
      <c r="BU23" s="430"/>
      <c r="BV23" s="428">
        <v>192809036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10300</v>
      </c>
      <c r="R24" s="405"/>
      <c r="S24" s="405"/>
      <c r="T24" s="405"/>
      <c r="U24" s="405"/>
      <c r="V24" s="406"/>
      <c r="W24" s="470"/>
      <c r="X24" s="461"/>
      <c r="Y24" s="462"/>
      <c r="Z24" s="401" t="s">
        <v>169</v>
      </c>
      <c r="AA24" s="402"/>
      <c r="AB24" s="402"/>
      <c r="AC24" s="402"/>
      <c r="AD24" s="402"/>
      <c r="AE24" s="402"/>
      <c r="AF24" s="402"/>
      <c r="AG24" s="403"/>
      <c r="AH24" s="404">
        <v>2512</v>
      </c>
      <c r="AI24" s="405"/>
      <c r="AJ24" s="405"/>
      <c r="AK24" s="405"/>
      <c r="AL24" s="406"/>
      <c r="AM24" s="404">
        <v>7659088</v>
      </c>
      <c r="AN24" s="405"/>
      <c r="AO24" s="405"/>
      <c r="AP24" s="405"/>
      <c r="AQ24" s="405"/>
      <c r="AR24" s="406"/>
      <c r="AS24" s="404">
        <v>3049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134850942</v>
      </c>
      <c r="BO24" s="429"/>
      <c r="BP24" s="429"/>
      <c r="BQ24" s="429"/>
      <c r="BR24" s="429"/>
      <c r="BS24" s="429"/>
      <c r="BT24" s="429"/>
      <c r="BU24" s="430"/>
      <c r="BV24" s="428">
        <v>134046252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3</v>
      </c>
      <c r="M25" s="405"/>
      <c r="N25" s="405"/>
      <c r="O25" s="405"/>
      <c r="P25" s="406"/>
      <c r="Q25" s="404">
        <v>8700</v>
      </c>
      <c r="R25" s="405"/>
      <c r="S25" s="405"/>
      <c r="T25" s="405"/>
      <c r="U25" s="405"/>
      <c r="V25" s="406"/>
      <c r="W25" s="470"/>
      <c r="X25" s="461"/>
      <c r="Y25" s="462"/>
      <c r="Z25" s="401" t="s">
        <v>172</v>
      </c>
      <c r="AA25" s="402"/>
      <c r="AB25" s="402"/>
      <c r="AC25" s="402"/>
      <c r="AD25" s="402"/>
      <c r="AE25" s="402"/>
      <c r="AF25" s="402"/>
      <c r="AG25" s="403"/>
      <c r="AH25" s="404">
        <v>516</v>
      </c>
      <c r="AI25" s="405"/>
      <c r="AJ25" s="405"/>
      <c r="AK25" s="405"/>
      <c r="AL25" s="406"/>
      <c r="AM25" s="404">
        <v>1480920</v>
      </c>
      <c r="AN25" s="405"/>
      <c r="AO25" s="405"/>
      <c r="AP25" s="405"/>
      <c r="AQ25" s="405"/>
      <c r="AR25" s="406"/>
      <c r="AS25" s="404">
        <v>2870</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20978414</v>
      </c>
      <c r="BO25" s="424"/>
      <c r="BP25" s="424"/>
      <c r="BQ25" s="424"/>
      <c r="BR25" s="424"/>
      <c r="BS25" s="424"/>
      <c r="BT25" s="424"/>
      <c r="BU25" s="425"/>
      <c r="BV25" s="423">
        <v>31049547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7600</v>
      </c>
      <c r="R26" s="405"/>
      <c r="S26" s="405"/>
      <c r="T26" s="405"/>
      <c r="U26" s="405"/>
      <c r="V26" s="406"/>
      <c r="W26" s="470"/>
      <c r="X26" s="461"/>
      <c r="Y26" s="462"/>
      <c r="Z26" s="401" t="s">
        <v>175</v>
      </c>
      <c r="AA26" s="483"/>
      <c r="AB26" s="483"/>
      <c r="AC26" s="483"/>
      <c r="AD26" s="483"/>
      <c r="AE26" s="483"/>
      <c r="AF26" s="483"/>
      <c r="AG26" s="484"/>
      <c r="AH26" s="404">
        <v>5</v>
      </c>
      <c r="AI26" s="405"/>
      <c r="AJ26" s="405"/>
      <c r="AK26" s="405"/>
      <c r="AL26" s="406"/>
      <c r="AM26" s="404">
        <v>17950</v>
      </c>
      <c r="AN26" s="405"/>
      <c r="AO26" s="405"/>
      <c r="AP26" s="405"/>
      <c r="AQ26" s="405"/>
      <c r="AR26" s="406"/>
      <c r="AS26" s="404">
        <v>3590</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v>213396</v>
      </c>
      <c r="BO26" s="429"/>
      <c r="BP26" s="429"/>
      <c r="BQ26" s="429"/>
      <c r="BR26" s="429"/>
      <c r="BS26" s="429"/>
      <c r="BT26" s="429"/>
      <c r="BU26" s="430"/>
      <c r="BV26" s="428">
        <v>140289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8000</v>
      </c>
      <c r="R27" s="405"/>
      <c r="S27" s="405"/>
      <c r="T27" s="405"/>
      <c r="U27" s="405"/>
      <c r="V27" s="406"/>
      <c r="W27" s="470"/>
      <c r="X27" s="461"/>
      <c r="Y27" s="462"/>
      <c r="Z27" s="401" t="s">
        <v>178</v>
      </c>
      <c r="AA27" s="402"/>
      <c r="AB27" s="402"/>
      <c r="AC27" s="402"/>
      <c r="AD27" s="402"/>
      <c r="AE27" s="402"/>
      <c r="AF27" s="402"/>
      <c r="AG27" s="403"/>
      <c r="AH27" s="404">
        <v>204</v>
      </c>
      <c r="AI27" s="405"/>
      <c r="AJ27" s="405"/>
      <c r="AK27" s="405"/>
      <c r="AL27" s="406"/>
      <c r="AM27" s="404">
        <v>672472</v>
      </c>
      <c r="AN27" s="405"/>
      <c r="AO27" s="405"/>
      <c r="AP27" s="405"/>
      <c r="AQ27" s="405"/>
      <c r="AR27" s="406"/>
      <c r="AS27" s="404">
        <v>3296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1911000</v>
      </c>
      <c r="BO27" s="432"/>
      <c r="BP27" s="432"/>
      <c r="BQ27" s="432"/>
      <c r="BR27" s="432"/>
      <c r="BS27" s="432"/>
      <c r="BT27" s="432"/>
      <c r="BU27" s="433"/>
      <c r="BV27" s="431">
        <v>1911000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7400</v>
      </c>
      <c r="R28" s="405"/>
      <c r="S28" s="405"/>
      <c r="T28" s="405"/>
      <c r="U28" s="405"/>
      <c r="V28" s="406"/>
      <c r="W28" s="470"/>
      <c r="X28" s="461"/>
      <c r="Y28" s="462"/>
      <c r="Z28" s="401" t="s">
        <v>181</v>
      </c>
      <c r="AA28" s="402"/>
      <c r="AB28" s="402"/>
      <c r="AC28" s="402"/>
      <c r="AD28" s="402"/>
      <c r="AE28" s="402"/>
      <c r="AF28" s="402"/>
      <c r="AG28" s="403"/>
      <c r="AH28" s="404" t="s">
        <v>182</v>
      </c>
      <c r="AI28" s="405"/>
      <c r="AJ28" s="405"/>
      <c r="AK28" s="405"/>
      <c r="AL28" s="406"/>
      <c r="AM28" s="404" t="s">
        <v>182</v>
      </c>
      <c r="AN28" s="405"/>
      <c r="AO28" s="405"/>
      <c r="AP28" s="405"/>
      <c r="AQ28" s="405"/>
      <c r="AR28" s="406"/>
      <c r="AS28" s="404" t="s">
        <v>182</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17105320</v>
      </c>
      <c r="BO28" s="424"/>
      <c r="BP28" s="424"/>
      <c r="BQ28" s="424"/>
      <c r="BR28" s="424"/>
      <c r="BS28" s="424"/>
      <c r="BT28" s="424"/>
      <c r="BU28" s="425"/>
      <c r="BV28" s="423">
        <v>16439720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36</v>
      </c>
      <c r="M29" s="405"/>
      <c r="N29" s="405"/>
      <c r="O29" s="405"/>
      <c r="P29" s="406"/>
      <c r="Q29" s="404">
        <v>7000</v>
      </c>
      <c r="R29" s="405"/>
      <c r="S29" s="405"/>
      <c r="T29" s="405"/>
      <c r="U29" s="405"/>
      <c r="V29" s="406"/>
      <c r="W29" s="471"/>
      <c r="X29" s="472"/>
      <c r="Y29" s="473"/>
      <c r="Z29" s="401" t="s">
        <v>185</v>
      </c>
      <c r="AA29" s="402"/>
      <c r="AB29" s="402"/>
      <c r="AC29" s="402"/>
      <c r="AD29" s="402"/>
      <c r="AE29" s="402"/>
      <c r="AF29" s="402"/>
      <c r="AG29" s="403"/>
      <c r="AH29" s="404">
        <v>2716</v>
      </c>
      <c r="AI29" s="405"/>
      <c r="AJ29" s="405"/>
      <c r="AK29" s="405"/>
      <c r="AL29" s="406"/>
      <c r="AM29" s="404">
        <v>8331560</v>
      </c>
      <c r="AN29" s="405"/>
      <c r="AO29" s="405"/>
      <c r="AP29" s="405"/>
      <c r="AQ29" s="405"/>
      <c r="AR29" s="406"/>
      <c r="AS29" s="404">
        <v>3068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4371000</v>
      </c>
      <c r="BO29" s="429"/>
      <c r="BP29" s="429"/>
      <c r="BQ29" s="429"/>
      <c r="BR29" s="429"/>
      <c r="BS29" s="429"/>
      <c r="BT29" s="429"/>
      <c r="BU29" s="430"/>
      <c r="BV29" s="428">
        <v>4130300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101.9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5258670</v>
      </c>
      <c r="BO30" s="432"/>
      <c r="BP30" s="432"/>
      <c r="BQ30" s="432"/>
      <c r="BR30" s="432"/>
      <c r="BS30" s="432"/>
      <c r="BT30" s="432"/>
      <c r="BU30" s="433"/>
      <c r="BV30" s="431">
        <v>3473651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11</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東大阪都市清掃施設組合（一般会計）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（公財）東大阪市公園環境協会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奨学事業特別会計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12</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恩智川水防事務組合（一般会計）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（公財）東大阪市学校給食会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公共用地先行取得事業特別会計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淀川左岸水防事務組合（一般会計）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（公財）東大阪市文化振興協会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火災共済事業特別会計</v>
      </c>
      <c r="F37" s="386"/>
      <c r="G37" s="386"/>
      <c r="H37" s="386"/>
      <c r="I37" s="386"/>
      <c r="J37" s="386"/>
      <c r="K37" s="386"/>
      <c r="L37" s="386"/>
      <c r="M37" s="386"/>
      <c r="N37" s="386"/>
      <c r="O37" s="386"/>
      <c r="P37" s="386"/>
      <c r="Q37" s="386"/>
      <c r="R37" s="386"/>
      <c r="S37" s="386"/>
      <c r="T37" s="214"/>
      <c r="U37" s="387">
        <f t="shared" si="4"/>
        <v>10</v>
      </c>
      <c r="V37" s="387"/>
      <c r="W37" s="386" t="str">
        <f>IF('各会計、関係団体の財政状況及び健全化判断比率'!B31="","",'各会計、関係団体の財政状況及び健全化判断比率'!B31)</f>
        <v>交通災害共済事業特別会計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大和川右岸水防事務組合（一般会計）</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東大阪再開発（株）</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母子父子寡婦福祉資金貸付事業特別会計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大阪府後期高齢者医療広域連合（一般会計）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（公財）東大阪市産業創造勤労者支援機構</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病院事業債管理特別会計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大阪府後期高齢者医療広域連合（後期高齢者医療特別会計）</v>
      </c>
      <c r="BZ39" s="386"/>
      <c r="CA39" s="386"/>
      <c r="CB39" s="386"/>
      <c r="CC39" s="386"/>
      <c r="CD39" s="386"/>
      <c r="CE39" s="386"/>
      <c r="CF39" s="386"/>
      <c r="CG39" s="386"/>
      <c r="CH39" s="386"/>
      <c r="CI39" s="386"/>
      <c r="CJ39" s="386"/>
      <c r="CK39" s="386"/>
      <c r="CL39" s="386"/>
      <c r="CM39" s="386"/>
      <c r="CN39" s="214"/>
      <c r="CO39" s="387">
        <f t="shared" si="3"/>
        <v>27</v>
      </c>
      <c r="CP39" s="387"/>
      <c r="CQ39" s="386" t="str">
        <f>IF('各会計、関係団体の財政状況及び健全化判断比率'!BS12="","",'各会計、関係団体の財政状況及び健全化判断比率'!BS12)</f>
        <v>市立東大阪医療センター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大阪広域水道企業団（水道事業会計）</v>
      </c>
      <c r="BZ40" s="386"/>
      <c r="CA40" s="386"/>
      <c r="CB40" s="386"/>
      <c r="CC40" s="386"/>
      <c r="CD40" s="386"/>
      <c r="CE40" s="386"/>
      <c r="CF40" s="386"/>
      <c r="CG40" s="386"/>
      <c r="CH40" s="386"/>
      <c r="CI40" s="386"/>
      <c r="CJ40" s="386"/>
      <c r="CK40" s="386"/>
      <c r="CL40" s="386"/>
      <c r="CM40" s="386"/>
      <c r="CN40" s="214"/>
      <c r="CO40" s="387">
        <f t="shared" si="3"/>
        <v>28</v>
      </c>
      <c r="CP40" s="387"/>
      <c r="CQ40" s="386" t="str">
        <f>IF('各会計、関係団体の財政状況及び健全化判断比率'!BS13="","",'各会計、関係団体の財政状況及び健全化判断比率'!BS13)</f>
        <v>大阪外環状線鉄道(株)</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大阪広域水道企業団（工業用水道事業会計）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21</v>
      </c>
      <c r="BX42" s="387"/>
      <c r="BY42" s="386" t="str">
        <f>IF('各会計、関係団体の財政状況及び健全化判断比率'!B76="","",'各会計、関係団体の財政状況及び健全化判断比率'!B76)</f>
        <v>大阪府都市競艇企業団（モーターボート競走事業会計）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RooGXVS+14dOb1nz3LLvS62f7Iusi5A+iiyM9nMQ728hTtifyOgXCGNaJ+aTwZ8oi1nL4qc9LL6CTCIqGbcw==" saltValue="/Zsfy+4QA+xc+EWkk+QX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563</v>
      </c>
      <c r="D34" s="1210"/>
      <c r="E34" s="1211"/>
      <c r="F34" s="32">
        <v>3.8</v>
      </c>
      <c r="G34" s="33">
        <v>4.72</v>
      </c>
      <c r="H34" s="33">
        <v>5.35</v>
      </c>
      <c r="I34" s="33">
        <v>6.08</v>
      </c>
      <c r="J34" s="34">
        <v>6.52</v>
      </c>
      <c r="K34" s="22"/>
      <c r="L34" s="22"/>
      <c r="M34" s="22"/>
      <c r="N34" s="22"/>
      <c r="O34" s="22"/>
      <c r="P34" s="22"/>
    </row>
    <row r="35" spans="1:16" ht="39" customHeight="1" x14ac:dyDescent="0.15">
      <c r="A35" s="22"/>
      <c r="B35" s="35"/>
      <c r="C35" s="1204" t="s">
        <v>564</v>
      </c>
      <c r="D35" s="1205"/>
      <c r="E35" s="1206"/>
      <c r="F35" s="36">
        <v>5.26</v>
      </c>
      <c r="G35" s="37">
        <v>5.42</v>
      </c>
      <c r="H35" s="37">
        <v>4.87</v>
      </c>
      <c r="I35" s="37">
        <v>4.6100000000000003</v>
      </c>
      <c r="J35" s="38">
        <v>4.8499999999999996</v>
      </c>
      <c r="K35" s="22"/>
      <c r="L35" s="22"/>
      <c r="M35" s="22"/>
      <c r="N35" s="22"/>
      <c r="O35" s="22"/>
      <c r="P35" s="22"/>
    </row>
    <row r="36" spans="1:16" ht="39" customHeight="1" x14ac:dyDescent="0.15">
      <c r="A36" s="22"/>
      <c r="B36" s="35"/>
      <c r="C36" s="1204" t="s">
        <v>565</v>
      </c>
      <c r="D36" s="1205"/>
      <c r="E36" s="1206"/>
      <c r="F36" s="36">
        <v>1.21</v>
      </c>
      <c r="G36" s="37">
        <v>1.05</v>
      </c>
      <c r="H36" s="37">
        <v>1.38</v>
      </c>
      <c r="I36" s="37">
        <v>1.81</v>
      </c>
      <c r="J36" s="38">
        <v>2.0499999999999998</v>
      </c>
      <c r="K36" s="22"/>
      <c r="L36" s="22"/>
      <c r="M36" s="22"/>
      <c r="N36" s="22"/>
      <c r="O36" s="22"/>
      <c r="P36" s="22"/>
    </row>
    <row r="37" spans="1:16" ht="39" customHeight="1" x14ac:dyDescent="0.15">
      <c r="A37" s="22"/>
      <c r="B37" s="35"/>
      <c r="C37" s="1204" t="s">
        <v>566</v>
      </c>
      <c r="D37" s="1205"/>
      <c r="E37" s="1206"/>
      <c r="F37" s="36">
        <v>0.72</v>
      </c>
      <c r="G37" s="37">
        <v>0.64</v>
      </c>
      <c r="H37" s="37">
        <v>0.49</v>
      </c>
      <c r="I37" s="37">
        <v>0.95</v>
      </c>
      <c r="J37" s="38">
        <v>0.36</v>
      </c>
      <c r="K37" s="22"/>
      <c r="L37" s="22"/>
      <c r="M37" s="22"/>
      <c r="N37" s="22"/>
      <c r="O37" s="22"/>
      <c r="P37" s="22"/>
    </row>
    <row r="38" spans="1:16" ht="39" customHeight="1" x14ac:dyDescent="0.15">
      <c r="A38" s="22"/>
      <c r="B38" s="35"/>
      <c r="C38" s="1204" t="s">
        <v>567</v>
      </c>
      <c r="D38" s="1205"/>
      <c r="E38" s="1206"/>
      <c r="F38" s="36">
        <v>0.92</v>
      </c>
      <c r="G38" s="37">
        <v>1.54</v>
      </c>
      <c r="H38" s="37">
        <v>1.71</v>
      </c>
      <c r="I38" s="37">
        <v>0.37</v>
      </c>
      <c r="J38" s="38">
        <v>0.36</v>
      </c>
      <c r="K38" s="22"/>
      <c r="L38" s="22"/>
      <c r="M38" s="22"/>
      <c r="N38" s="22"/>
      <c r="O38" s="22"/>
      <c r="P38" s="22"/>
    </row>
    <row r="39" spans="1:16" ht="39" customHeight="1" x14ac:dyDescent="0.15">
      <c r="A39" s="22"/>
      <c r="B39" s="35"/>
      <c r="C39" s="1204" t="s">
        <v>568</v>
      </c>
      <c r="D39" s="1205"/>
      <c r="E39" s="1206"/>
      <c r="F39" s="36">
        <v>0.28999999999999998</v>
      </c>
      <c r="G39" s="37">
        <v>0.35</v>
      </c>
      <c r="H39" s="37">
        <v>0.23</v>
      </c>
      <c r="I39" s="37">
        <v>0.3</v>
      </c>
      <c r="J39" s="38">
        <v>0.32</v>
      </c>
      <c r="K39" s="22"/>
      <c r="L39" s="22"/>
      <c r="M39" s="22"/>
      <c r="N39" s="22"/>
      <c r="O39" s="22"/>
      <c r="P39" s="22"/>
    </row>
    <row r="40" spans="1:16" ht="39" customHeight="1" x14ac:dyDescent="0.15">
      <c r="A40" s="22"/>
      <c r="B40" s="35"/>
      <c r="C40" s="1204" t="s">
        <v>569</v>
      </c>
      <c r="D40" s="1205"/>
      <c r="E40" s="1206"/>
      <c r="F40" s="36">
        <v>0.27</v>
      </c>
      <c r="G40" s="37">
        <v>0.28999999999999998</v>
      </c>
      <c r="H40" s="37">
        <v>0.3</v>
      </c>
      <c r="I40" s="37">
        <v>0.3</v>
      </c>
      <c r="J40" s="38">
        <v>0.3</v>
      </c>
      <c r="K40" s="22"/>
      <c r="L40" s="22"/>
      <c r="M40" s="22"/>
      <c r="N40" s="22"/>
      <c r="O40" s="22"/>
      <c r="P40" s="22"/>
    </row>
    <row r="41" spans="1:16" ht="39" customHeight="1" x14ac:dyDescent="0.15">
      <c r="A41" s="22"/>
      <c r="B41" s="35"/>
      <c r="C41" s="1204" t="s">
        <v>570</v>
      </c>
      <c r="D41" s="1205"/>
      <c r="E41" s="1206"/>
      <c r="F41" s="36">
        <v>0.06</v>
      </c>
      <c r="G41" s="37">
        <v>7.0000000000000007E-2</v>
      </c>
      <c r="H41" s="37">
        <v>0.09</v>
      </c>
      <c r="I41" s="37">
        <v>0.13</v>
      </c>
      <c r="J41" s="38">
        <v>0.19</v>
      </c>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v>3.41</v>
      </c>
      <c r="G43" s="42">
        <v>0.26</v>
      </c>
      <c r="H43" s="42">
        <v>0.27</v>
      </c>
      <c r="I43" s="42">
        <v>0.28999999999999998</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30DyvfFbjN7N54WpZD9J94atZnP69mRHA0cSZ+rw7dtAO1Vi5B2X7ZY+SJ9sDt9tfmVoXWNcXhVdUyX4ORmw==" saltValue="+KTATsAUm6lL6el9NVu9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16571</v>
      </c>
      <c r="L45" s="60">
        <v>17993</v>
      </c>
      <c r="M45" s="60">
        <v>17793</v>
      </c>
      <c r="N45" s="60">
        <v>20049</v>
      </c>
      <c r="O45" s="61">
        <v>19201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7675</v>
      </c>
      <c r="L48" s="64">
        <v>6925</v>
      </c>
      <c r="M48" s="64">
        <v>7016</v>
      </c>
      <c r="N48" s="64">
        <v>6873</v>
      </c>
      <c r="O48" s="65">
        <v>6731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48</v>
      </c>
      <c r="L49" s="64">
        <v>56</v>
      </c>
      <c r="M49" s="64">
        <v>83</v>
      </c>
      <c r="N49" s="64">
        <v>193</v>
      </c>
      <c r="O49" s="65">
        <v>368</v>
      </c>
      <c r="P49" s="48"/>
      <c r="Q49" s="48"/>
      <c r="R49" s="48"/>
      <c r="S49" s="48"/>
      <c r="T49" s="48"/>
      <c r="U49" s="48"/>
    </row>
    <row r="50" spans="1:21" ht="30.75" customHeight="1" x14ac:dyDescent="0.15">
      <c r="A50" s="48"/>
      <c r="B50" s="1232"/>
      <c r="C50" s="1233"/>
      <c r="D50" s="62"/>
      <c r="E50" s="1214" t="s">
        <v>17</v>
      </c>
      <c r="F50" s="1214"/>
      <c r="G50" s="1214"/>
      <c r="H50" s="1214"/>
      <c r="I50" s="1214"/>
      <c r="J50" s="1215"/>
      <c r="K50" s="63">
        <v>434</v>
      </c>
      <c r="L50" s="64">
        <v>398</v>
      </c>
      <c r="M50" s="64">
        <v>400</v>
      </c>
      <c r="N50" s="64">
        <v>207</v>
      </c>
      <c r="O50" s="65">
        <v>438</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20369</v>
      </c>
      <c r="L52" s="64">
        <v>20985</v>
      </c>
      <c r="M52" s="64">
        <v>21356</v>
      </c>
      <c r="N52" s="64">
        <v>21402</v>
      </c>
      <c r="O52" s="65">
        <v>22059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4359</v>
      </c>
      <c r="L53" s="69">
        <v>4387</v>
      </c>
      <c r="M53" s="69">
        <v>3936</v>
      </c>
      <c r="N53" s="69">
        <v>5920</v>
      </c>
      <c r="O53" s="70">
        <v>4679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602</v>
      </c>
      <c r="L57" s="84" t="s">
        <v>602</v>
      </c>
      <c r="M57" s="84" t="s">
        <v>602</v>
      </c>
      <c r="N57" s="84" t="s">
        <v>602</v>
      </c>
      <c r="O57" s="85" t="s">
        <v>602</v>
      </c>
    </row>
    <row r="58" spans="1:21" ht="31.5" customHeight="1" thickBot="1" x14ac:dyDescent="0.2">
      <c r="B58" s="1222"/>
      <c r="C58" s="1223"/>
      <c r="D58" s="1227" t="s">
        <v>27</v>
      </c>
      <c r="E58" s="1228"/>
      <c r="F58" s="1228"/>
      <c r="G58" s="1228"/>
      <c r="H58" s="1228"/>
      <c r="I58" s="1228"/>
      <c r="J58" s="122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fACy06cdX8jGzl+P4WIrBdT3DkixFByVroiJ4vznHdwL3aH76N6uieJmK++q0ig3JVji9CPBwCMUOhNU0orWA==" saltValue="aDha/3dcNZFH2Fp1oZYN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187119</v>
      </c>
      <c r="J41" s="104">
        <v>201700</v>
      </c>
      <c r="K41" s="104">
        <v>201474</v>
      </c>
      <c r="L41" s="104">
        <v>204848</v>
      </c>
      <c r="M41" s="105">
        <v>203317</v>
      </c>
    </row>
    <row r="42" spans="2:13" ht="27.75" customHeight="1" x14ac:dyDescent="0.15">
      <c r="B42" s="1240"/>
      <c r="C42" s="1241"/>
      <c r="D42" s="106"/>
      <c r="E42" s="1244" t="s">
        <v>32</v>
      </c>
      <c r="F42" s="1244"/>
      <c r="G42" s="1244"/>
      <c r="H42" s="1245"/>
      <c r="I42" s="107">
        <v>2403</v>
      </c>
      <c r="J42" s="108">
        <v>2193</v>
      </c>
      <c r="K42" s="108">
        <v>1712</v>
      </c>
      <c r="L42" s="108">
        <v>1515</v>
      </c>
      <c r="M42" s="109">
        <v>5945</v>
      </c>
    </row>
    <row r="43" spans="2:13" ht="27.75" customHeight="1" x14ac:dyDescent="0.15">
      <c r="B43" s="1240"/>
      <c r="C43" s="1241"/>
      <c r="D43" s="106"/>
      <c r="E43" s="1244" t="s">
        <v>33</v>
      </c>
      <c r="F43" s="1244"/>
      <c r="G43" s="1244"/>
      <c r="H43" s="1245"/>
      <c r="I43" s="107">
        <v>109318</v>
      </c>
      <c r="J43" s="108">
        <v>101394</v>
      </c>
      <c r="K43" s="108">
        <v>101380</v>
      </c>
      <c r="L43" s="108">
        <v>99758</v>
      </c>
      <c r="M43" s="109">
        <v>94706</v>
      </c>
    </row>
    <row r="44" spans="2:13" ht="27.75" customHeight="1" x14ac:dyDescent="0.15">
      <c r="B44" s="1240"/>
      <c r="C44" s="1241"/>
      <c r="D44" s="106"/>
      <c r="E44" s="1244" t="s">
        <v>34</v>
      </c>
      <c r="F44" s="1244"/>
      <c r="G44" s="1244"/>
      <c r="H44" s="1245"/>
      <c r="I44" s="107">
        <v>3717</v>
      </c>
      <c r="J44" s="108">
        <v>7346</v>
      </c>
      <c r="K44" s="108">
        <v>7361</v>
      </c>
      <c r="L44" s="108">
        <v>7315</v>
      </c>
      <c r="M44" s="109">
        <v>7034</v>
      </c>
    </row>
    <row r="45" spans="2:13" ht="27.75" customHeight="1" x14ac:dyDescent="0.15">
      <c r="B45" s="1240"/>
      <c r="C45" s="1241"/>
      <c r="D45" s="106"/>
      <c r="E45" s="1244" t="s">
        <v>35</v>
      </c>
      <c r="F45" s="1244"/>
      <c r="G45" s="1244"/>
      <c r="H45" s="1245"/>
      <c r="I45" s="107">
        <v>16588</v>
      </c>
      <c r="J45" s="108">
        <v>16506</v>
      </c>
      <c r="K45" s="108">
        <v>16149</v>
      </c>
      <c r="L45" s="108">
        <v>15436</v>
      </c>
      <c r="M45" s="109">
        <v>15224</v>
      </c>
    </row>
    <row r="46" spans="2:13" ht="27.75" customHeight="1" x14ac:dyDescent="0.15">
      <c r="B46" s="1240"/>
      <c r="C46" s="1241"/>
      <c r="D46" s="110"/>
      <c r="E46" s="1244" t="s">
        <v>36</v>
      </c>
      <c r="F46" s="1244"/>
      <c r="G46" s="1244"/>
      <c r="H46" s="1245"/>
      <c r="I46" s="107">
        <v>1329</v>
      </c>
      <c r="J46" s="108">
        <v>468</v>
      </c>
      <c r="K46" s="108">
        <v>1282</v>
      </c>
      <c r="L46" s="108">
        <v>1170</v>
      </c>
      <c r="M46" s="109">
        <v>1314</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26397</v>
      </c>
      <c r="J50" s="108">
        <v>25170</v>
      </c>
      <c r="K50" s="108">
        <v>26996</v>
      </c>
      <c r="L50" s="108">
        <v>29156</v>
      </c>
      <c r="M50" s="109">
        <v>32360</v>
      </c>
    </row>
    <row r="51" spans="2:13" ht="27.75" customHeight="1" x14ac:dyDescent="0.15">
      <c r="B51" s="1240"/>
      <c r="C51" s="1241"/>
      <c r="D51" s="106"/>
      <c r="E51" s="1244" t="s">
        <v>42</v>
      </c>
      <c r="F51" s="1244"/>
      <c r="G51" s="1244"/>
      <c r="H51" s="1245"/>
      <c r="I51" s="107">
        <v>92005</v>
      </c>
      <c r="J51" s="108">
        <v>94267</v>
      </c>
      <c r="K51" s="108">
        <v>92394</v>
      </c>
      <c r="L51" s="108">
        <v>90988</v>
      </c>
      <c r="M51" s="109">
        <v>89478</v>
      </c>
    </row>
    <row r="52" spans="2:13" ht="27.75" customHeight="1" x14ac:dyDescent="0.15">
      <c r="B52" s="1242"/>
      <c r="C52" s="1243"/>
      <c r="D52" s="106"/>
      <c r="E52" s="1244" t="s">
        <v>43</v>
      </c>
      <c r="F52" s="1244"/>
      <c r="G52" s="1244"/>
      <c r="H52" s="1245"/>
      <c r="I52" s="107">
        <v>199720</v>
      </c>
      <c r="J52" s="108">
        <v>202243</v>
      </c>
      <c r="K52" s="108">
        <v>201787</v>
      </c>
      <c r="L52" s="108">
        <v>203324</v>
      </c>
      <c r="M52" s="109">
        <v>200501</v>
      </c>
    </row>
    <row r="53" spans="2:13" ht="27.75" customHeight="1" thickBot="1" x14ac:dyDescent="0.2">
      <c r="B53" s="1246" t="s">
        <v>44</v>
      </c>
      <c r="C53" s="1247"/>
      <c r="D53" s="113"/>
      <c r="E53" s="1248" t="s">
        <v>45</v>
      </c>
      <c r="F53" s="1248"/>
      <c r="G53" s="1248"/>
      <c r="H53" s="1249"/>
      <c r="I53" s="114">
        <v>2352</v>
      </c>
      <c r="J53" s="115">
        <v>7928</v>
      </c>
      <c r="K53" s="115">
        <v>8180</v>
      </c>
      <c r="L53" s="115">
        <v>6574</v>
      </c>
      <c r="M53" s="116">
        <v>5200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XJuDdemucx1eSLEThdsgs7YlcpFheyeInBS2LWNPCT5Vx2xxfCccJYCam6401eznHSgKT78s08LFV/k7et6vw==" saltValue="vx/r0YAAwzJ/gzadZ03t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15201</v>
      </c>
      <c r="G55" s="128">
        <v>16440</v>
      </c>
      <c r="H55" s="129">
        <v>17105</v>
      </c>
    </row>
    <row r="56" spans="2:8" ht="52.5" customHeight="1" x14ac:dyDescent="0.15">
      <c r="B56" s="130"/>
      <c r="C56" s="1267" t="s">
        <v>49</v>
      </c>
      <c r="D56" s="1267"/>
      <c r="E56" s="1268"/>
      <c r="F56" s="131">
        <v>4017</v>
      </c>
      <c r="G56" s="131">
        <v>4130</v>
      </c>
      <c r="H56" s="132">
        <v>4371</v>
      </c>
    </row>
    <row r="57" spans="2:8" ht="53.25" customHeight="1" x14ac:dyDescent="0.15">
      <c r="B57" s="130"/>
      <c r="C57" s="1269" t="s">
        <v>50</v>
      </c>
      <c r="D57" s="1269"/>
      <c r="E57" s="1270"/>
      <c r="F57" s="133">
        <v>3609</v>
      </c>
      <c r="G57" s="133">
        <v>3474</v>
      </c>
      <c r="H57" s="134">
        <v>5259</v>
      </c>
    </row>
    <row r="58" spans="2:8" ht="45.75" customHeight="1" x14ac:dyDescent="0.15">
      <c r="B58" s="135"/>
      <c r="C58" s="1257" t="s">
        <v>579</v>
      </c>
      <c r="D58" s="1258"/>
      <c r="E58" s="1259"/>
      <c r="F58" s="136">
        <v>324</v>
      </c>
      <c r="G58" s="136">
        <v>655</v>
      </c>
      <c r="H58" s="137">
        <v>2527</v>
      </c>
    </row>
    <row r="59" spans="2:8" ht="45.75" customHeight="1" x14ac:dyDescent="0.15">
      <c r="B59" s="135"/>
      <c r="C59" s="1257" t="s">
        <v>580</v>
      </c>
      <c r="D59" s="1258"/>
      <c r="E59" s="1259"/>
      <c r="F59" s="136">
        <v>2035</v>
      </c>
      <c r="G59" s="136">
        <v>1647</v>
      </c>
      <c r="H59" s="137">
        <v>1610</v>
      </c>
    </row>
    <row r="60" spans="2:8" ht="45.75" customHeight="1" x14ac:dyDescent="0.15">
      <c r="B60" s="135"/>
      <c r="C60" s="1257" t="s">
        <v>581</v>
      </c>
      <c r="D60" s="1258"/>
      <c r="E60" s="1259"/>
      <c r="F60" s="136">
        <v>286</v>
      </c>
      <c r="G60" s="136">
        <v>287</v>
      </c>
      <c r="H60" s="137">
        <v>284</v>
      </c>
    </row>
    <row r="61" spans="2:8" ht="45.75" customHeight="1" x14ac:dyDescent="0.15">
      <c r="B61" s="135"/>
      <c r="C61" s="1257" t="s">
        <v>582</v>
      </c>
      <c r="D61" s="1258"/>
      <c r="E61" s="1259"/>
      <c r="F61" s="136">
        <v>202</v>
      </c>
      <c r="G61" s="136">
        <v>213</v>
      </c>
      <c r="H61" s="137">
        <v>221</v>
      </c>
    </row>
    <row r="62" spans="2:8" ht="45.75" customHeight="1" thickBot="1" x14ac:dyDescent="0.2">
      <c r="B62" s="138"/>
      <c r="C62" s="1260" t="s">
        <v>583</v>
      </c>
      <c r="D62" s="1261"/>
      <c r="E62" s="1262"/>
      <c r="F62" s="139">
        <v>126</v>
      </c>
      <c r="G62" s="139">
        <v>147</v>
      </c>
      <c r="H62" s="140">
        <v>169</v>
      </c>
    </row>
    <row r="63" spans="2:8" ht="52.5" customHeight="1" thickBot="1" x14ac:dyDescent="0.2">
      <c r="B63" s="141"/>
      <c r="C63" s="1263" t="s">
        <v>51</v>
      </c>
      <c r="D63" s="1263"/>
      <c r="E63" s="1264"/>
      <c r="F63" s="142">
        <v>22827</v>
      </c>
      <c r="G63" s="142">
        <v>24044</v>
      </c>
      <c r="H63" s="143">
        <v>26735</v>
      </c>
    </row>
    <row r="64" spans="2:8" ht="15" customHeight="1" x14ac:dyDescent="0.15"/>
  </sheetData>
  <sheetProtection algorithmName="SHA-512" hashValue="Ay9B6uYGLxjU70w3urFz5PJ/8ZZDG9NrBIsq2UebbLrlJq80jc6feUuhevw/ZfDOTP+TbOjVymN9MqKbeCFKSg==" saltValue="S/VvLfUye5GcohQQTYWD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8.5</v>
      </c>
      <c r="BY51" s="1311"/>
      <c r="BZ51" s="1311"/>
      <c r="CA51" s="1311"/>
      <c r="CB51" s="1311"/>
      <c r="CC51" s="1311"/>
      <c r="CD51" s="1311"/>
      <c r="CE51" s="1311"/>
      <c r="CF51" s="1311">
        <v>8.6999999999999993</v>
      </c>
      <c r="CG51" s="1311"/>
      <c r="CH51" s="1311"/>
      <c r="CI51" s="1311"/>
      <c r="CJ51" s="1311"/>
      <c r="CK51" s="1311"/>
      <c r="CL51" s="1311"/>
      <c r="CM51" s="1311"/>
      <c r="CN51" s="1311">
        <v>6.9</v>
      </c>
      <c r="CO51" s="1311"/>
      <c r="CP51" s="1311"/>
      <c r="CQ51" s="1311"/>
      <c r="CR51" s="1311"/>
      <c r="CS51" s="1311"/>
      <c r="CT51" s="1311"/>
      <c r="CU51" s="1311"/>
      <c r="CV51" s="1311">
        <v>5.4</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58</v>
      </c>
      <c r="BY53" s="1311"/>
      <c r="BZ53" s="1311"/>
      <c r="CA53" s="1311"/>
      <c r="CB53" s="1311"/>
      <c r="CC53" s="1311"/>
      <c r="CD53" s="1311"/>
      <c r="CE53" s="1311"/>
      <c r="CF53" s="1311">
        <v>59.4</v>
      </c>
      <c r="CG53" s="1311"/>
      <c r="CH53" s="1311"/>
      <c r="CI53" s="1311"/>
      <c r="CJ53" s="1311"/>
      <c r="CK53" s="1311"/>
      <c r="CL53" s="1311"/>
      <c r="CM53" s="1311"/>
      <c r="CN53" s="1311">
        <v>58.5</v>
      </c>
      <c r="CO53" s="1311"/>
      <c r="CP53" s="1311"/>
      <c r="CQ53" s="1311"/>
      <c r="CR53" s="1311"/>
      <c r="CS53" s="1311"/>
      <c r="CT53" s="1311"/>
      <c r="CU53" s="1311"/>
      <c r="CV53" s="1311">
        <v>53.5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612</v>
      </c>
    </row>
    <row r="64" spans="1:109" x14ac:dyDescent="0.15">
      <c r="B64" s="1280"/>
      <c r="G64" s="1287"/>
      <c r="I64" s="1321"/>
      <c r="J64" s="1321"/>
      <c r="K64" s="1321"/>
      <c r="L64" s="1321"/>
      <c r="M64" s="1321"/>
      <c r="N64" s="1322"/>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1">
        <v>2.5</v>
      </c>
      <c r="BQ73" s="1311"/>
      <c r="BR73" s="1311"/>
      <c r="BS73" s="1311"/>
      <c r="BT73" s="1311"/>
      <c r="BU73" s="1311"/>
      <c r="BV73" s="1311"/>
      <c r="BW73" s="1311"/>
      <c r="BX73" s="1311">
        <v>8.5</v>
      </c>
      <c r="BY73" s="1311"/>
      <c r="BZ73" s="1311"/>
      <c r="CA73" s="1311"/>
      <c r="CB73" s="1311"/>
      <c r="CC73" s="1311"/>
      <c r="CD73" s="1311"/>
      <c r="CE73" s="1311"/>
      <c r="CF73" s="1311">
        <v>8.6999999999999993</v>
      </c>
      <c r="CG73" s="1311"/>
      <c r="CH73" s="1311"/>
      <c r="CI73" s="1311"/>
      <c r="CJ73" s="1311"/>
      <c r="CK73" s="1311"/>
      <c r="CL73" s="1311"/>
      <c r="CM73" s="1311"/>
      <c r="CN73" s="1311">
        <v>6.9</v>
      </c>
      <c r="CO73" s="1311"/>
      <c r="CP73" s="1311"/>
      <c r="CQ73" s="1311"/>
      <c r="CR73" s="1311"/>
      <c r="CS73" s="1311"/>
      <c r="CT73" s="1311"/>
      <c r="CU73" s="1311"/>
      <c r="CV73" s="1311">
        <v>5.4</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1">
        <v>4.9000000000000004</v>
      </c>
      <c r="BQ75" s="1311"/>
      <c r="BR75" s="1311"/>
      <c r="BS75" s="1311"/>
      <c r="BT75" s="1311"/>
      <c r="BU75" s="1311"/>
      <c r="BV75" s="1311"/>
      <c r="BW75" s="1311"/>
      <c r="BX75" s="1311">
        <v>4.7</v>
      </c>
      <c r="BY75" s="1311"/>
      <c r="BZ75" s="1311"/>
      <c r="CA75" s="1311"/>
      <c r="CB75" s="1311"/>
      <c r="CC75" s="1311"/>
      <c r="CD75" s="1311"/>
      <c r="CE75" s="1311"/>
      <c r="CF75" s="1311">
        <v>4.4000000000000004</v>
      </c>
      <c r="CG75" s="1311"/>
      <c r="CH75" s="1311"/>
      <c r="CI75" s="1311"/>
      <c r="CJ75" s="1311"/>
      <c r="CK75" s="1311"/>
      <c r="CL75" s="1311"/>
      <c r="CM75" s="1311"/>
      <c r="CN75" s="1311">
        <v>5</v>
      </c>
      <c r="CO75" s="1311"/>
      <c r="CP75" s="1311"/>
      <c r="CQ75" s="1311"/>
      <c r="CR75" s="1311"/>
      <c r="CS75" s="1311"/>
      <c r="CT75" s="1311"/>
      <c r="CU75" s="1311"/>
      <c r="CV75" s="1311">
        <v>5.0999999999999996</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67PitOPXsqpczy7sXL+e/YG8LfxpX4dlBYFQFagh1d3S9PNJThDAjjJRvtcQTEzH+LyAe+E0i3qb3pL63/e+A==" saltValue="HmlsTZwEFktNi9iuEVYK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iLducTsKtrvAugIaQfXFxgpUxP+3LjlvbSxN+10pMdiS3wyBTdG+LAD9PSximCkFwQkMDQorIFvExVoRglkcMA==" saltValue="8VBQV1ZeQ6YIzllCPMZi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wM6CZtc7osK+ftERvP8uxj1lHCXP9rg08QnVRemqCx4Vdfb/hJodq60pt9VdWCPlfJHzqQoMAal1EbtPGMkqeQ==" saltValue="trvgXZg1jCJcEzYiqKTC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49387</v>
      </c>
      <c r="E3" s="162"/>
      <c r="F3" s="163">
        <v>50880</v>
      </c>
      <c r="G3" s="164"/>
      <c r="H3" s="165"/>
    </row>
    <row r="4" spans="1:8" x14ac:dyDescent="0.15">
      <c r="A4" s="166"/>
      <c r="B4" s="167"/>
      <c r="C4" s="168"/>
      <c r="D4" s="169">
        <v>28963</v>
      </c>
      <c r="E4" s="170"/>
      <c r="F4" s="171">
        <v>27819</v>
      </c>
      <c r="G4" s="172"/>
      <c r="H4" s="173"/>
    </row>
    <row r="5" spans="1:8" x14ac:dyDescent="0.15">
      <c r="A5" s="154" t="s">
        <v>548</v>
      </c>
      <c r="B5" s="159"/>
      <c r="C5" s="160"/>
      <c r="D5" s="161">
        <v>34802</v>
      </c>
      <c r="E5" s="162"/>
      <c r="F5" s="163">
        <v>46395</v>
      </c>
      <c r="G5" s="164"/>
      <c r="H5" s="165"/>
    </row>
    <row r="6" spans="1:8" x14ac:dyDescent="0.15">
      <c r="A6" s="166"/>
      <c r="B6" s="167"/>
      <c r="C6" s="168"/>
      <c r="D6" s="169">
        <v>26355</v>
      </c>
      <c r="E6" s="170"/>
      <c r="F6" s="171">
        <v>26304</v>
      </c>
      <c r="G6" s="172"/>
      <c r="H6" s="173"/>
    </row>
    <row r="7" spans="1:8" x14ac:dyDescent="0.15">
      <c r="A7" s="154" t="s">
        <v>549</v>
      </c>
      <c r="B7" s="159"/>
      <c r="C7" s="160"/>
      <c r="D7" s="161">
        <v>35695</v>
      </c>
      <c r="E7" s="162"/>
      <c r="F7" s="163">
        <v>48088</v>
      </c>
      <c r="G7" s="164"/>
      <c r="H7" s="165"/>
    </row>
    <row r="8" spans="1:8" x14ac:dyDescent="0.15">
      <c r="A8" s="166"/>
      <c r="B8" s="167"/>
      <c r="C8" s="168"/>
      <c r="D8" s="169">
        <v>20620</v>
      </c>
      <c r="E8" s="170"/>
      <c r="F8" s="171">
        <v>25183</v>
      </c>
      <c r="G8" s="172"/>
      <c r="H8" s="173"/>
    </row>
    <row r="9" spans="1:8" x14ac:dyDescent="0.15">
      <c r="A9" s="154" t="s">
        <v>550</v>
      </c>
      <c r="B9" s="159"/>
      <c r="C9" s="160"/>
      <c r="D9" s="161">
        <v>45089</v>
      </c>
      <c r="E9" s="162"/>
      <c r="F9" s="163">
        <v>46457</v>
      </c>
      <c r="G9" s="164"/>
      <c r="H9" s="165"/>
    </row>
    <row r="10" spans="1:8" x14ac:dyDescent="0.15">
      <c r="A10" s="166"/>
      <c r="B10" s="167"/>
      <c r="C10" s="168"/>
      <c r="D10" s="169">
        <v>25936</v>
      </c>
      <c r="E10" s="170"/>
      <c r="F10" s="171">
        <v>24020</v>
      </c>
      <c r="G10" s="172"/>
      <c r="H10" s="173"/>
    </row>
    <row r="11" spans="1:8" x14ac:dyDescent="0.15">
      <c r="A11" s="154" t="s">
        <v>551</v>
      </c>
      <c r="B11" s="159"/>
      <c r="C11" s="160"/>
      <c r="D11" s="161">
        <v>35103</v>
      </c>
      <c r="E11" s="162"/>
      <c r="F11" s="163">
        <v>51849</v>
      </c>
      <c r="G11" s="164"/>
      <c r="H11" s="165"/>
    </row>
    <row r="12" spans="1:8" x14ac:dyDescent="0.15">
      <c r="A12" s="166"/>
      <c r="B12" s="167"/>
      <c r="C12" s="174"/>
      <c r="D12" s="169">
        <v>16658</v>
      </c>
      <c r="E12" s="170"/>
      <c r="F12" s="171">
        <v>26326</v>
      </c>
      <c r="G12" s="172"/>
      <c r="H12" s="173"/>
    </row>
    <row r="13" spans="1:8" x14ac:dyDescent="0.15">
      <c r="A13" s="154"/>
      <c r="B13" s="159"/>
      <c r="C13" s="175"/>
      <c r="D13" s="176">
        <v>40015</v>
      </c>
      <c r="E13" s="177"/>
      <c r="F13" s="178">
        <v>48734</v>
      </c>
      <c r="G13" s="179"/>
      <c r="H13" s="165"/>
    </row>
    <row r="14" spans="1:8" x14ac:dyDescent="0.15">
      <c r="A14" s="166"/>
      <c r="B14" s="167"/>
      <c r="C14" s="168"/>
      <c r="D14" s="169">
        <v>23706</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1.59</v>
      </c>
      <c r="C19" s="180">
        <f>ROUND(VALUE(SUBSTITUTE(実質収支比率等に係る経年分析!G$48,"▲","-")),2)</f>
        <v>1.5</v>
      </c>
      <c r="D19" s="180">
        <f>ROUND(VALUE(SUBSTITUTE(実質収支比率等に係る経年分析!H$48,"▲","-")),2)</f>
        <v>1.87</v>
      </c>
      <c r="E19" s="180">
        <f>ROUND(VALUE(SUBSTITUTE(実質収支比率等に係る経年分析!I$48,"▲","-")),2)</f>
        <v>2.37</v>
      </c>
      <c r="F19" s="180">
        <f>ROUND(VALUE(SUBSTITUTE(実質収支比率等に係る経年分析!J$48,"▲","-")),2)</f>
        <v>2.66</v>
      </c>
    </row>
    <row r="20" spans="1:11" x14ac:dyDescent="0.15">
      <c r="A20" s="180" t="s">
        <v>55</v>
      </c>
      <c r="B20" s="180">
        <f>ROUND(VALUE(SUBSTITUTE(実質収支比率等に係る経年分析!F$47,"▲","-")),2)</f>
        <v>15.98</v>
      </c>
      <c r="C20" s="180">
        <f>ROUND(VALUE(SUBSTITUTE(実質収支比率等に係る経年分析!G$47,"▲","-")),2)</f>
        <v>14.67</v>
      </c>
      <c r="D20" s="180">
        <f>ROUND(VALUE(SUBSTITUTE(実質収支比率等に係る経年分析!H$47,"▲","-")),2)</f>
        <v>14.2</v>
      </c>
      <c r="E20" s="180">
        <f>ROUND(VALUE(SUBSTITUTE(実質収支比率等に係る経年分析!I$47,"▲","-")),2)</f>
        <v>15.11</v>
      </c>
      <c r="F20" s="180">
        <f>ROUND(VALUE(SUBSTITUTE(実質収支比率等に係る経年分析!J$47,"▲","-")),2)</f>
        <v>15.64</v>
      </c>
    </row>
    <row r="21" spans="1:11" x14ac:dyDescent="0.15">
      <c r="A21" s="180" t="s">
        <v>56</v>
      </c>
      <c r="B21" s="180">
        <f>IF(ISNUMBER(VALUE(SUBSTITUTE(実質収支比率等に係る経年分析!F$49,"▲","-"))),ROUND(VALUE(SUBSTITUTE(実質収支比率等に係る経年分析!F$49,"▲","-")),2),NA())</f>
        <v>1.41</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0</v>
      </c>
      <c r="E21" s="180">
        <f>IF(ISNUMBER(VALUE(SUBSTITUTE(実質収支比率等に係る経年分析!I$49,"▲","-"))),ROUND(VALUE(SUBSTITUTE(実質収支比率等に係る経年分析!I$49,"▲","-")),2),NA())</f>
        <v>1.67</v>
      </c>
      <c r="F21" s="180">
        <f>IF(ISNUMBER(VALUE(SUBSTITUTE(実質収支比率等に係る経年分析!J$49,"▲","-"))),ROUND(VALUE(SUBSTITUTE(実質収支比率等に係る経年分析!J$49,"▲","-")),2),NA())</f>
        <v>0.91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0.28999999999999998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火災共済事業特別会計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20369</v>
      </c>
      <c r="E42" s="182"/>
      <c r="F42" s="182"/>
      <c r="G42" s="182">
        <f>'実質公債費比率（分子）の構造'!L$52</f>
        <v>20985</v>
      </c>
      <c r="H42" s="182"/>
      <c r="I42" s="182"/>
      <c r="J42" s="182">
        <f>'実質公債費比率（分子）の構造'!M$52</f>
        <v>21356</v>
      </c>
      <c r="K42" s="182"/>
      <c r="L42" s="182"/>
      <c r="M42" s="182">
        <f>'実質公債費比率（分子）の構造'!N$52</f>
        <v>21402</v>
      </c>
      <c r="N42" s="182"/>
      <c r="O42" s="182"/>
      <c r="P42" s="182">
        <f>'実質公債費比率（分子）の構造'!O$52</f>
        <v>22059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434</v>
      </c>
      <c r="C44" s="182"/>
      <c r="D44" s="182"/>
      <c r="E44" s="182">
        <f>'実質公債費比率（分子）の構造'!L$50</f>
        <v>398</v>
      </c>
      <c r="F44" s="182"/>
      <c r="G44" s="182"/>
      <c r="H44" s="182">
        <f>'実質公債費比率（分子）の構造'!M$50</f>
        <v>400</v>
      </c>
      <c r="I44" s="182"/>
      <c r="J44" s="182"/>
      <c r="K44" s="182">
        <f>'実質公債費比率（分子）の構造'!N$50</f>
        <v>207</v>
      </c>
      <c r="L44" s="182"/>
      <c r="M44" s="182"/>
      <c r="N44" s="182">
        <f>'実質公債費比率（分子）の構造'!O$50</f>
        <v>438</v>
      </c>
      <c r="O44" s="182"/>
      <c r="P44" s="182"/>
    </row>
    <row r="45" spans="1:16" x14ac:dyDescent="0.15">
      <c r="A45" s="182" t="s">
        <v>66</v>
      </c>
      <c r="B45" s="182">
        <f>'実質公債費比率（分子）の構造'!K$49</f>
        <v>48</v>
      </c>
      <c r="C45" s="182"/>
      <c r="D45" s="182"/>
      <c r="E45" s="182">
        <f>'実質公債費比率（分子）の構造'!L$49</f>
        <v>56</v>
      </c>
      <c r="F45" s="182"/>
      <c r="G45" s="182"/>
      <c r="H45" s="182">
        <f>'実質公債費比率（分子）の構造'!M$49</f>
        <v>83</v>
      </c>
      <c r="I45" s="182"/>
      <c r="J45" s="182"/>
      <c r="K45" s="182">
        <f>'実質公債費比率（分子）の構造'!N$49</f>
        <v>193</v>
      </c>
      <c r="L45" s="182"/>
      <c r="M45" s="182"/>
      <c r="N45" s="182">
        <f>'実質公債費比率（分子）の構造'!O$49</f>
        <v>368</v>
      </c>
      <c r="O45" s="182"/>
      <c r="P45" s="182"/>
    </row>
    <row r="46" spans="1:16" x14ac:dyDescent="0.15">
      <c r="A46" s="182" t="s">
        <v>67</v>
      </c>
      <c r="B46" s="182">
        <f>'実質公債費比率（分子）の構造'!K$48</f>
        <v>7675</v>
      </c>
      <c r="C46" s="182"/>
      <c r="D46" s="182"/>
      <c r="E46" s="182">
        <f>'実質公債費比率（分子）の構造'!L$48</f>
        <v>6925</v>
      </c>
      <c r="F46" s="182"/>
      <c r="G46" s="182"/>
      <c r="H46" s="182">
        <f>'実質公債費比率（分子）の構造'!M$48</f>
        <v>7016</v>
      </c>
      <c r="I46" s="182"/>
      <c r="J46" s="182"/>
      <c r="K46" s="182">
        <f>'実質公債費比率（分子）の構造'!N$48</f>
        <v>6873</v>
      </c>
      <c r="L46" s="182"/>
      <c r="M46" s="182"/>
      <c r="N46" s="182">
        <f>'実質公債費比率（分子）の構造'!O$48</f>
        <v>6731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16571</v>
      </c>
      <c r="C49" s="182"/>
      <c r="D49" s="182"/>
      <c r="E49" s="182">
        <f>'実質公債費比率（分子）の構造'!L$45</f>
        <v>17993</v>
      </c>
      <c r="F49" s="182"/>
      <c r="G49" s="182"/>
      <c r="H49" s="182">
        <f>'実質公債費比率（分子）の構造'!M$45</f>
        <v>17793</v>
      </c>
      <c r="I49" s="182"/>
      <c r="J49" s="182"/>
      <c r="K49" s="182">
        <f>'実質公債費比率（分子）の構造'!N$45</f>
        <v>20049</v>
      </c>
      <c r="L49" s="182"/>
      <c r="M49" s="182"/>
      <c r="N49" s="182">
        <f>'実質公債費比率（分子）の構造'!O$45</f>
        <v>19201</v>
      </c>
      <c r="O49" s="182"/>
      <c r="P49" s="182"/>
    </row>
    <row r="50" spans="1:16" x14ac:dyDescent="0.15">
      <c r="A50" s="182" t="s">
        <v>71</v>
      </c>
      <c r="B50" s="182" t="e">
        <f>NA()</f>
        <v>#N/A</v>
      </c>
      <c r="C50" s="182">
        <f>IF(ISNUMBER('実質公債費比率（分子）の構造'!K$53),'実質公債費比率（分子）の構造'!K$53,NA())</f>
        <v>4359</v>
      </c>
      <c r="D50" s="182" t="e">
        <f>NA()</f>
        <v>#N/A</v>
      </c>
      <c r="E50" s="182" t="e">
        <f>NA()</f>
        <v>#N/A</v>
      </c>
      <c r="F50" s="182">
        <f>IF(ISNUMBER('実質公債費比率（分子）の構造'!L$53),'実質公債費比率（分子）の構造'!L$53,NA())</f>
        <v>4387</v>
      </c>
      <c r="G50" s="182" t="e">
        <f>NA()</f>
        <v>#N/A</v>
      </c>
      <c r="H50" s="182" t="e">
        <f>NA()</f>
        <v>#N/A</v>
      </c>
      <c r="I50" s="182">
        <f>IF(ISNUMBER('実質公債費比率（分子）の構造'!M$53),'実質公債費比率（分子）の構造'!M$53,NA())</f>
        <v>3936</v>
      </c>
      <c r="J50" s="182" t="e">
        <f>NA()</f>
        <v>#N/A</v>
      </c>
      <c r="K50" s="182" t="e">
        <f>NA()</f>
        <v>#N/A</v>
      </c>
      <c r="L50" s="182">
        <f>IF(ISNUMBER('実質公債費比率（分子）の構造'!N$53),'実質公債費比率（分子）の構造'!N$53,NA())</f>
        <v>5920</v>
      </c>
      <c r="M50" s="182" t="e">
        <f>NA()</f>
        <v>#N/A</v>
      </c>
      <c r="N50" s="182" t="e">
        <f>NA()</f>
        <v>#N/A</v>
      </c>
      <c r="O50" s="182">
        <f>IF(ISNUMBER('実質公債費比率（分子）の構造'!O$53),'実質公債費比率（分子）の構造'!O$53,NA())</f>
        <v>4679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199720</v>
      </c>
      <c r="E56" s="181"/>
      <c r="F56" s="181"/>
      <c r="G56" s="181">
        <f>'将来負担比率（分子）の構造'!J$52</f>
        <v>202243</v>
      </c>
      <c r="H56" s="181"/>
      <c r="I56" s="181"/>
      <c r="J56" s="181">
        <f>'将来負担比率（分子）の構造'!K$52</f>
        <v>201787</v>
      </c>
      <c r="K56" s="181"/>
      <c r="L56" s="181"/>
      <c r="M56" s="181">
        <f>'将来負担比率（分子）の構造'!L$52</f>
        <v>203324</v>
      </c>
      <c r="N56" s="181"/>
      <c r="O56" s="181"/>
      <c r="P56" s="181">
        <f>'将来負担比率（分子）の構造'!M$52</f>
        <v>200501</v>
      </c>
    </row>
    <row r="57" spans="1:16" x14ac:dyDescent="0.15">
      <c r="A57" s="181" t="s">
        <v>42</v>
      </c>
      <c r="B57" s="181"/>
      <c r="C57" s="181"/>
      <c r="D57" s="181">
        <f>'将来負担比率（分子）の構造'!I$51</f>
        <v>92005</v>
      </c>
      <c r="E57" s="181"/>
      <c r="F57" s="181"/>
      <c r="G57" s="181">
        <f>'将来負担比率（分子）の構造'!J$51</f>
        <v>94267</v>
      </c>
      <c r="H57" s="181"/>
      <c r="I57" s="181"/>
      <c r="J57" s="181">
        <f>'将来負担比率（分子）の構造'!K$51</f>
        <v>92394</v>
      </c>
      <c r="K57" s="181"/>
      <c r="L57" s="181"/>
      <c r="M57" s="181">
        <f>'将来負担比率（分子）の構造'!L$51</f>
        <v>90988</v>
      </c>
      <c r="N57" s="181"/>
      <c r="O57" s="181"/>
      <c r="P57" s="181">
        <f>'将来負担比率（分子）の構造'!M$51</f>
        <v>89478</v>
      </c>
    </row>
    <row r="58" spans="1:16" x14ac:dyDescent="0.15">
      <c r="A58" s="181" t="s">
        <v>41</v>
      </c>
      <c r="B58" s="181"/>
      <c r="C58" s="181"/>
      <c r="D58" s="181">
        <f>'将来負担比率（分子）の構造'!I$50</f>
        <v>26397</v>
      </c>
      <c r="E58" s="181"/>
      <c r="F58" s="181"/>
      <c r="G58" s="181">
        <f>'将来負担比率（分子）の構造'!J$50</f>
        <v>25170</v>
      </c>
      <c r="H58" s="181"/>
      <c r="I58" s="181"/>
      <c r="J58" s="181">
        <f>'将来負担比率（分子）の構造'!K$50</f>
        <v>26996</v>
      </c>
      <c r="K58" s="181"/>
      <c r="L58" s="181"/>
      <c r="M58" s="181">
        <f>'将来負担比率（分子）の構造'!L$50</f>
        <v>29156</v>
      </c>
      <c r="N58" s="181"/>
      <c r="O58" s="181"/>
      <c r="P58" s="181">
        <f>'将来負担比率（分子）の構造'!M$50</f>
        <v>32360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1329</v>
      </c>
      <c r="C61" s="181"/>
      <c r="D61" s="181"/>
      <c r="E61" s="181">
        <f>'将来負担比率（分子）の構造'!J$46</f>
        <v>468</v>
      </c>
      <c r="F61" s="181"/>
      <c r="G61" s="181"/>
      <c r="H61" s="181">
        <f>'将来負担比率（分子）の構造'!K$46</f>
        <v>1282</v>
      </c>
      <c r="I61" s="181"/>
      <c r="J61" s="181"/>
      <c r="K61" s="181">
        <f>'将来負担比率（分子）の構造'!L$46</f>
        <v>1170</v>
      </c>
      <c r="L61" s="181"/>
      <c r="M61" s="181"/>
      <c r="N61" s="181">
        <f>'将来負担比率（分子）の構造'!M$46</f>
        <v>1314</v>
      </c>
      <c r="O61" s="181"/>
      <c r="P61" s="181"/>
    </row>
    <row r="62" spans="1:16" x14ac:dyDescent="0.15">
      <c r="A62" s="181" t="s">
        <v>35</v>
      </c>
      <c r="B62" s="181">
        <f>'将来負担比率（分子）の構造'!I$45</f>
        <v>16588</v>
      </c>
      <c r="C62" s="181"/>
      <c r="D62" s="181"/>
      <c r="E62" s="181">
        <f>'将来負担比率（分子）の構造'!J$45</f>
        <v>16506</v>
      </c>
      <c r="F62" s="181"/>
      <c r="G62" s="181"/>
      <c r="H62" s="181">
        <f>'将来負担比率（分子）の構造'!K$45</f>
        <v>16149</v>
      </c>
      <c r="I62" s="181"/>
      <c r="J62" s="181"/>
      <c r="K62" s="181">
        <f>'将来負担比率（分子）の構造'!L$45</f>
        <v>15436</v>
      </c>
      <c r="L62" s="181"/>
      <c r="M62" s="181"/>
      <c r="N62" s="181">
        <f>'将来負担比率（分子）の構造'!M$45</f>
        <v>15224</v>
      </c>
      <c r="O62" s="181"/>
      <c r="P62" s="181"/>
    </row>
    <row r="63" spans="1:16" x14ac:dyDescent="0.15">
      <c r="A63" s="181" t="s">
        <v>34</v>
      </c>
      <c r="B63" s="181">
        <f>'将来負担比率（分子）の構造'!I$44</f>
        <v>3717</v>
      </c>
      <c r="C63" s="181"/>
      <c r="D63" s="181"/>
      <c r="E63" s="181">
        <f>'将来負担比率（分子）の構造'!J$44</f>
        <v>7346</v>
      </c>
      <c r="F63" s="181"/>
      <c r="G63" s="181"/>
      <c r="H63" s="181">
        <f>'将来負担比率（分子）の構造'!K$44</f>
        <v>7361</v>
      </c>
      <c r="I63" s="181"/>
      <c r="J63" s="181"/>
      <c r="K63" s="181">
        <f>'将来負担比率（分子）の構造'!L$44</f>
        <v>7315</v>
      </c>
      <c r="L63" s="181"/>
      <c r="M63" s="181"/>
      <c r="N63" s="181">
        <f>'将来負担比率（分子）の構造'!M$44</f>
        <v>7034</v>
      </c>
      <c r="O63" s="181"/>
      <c r="P63" s="181"/>
    </row>
    <row r="64" spans="1:16" x14ac:dyDescent="0.15">
      <c r="A64" s="181" t="s">
        <v>33</v>
      </c>
      <c r="B64" s="181">
        <f>'将来負担比率（分子）の構造'!I$43</f>
        <v>109318</v>
      </c>
      <c r="C64" s="181"/>
      <c r="D64" s="181"/>
      <c r="E64" s="181">
        <f>'将来負担比率（分子）の構造'!J$43</f>
        <v>101394</v>
      </c>
      <c r="F64" s="181"/>
      <c r="G64" s="181"/>
      <c r="H64" s="181">
        <f>'将来負担比率（分子）の構造'!K$43</f>
        <v>101380</v>
      </c>
      <c r="I64" s="181"/>
      <c r="J64" s="181"/>
      <c r="K64" s="181">
        <f>'将来負担比率（分子）の構造'!L$43</f>
        <v>99758</v>
      </c>
      <c r="L64" s="181"/>
      <c r="M64" s="181"/>
      <c r="N64" s="181">
        <f>'将来負担比率（分子）の構造'!M$43</f>
        <v>94706</v>
      </c>
      <c r="O64" s="181"/>
      <c r="P64" s="181"/>
    </row>
    <row r="65" spans="1:16" x14ac:dyDescent="0.15">
      <c r="A65" s="181" t="s">
        <v>32</v>
      </c>
      <c r="B65" s="181">
        <f>'将来負担比率（分子）の構造'!I$42</f>
        <v>2403</v>
      </c>
      <c r="C65" s="181"/>
      <c r="D65" s="181"/>
      <c r="E65" s="181">
        <f>'将来負担比率（分子）の構造'!J$42</f>
        <v>2193</v>
      </c>
      <c r="F65" s="181"/>
      <c r="G65" s="181"/>
      <c r="H65" s="181">
        <f>'将来負担比率（分子）の構造'!K$42</f>
        <v>1712</v>
      </c>
      <c r="I65" s="181"/>
      <c r="J65" s="181"/>
      <c r="K65" s="181">
        <f>'将来負担比率（分子）の構造'!L$42</f>
        <v>1515</v>
      </c>
      <c r="L65" s="181"/>
      <c r="M65" s="181"/>
      <c r="N65" s="181">
        <f>'将来負担比率（分子）の構造'!M$42</f>
        <v>5945</v>
      </c>
      <c r="O65" s="181"/>
      <c r="P65" s="181"/>
    </row>
    <row r="66" spans="1:16" x14ac:dyDescent="0.15">
      <c r="A66" s="181" t="s">
        <v>31</v>
      </c>
      <c r="B66" s="181">
        <f>'将来負担比率（分子）の構造'!I$41</f>
        <v>187119</v>
      </c>
      <c r="C66" s="181"/>
      <c r="D66" s="181"/>
      <c r="E66" s="181">
        <f>'将来負担比率（分子）の構造'!J$41</f>
        <v>201700</v>
      </c>
      <c r="F66" s="181"/>
      <c r="G66" s="181"/>
      <c r="H66" s="181">
        <f>'将来負担比率（分子）の構造'!K$41</f>
        <v>201474</v>
      </c>
      <c r="I66" s="181"/>
      <c r="J66" s="181"/>
      <c r="K66" s="181">
        <f>'将来負担比率（分子）の構造'!L$41</f>
        <v>204848</v>
      </c>
      <c r="L66" s="181"/>
      <c r="M66" s="181"/>
      <c r="N66" s="181">
        <f>'将来負担比率（分子）の構造'!M$41</f>
        <v>203317</v>
      </c>
      <c r="O66" s="181"/>
      <c r="P66" s="181"/>
    </row>
    <row r="67" spans="1:16" x14ac:dyDescent="0.15">
      <c r="A67" s="181" t="s">
        <v>75</v>
      </c>
      <c r="B67" s="181" t="e">
        <f>NA()</f>
        <v>#N/A</v>
      </c>
      <c r="C67" s="181">
        <f>IF(ISNUMBER('将来負担比率（分子）の構造'!I$53), IF('将来負担比率（分子）の構造'!I$53 &lt; 0, 0, '将来負担比率（分子）の構造'!I$53), NA())</f>
        <v>2352</v>
      </c>
      <c r="D67" s="181" t="e">
        <f>NA()</f>
        <v>#N/A</v>
      </c>
      <c r="E67" s="181" t="e">
        <f>NA()</f>
        <v>#N/A</v>
      </c>
      <c r="F67" s="181">
        <f>IF(ISNUMBER('将来負担比率（分子）の構造'!J$53), IF('将来負担比率（分子）の構造'!J$53 &lt; 0, 0, '将来負担比率（分子）の構造'!J$53), NA())</f>
        <v>7928</v>
      </c>
      <c r="G67" s="181" t="e">
        <f>NA()</f>
        <v>#N/A</v>
      </c>
      <c r="H67" s="181" t="e">
        <f>NA()</f>
        <v>#N/A</v>
      </c>
      <c r="I67" s="181">
        <f>IF(ISNUMBER('将来負担比率（分子）の構造'!K$53), IF('将来負担比率（分子）の構造'!K$53 &lt; 0, 0, '将来負担比率（分子）の構造'!K$53), NA())</f>
        <v>8180</v>
      </c>
      <c r="J67" s="181" t="e">
        <f>NA()</f>
        <v>#N/A</v>
      </c>
      <c r="K67" s="181" t="e">
        <f>NA()</f>
        <v>#N/A</v>
      </c>
      <c r="L67" s="181">
        <f>IF(ISNUMBER('将来負担比率（分子）の構造'!L$53), IF('将来負担比率（分子）の構造'!L$53 &lt; 0, 0, '将来負担比率（分子）の構造'!L$53), NA())</f>
        <v>6574</v>
      </c>
      <c r="M67" s="181" t="e">
        <f>NA()</f>
        <v>#N/A</v>
      </c>
      <c r="N67" s="181" t="e">
        <f>NA()</f>
        <v>#N/A</v>
      </c>
      <c r="O67" s="181">
        <f>IF(ISNUMBER('将来負担比率（分子）の構造'!M$53), IF('将来負担比率（分子）の構造'!M$53 &lt; 0, 0, '将来負担比率（分子）の構造'!M$53), NA())</f>
        <v>5200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15201</v>
      </c>
      <c r="C72" s="185">
        <f>基金残高に係る経年分析!G55</f>
        <v>16440</v>
      </c>
      <c r="D72" s="185">
        <f>基金残高に係る経年分析!H55</f>
        <v>17105</v>
      </c>
    </row>
    <row r="73" spans="1:16" x14ac:dyDescent="0.15">
      <c r="A73" s="184" t="s">
        <v>78</v>
      </c>
      <c r="B73" s="185">
        <f>基金残高に係る経年分析!F56</f>
        <v>4017</v>
      </c>
      <c r="C73" s="185">
        <f>基金残高に係る経年分析!G56</f>
        <v>4130</v>
      </c>
      <c r="D73" s="185">
        <f>基金残高に係る経年分析!H56</f>
        <v>4371</v>
      </c>
    </row>
    <row r="74" spans="1:16" x14ac:dyDescent="0.15">
      <c r="A74" s="184" t="s">
        <v>79</v>
      </c>
      <c r="B74" s="185">
        <f>基金残高に係る経年分析!F57</f>
        <v>3609</v>
      </c>
      <c r="C74" s="185">
        <f>基金残高に係る経年分析!G57</f>
        <v>3474</v>
      </c>
      <c r="D74" s="185">
        <f>基金残高に係る経年分析!H57</f>
        <v>5259</v>
      </c>
    </row>
  </sheetData>
  <sheetProtection algorithmName="SHA-512" hashValue="hy/tuYtNx5L/Diyrq8D2/A7jvkWylwdhHaLU+N7nNF1djSmAclKjmDHKuDg+JciBz1vtNwZBPOV5hUtSsgsDQA==" saltValue="nl66s8xEvpRAve+Q62r6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79651128</v>
      </c>
      <c r="S5" s="696"/>
      <c r="T5" s="696"/>
      <c r="U5" s="696"/>
      <c r="V5" s="696"/>
      <c r="W5" s="696"/>
      <c r="X5" s="696"/>
      <c r="Y5" s="739"/>
      <c r="Z5" s="757">
        <v>38.4</v>
      </c>
      <c r="AA5" s="757"/>
      <c r="AB5" s="757"/>
      <c r="AC5" s="757"/>
      <c r="AD5" s="758">
        <v>72775282</v>
      </c>
      <c r="AE5" s="758"/>
      <c r="AF5" s="758"/>
      <c r="AG5" s="758"/>
      <c r="AH5" s="758"/>
      <c r="AI5" s="758"/>
      <c r="AJ5" s="758"/>
      <c r="AK5" s="758"/>
      <c r="AL5" s="740">
        <v>69.5</v>
      </c>
      <c r="AM5" s="711"/>
      <c r="AN5" s="711"/>
      <c r="AO5" s="741"/>
      <c r="AP5" s="706" t="s">
        <v>224</v>
      </c>
      <c r="AQ5" s="707"/>
      <c r="AR5" s="707"/>
      <c r="AS5" s="707"/>
      <c r="AT5" s="707"/>
      <c r="AU5" s="707"/>
      <c r="AV5" s="707"/>
      <c r="AW5" s="707"/>
      <c r="AX5" s="707"/>
      <c r="AY5" s="707"/>
      <c r="AZ5" s="707"/>
      <c r="BA5" s="707"/>
      <c r="BB5" s="707"/>
      <c r="BC5" s="707"/>
      <c r="BD5" s="707"/>
      <c r="BE5" s="707"/>
      <c r="BF5" s="708"/>
      <c r="BG5" s="640">
        <v>70294345</v>
      </c>
      <c r="BH5" s="641"/>
      <c r="BI5" s="641"/>
      <c r="BJ5" s="641"/>
      <c r="BK5" s="641"/>
      <c r="BL5" s="641"/>
      <c r="BM5" s="641"/>
      <c r="BN5" s="642"/>
      <c r="BO5" s="677">
        <v>88.3</v>
      </c>
      <c r="BP5" s="677"/>
      <c r="BQ5" s="677"/>
      <c r="BR5" s="677"/>
      <c r="BS5" s="678">
        <v>929279</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769847</v>
      </c>
      <c r="S6" s="641"/>
      <c r="T6" s="641"/>
      <c r="U6" s="641"/>
      <c r="V6" s="641"/>
      <c r="W6" s="641"/>
      <c r="X6" s="641"/>
      <c r="Y6" s="642"/>
      <c r="Z6" s="677">
        <v>0.4</v>
      </c>
      <c r="AA6" s="677"/>
      <c r="AB6" s="677"/>
      <c r="AC6" s="677"/>
      <c r="AD6" s="678">
        <v>769847</v>
      </c>
      <c r="AE6" s="678"/>
      <c r="AF6" s="678"/>
      <c r="AG6" s="678"/>
      <c r="AH6" s="678"/>
      <c r="AI6" s="678"/>
      <c r="AJ6" s="678"/>
      <c r="AK6" s="678"/>
      <c r="AL6" s="643">
        <v>0.7</v>
      </c>
      <c r="AM6" s="644"/>
      <c r="AN6" s="644"/>
      <c r="AO6" s="679"/>
      <c r="AP6" s="637" t="s">
        <v>229</v>
      </c>
      <c r="AQ6" s="638"/>
      <c r="AR6" s="638"/>
      <c r="AS6" s="638"/>
      <c r="AT6" s="638"/>
      <c r="AU6" s="638"/>
      <c r="AV6" s="638"/>
      <c r="AW6" s="638"/>
      <c r="AX6" s="638"/>
      <c r="AY6" s="638"/>
      <c r="AZ6" s="638"/>
      <c r="BA6" s="638"/>
      <c r="BB6" s="638"/>
      <c r="BC6" s="638"/>
      <c r="BD6" s="638"/>
      <c r="BE6" s="638"/>
      <c r="BF6" s="639"/>
      <c r="BG6" s="640">
        <v>70294345</v>
      </c>
      <c r="BH6" s="641"/>
      <c r="BI6" s="641"/>
      <c r="BJ6" s="641"/>
      <c r="BK6" s="641"/>
      <c r="BL6" s="641"/>
      <c r="BM6" s="641"/>
      <c r="BN6" s="642"/>
      <c r="BO6" s="677">
        <v>88.3</v>
      </c>
      <c r="BP6" s="677"/>
      <c r="BQ6" s="677"/>
      <c r="BR6" s="677"/>
      <c r="BS6" s="678">
        <v>929279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764090</v>
      </c>
      <c r="CS6" s="641"/>
      <c r="CT6" s="641"/>
      <c r="CU6" s="641"/>
      <c r="CV6" s="641"/>
      <c r="CW6" s="641"/>
      <c r="CX6" s="641"/>
      <c r="CY6" s="642"/>
      <c r="CZ6" s="740">
        <v>0.4</v>
      </c>
      <c r="DA6" s="711"/>
      <c r="DB6" s="711"/>
      <c r="DC6" s="743"/>
      <c r="DD6" s="646" t="s">
        <v>231</v>
      </c>
      <c r="DE6" s="641"/>
      <c r="DF6" s="641"/>
      <c r="DG6" s="641"/>
      <c r="DH6" s="641"/>
      <c r="DI6" s="641"/>
      <c r="DJ6" s="641"/>
      <c r="DK6" s="641"/>
      <c r="DL6" s="641"/>
      <c r="DM6" s="641"/>
      <c r="DN6" s="641"/>
      <c r="DO6" s="641"/>
      <c r="DP6" s="642"/>
      <c r="DQ6" s="646">
        <v>764090</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89348</v>
      </c>
      <c r="S7" s="641"/>
      <c r="T7" s="641"/>
      <c r="U7" s="641"/>
      <c r="V7" s="641"/>
      <c r="W7" s="641"/>
      <c r="X7" s="641"/>
      <c r="Y7" s="642"/>
      <c r="Z7" s="677">
        <v>0</v>
      </c>
      <c r="AA7" s="677"/>
      <c r="AB7" s="677"/>
      <c r="AC7" s="677"/>
      <c r="AD7" s="678">
        <v>89348</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33146438</v>
      </c>
      <c r="BH7" s="641"/>
      <c r="BI7" s="641"/>
      <c r="BJ7" s="641"/>
      <c r="BK7" s="641"/>
      <c r="BL7" s="641"/>
      <c r="BM7" s="641"/>
      <c r="BN7" s="642"/>
      <c r="BO7" s="677">
        <v>41.6</v>
      </c>
      <c r="BP7" s="677"/>
      <c r="BQ7" s="677"/>
      <c r="BR7" s="677"/>
      <c r="BS7" s="678">
        <v>929279</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20777335</v>
      </c>
      <c r="CS7" s="641"/>
      <c r="CT7" s="641"/>
      <c r="CU7" s="641"/>
      <c r="CV7" s="641"/>
      <c r="CW7" s="641"/>
      <c r="CX7" s="641"/>
      <c r="CY7" s="642"/>
      <c r="CZ7" s="677">
        <v>10.199999999999999</v>
      </c>
      <c r="DA7" s="677"/>
      <c r="DB7" s="677"/>
      <c r="DC7" s="677"/>
      <c r="DD7" s="646">
        <v>3407152</v>
      </c>
      <c r="DE7" s="641"/>
      <c r="DF7" s="641"/>
      <c r="DG7" s="641"/>
      <c r="DH7" s="641"/>
      <c r="DI7" s="641"/>
      <c r="DJ7" s="641"/>
      <c r="DK7" s="641"/>
      <c r="DL7" s="641"/>
      <c r="DM7" s="641"/>
      <c r="DN7" s="641"/>
      <c r="DO7" s="641"/>
      <c r="DP7" s="642"/>
      <c r="DQ7" s="646">
        <v>15121157</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412416</v>
      </c>
      <c r="S8" s="641"/>
      <c r="T8" s="641"/>
      <c r="U8" s="641"/>
      <c r="V8" s="641"/>
      <c r="W8" s="641"/>
      <c r="X8" s="641"/>
      <c r="Y8" s="642"/>
      <c r="Z8" s="677">
        <v>0.2</v>
      </c>
      <c r="AA8" s="677"/>
      <c r="AB8" s="677"/>
      <c r="AC8" s="677"/>
      <c r="AD8" s="678">
        <v>412416</v>
      </c>
      <c r="AE8" s="678"/>
      <c r="AF8" s="678"/>
      <c r="AG8" s="678"/>
      <c r="AH8" s="678"/>
      <c r="AI8" s="678"/>
      <c r="AJ8" s="678"/>
      <c r="AK8" s="678"/>
      <c r="AL8" s="643">
        <v>0.4</v>
      </c>
      <c r="AM8" s="644"/>
      <c r="AN8" s="644"/>
      <c r="AO8" s="679"/>
      <c r="AP8" s="637" t="s">
        <v>236</v>
      </c>
      <c r="AQ8" s="638"/>
      <c r="AR8" s="638"/>
      <c r="AS8" s="638"/>
      <c r="AT8" s="638"/>
      <c r="AU8" s="638"/>
      <c r="AV8" s="638"/>
      <c r="AW8" s="638"/>
      <c r="AX8" s="638"/>
      <c r="AY8" s="638"/>
      <c r="AZ8" s="638"/>
      <c r="BA8" s="638"/>
      <c r="BB8" s="638"/>
      <c r="BC8" s="638"/>
      <c r="BD8" s="638"/>
      <c r="BE8" s="638"/>
      <c r="BF8" s="639"/>
      <c r="BG8" s="640">
        <v>781566</v>
      </c>
      <c r="BH8" s="641"/>
      <c r="BI8" s="641"/>
      <c r="BJ8" s="641"/>
      <c r="BK8" s="641"/>
      <c r="BL8" s="641"/>
      <c r="BM8" s="641"/>
      <c r="BN8" s="642"/>
      <c r="BO8" s="677">
        <v>1</v>
      </c>
      <c r="BP8" s="677"/>
      <c r="BQ8" s="677"/>
      <c r="BR8" s="677"/>
      <c r="BS8" s="646" t="s">
        <v>128</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105058979</v>
      </c>
      <c r="CS8" s="641"/>
      <c r="CT8" s="641"/>
      <c r="CU8" s="641"/>
      <c r="CV8" s="641"/>
      <c r="CW8" s="641"/>
      <c r="CX8" s="641"/>
      <c r="CY8" s="642"/>
      <c r="CZ8" s="677">
        <v>51.4</v>
      </c>
      <c r="DA8" s="677"/>
      <c r="DB8" s="677"/>
      <c r="DC8" s="677"/>
      <c r="DD8" s="646">
        <v>1921005</v>
      </c>
      <c r="DE8" s="641"/>
      <c r="DF8" s="641"/>
      <c r="DG8" s="641"/>
      <c r="DH8" s="641"/>
      <c r="DI8" s="641"/>
      <c r="DJ8" s="641"/>
      <c r="DK8" s="641"/>
      <c r="DL8" s="641"/>
      <c r="DM8" s="641"/>
      <c r="DN8" s="641"/>
      <c r="DO8" s="641"/>
      <c r="DP8" s="642"/>
      <c r="DQ8" s="646">
        <v>45645805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237519</v>
      </c>
      <c r="S9" s="641"/>
      <c r="T9" s="641"/>
      <c r="U9" s="641"/>
      <c r="V9" s="641"/>
      <c r="W9" s="641"/>
      <c r="X9" s="641"/>
      <c r="Y9" s="642"/>
      <c r="Z9" s="677">
        <v>0.1</v>
      </c>
      <c r="AA9" s="677"/>
      <c r="AB9" s="677"/>
      <c r="AC9" s="677"/>
      <c r="AD9" s="678">
        <v>237519</v>
      </c>
      <c r="AE9" s="678"/>
      <c r="AF9" s="678"/>
      <c r="AG9" s="678"/>
      <c r="AH9" s="678"/>
      <c r="AI9" s="678"/>
      <c r="AJ9" s="678"/>
      <c r="AK9" s="678"/>
      <c r="AL9" s="643">
        <v>0.2</v>
      </c>
      <c r="AM9" s="644"/>
      <c r="AN9" s="644"/>
      <c r="AO9" s="679"/>
      <c r="AP9" s="637" t="s">
        <v>239</v>
      </c>
      <c r="AQ9" s="638"/>
      <c r="AR9" s="638"/>
      <c r="AS9" s="638"/>
      <c r="AT9" s="638"/>
      <c r="AU9" s="638"/>
      <c r="AV9" s="638"/>
      <c r="AW9" s="638"/>
      <c r="AX9" s="638"/>
      <c r="AY9" s="638"/>
      <c r="AZ9" s="638"/>
      <c r="BA9" s="638"/>
      <c r="BB9" s="638"/>
      <c r="BC9" s="638"/>
      <c r="BD9" s="638"/>
      <c r="BE9" s="638"/>
      <c r="BF9" s="639"/>
      <c r="BG9" s="640">
        <v>25517204</v>
      </c>
      <c r="BH9" s="641"/>
      <c r="BI9" s="641"/>
      <c r="BJ9" s="641"/>
      <c r="BK9" s="641"/>
      <c r="BL9" s="641"/>
      <c r="BM9" s="641"/>
      <c r="BN9" s="642"/>
      <c r="BO9" s="677">
        <v>32</v>
      </c>
      <c r="BP9" s="677"/>
      <c r="BQ9" s="677"/>
      <c r="BR9" s="677"/>
      <c r="BS9" s="646" t="s">
        <v>231</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13484459</v>
      </c>
      <c r="CS9" s="641"/>
      <c r="CT9" s="641"/>
      <c r="CU9" s="641"/>
      <c r="CV9" s="641"/>
      <c r="CW9" s="641"/>
      <c r="CX9" s="641"/>
      <c r="CY9" s="642"/>
      <c r="CZ9" s="677">
        <v>6.6</v>
      </c>
      <c r="DA9" s="677"/>
      <c r="DB9" s="677"/>
      <c r="DC9" s="677"/>
      <c r="DD9" s="646">
        <v>167771</v>
      </c>
      <c r="DE9" s="641"/>
      <c r="DF9" s="641"/>
      <c r="DG9" s="641"/>
      <c r="DH9" s="641"/>
      <c r="DI9" s="641"/>
      <c r="DJ9" s="641"/>
      <c r="DK9" s="641"/>
      <c r="DL9" s="641"/>
      <c r="DM9" s="641"/>
      <c r="DN9" s="641"/>
      <c r="DO9" s="641"/>
      <c r="DP9" s="642"/>
      <c r="DQ9" s="646">
        <v>11501422</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231</v>
      </c>
      <c r="AA10" s="677"/>
      <c r="AB10" s="677"/>
      <c r="AC10" s="677"/>
      <c r="AD10" s="678" t="s">
        <v>128</v>
      </c>
      <c r="AE10" s="678"/>
      <c r="AF10" s="678"/>
      <c r="AG10" s="678"/>
      <c r="AH10" s="678"/>
      <c r="AI10" s="678"/>
      <c r="AJ10" s="678"/>
      <c r="AK10" s="678"/>
      <c r="AL10" s="643" t="s">
        <v>128</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1554536</v>
      </c>
      <c r="BH10" s="641"/>
      <c r="BI10" s="641"/>
      <c r="BJ10" s="641"/>
      <c r="BK10" s="641"/>
      <c r="BL10" s="641"/>
      <c r="BM10" s="641"/>
      <c r="BN10" s="642"/>
      <c r="BO10" s="677">
        <v>2</v>
      </c>
      <c r="BP10" s="677"/>
      <c r="BQ10" s="677"/>
      <c r="BR10" s="677"/>
      <c r="BS10" s="646" t="s">
        <v>128</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310336</v>
      </c>
      <c r="CS10" s="641"/>
      <c r="CT10" s="641"/>
      <c r="CU10" s="641"/>
      <c r="CV10" s="641"/>
      <c r="CW10" s="641"/>
      <c r="CX10" s="641"/>
      <c r="CY10" s="642"/>
      <c r="CZ10" s="677">
        <v>0.2</v>
      </c>
      <c r="DA10" s="677"/>
      <c r="DB10" s="677"/>
      <c r="DC10" s="677"/>
      <c r="DD10" s="646">
        <v>37066</v>
      </c>
      <c r="DE10" s="641"/>
      <c r="DF10" s="641"/>
      <c r="DG10" s="641"/>
      <c r="DH10" s="641"/>
      <c r="DI10" s="641"/>
      <c r="DJ10" s="641"/>
      <c r="DK10" s="641"/>
      <c r="DL10" s="641"/>
      <c r="DM10" s="641"/>
      <c r="DN10" s="641"/>
      <c r="DO10" s="641"/>
      <c r="DP10" s="642"/>
      <c r="DQ10" s="646">
        <v>295420</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8678567</v>
      </c>
      <c r="S11" s="641"/>
      <c r="T11" s="641"/>
      <c r="U11" s="641"/>
      <c r="V11" s="641"/>
      <c r="W11" s="641"/>
      <c r="X11" s="641"/>
      <c r="Y11" s="642"/>
      <c r="Z11" s="643">
        <v>4.2</v>
      </c>
      <c r="AA11" s="644"/>
      <c r="AB11" s="644"/>
      <c r="AC11" s="645"/>
      <c r="AD11" s="646">
        <v>8678567</v>
      </c>
      <c r="AE11" s="641"/>
      <c r="AF11" s="641"/>
      <c r="AG11" s="641"/>
      <c r="AH11" s="641"/>
      <c r="AI11" s="641"/>
      <c r="AJ11" s="641"/>
      <c r="AK11" s="642"/>
      <c r="AL11" s="643">
        <v>8.3000000000000007</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5293132</v>
      </c>
      <c r="BH11" s="641"/>
      <c r="BI11" s="641"/>
      <c r="BJ11" s="641"/>
      <c r="BK11" s="641"/>
      <c r="BL11" s="641"/>
      <c r="BM11" s="641"/>
      <c r="BN11" s="642"/>
      <c r="BO11" s="677">
        <v>6.6</v>
      </c>
      <c r="BP11" s="677"/>
      <c r="BQ11" s="677"/>
      <c r="BR11" s="677"/>
      <c r="BS11" s="646">
        <v>929279</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180666</v>
      </c>
      <c r="CS11" s="641"/>
      <c r="CT11" s="641"/>
      <c r="CU11" s="641"/>
      <c r="CV11" s="641"/>
      <c r="CW11" s="641"/>
      <c r="CX11" s="641"/>
      <c r="CY11" s="642"/>
      <c r="CZ11" s="677">
        <v>0.1</v>
      </c>
      <c r="DA11" s="677"/>
      <c r="DB11" s="677"/>
      <c r="DC11" s="677"/>
      <c r="DD11" s="646">
        <v>32291</v>
      </c>
      <c r="DE11" s="641"/>
      <c r="DF11" s="641"/>
      <c r="DG11" s="641"/>
      <c r="DH11" s="641"/>
      <c r="DI11" s="641"/>
      <c r="DJ11" s="641"/>
      <c r="DK11" s="641"/>
      <c r="DL11" s="641"/>
      <c r="DM11" s="641"/>
      <c r="DN11" s="641"/>
      <c r="DO11" s="641"/>
      <c r="DP11" s="642"/>
      <c r="DQ11" s="646">
        <v>130289</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231</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231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32029274</v>
      </c>
      <c r="BH12" s="641"/>
      <c r="BI12" s="641"/>
      <c r="BJ12" s="641"/>
      <c r="BK12" s="641"/>
      <c r="BL12" s="641"/>
      <c r="BM12" s="641"/>
      <c r="BN12" s="642"/>
      <c r="BO12" s="677">
        <v>40.200000000000003</v>
      </c>
      <c r="BP12" s="677"/>
      <c r="BQ12" s="677"/>
      <c r="BR12" s="677"/>
      <c r="BS12" s="646" t="s">
        <v>128</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2961951</v>
      </c>
      <c r="CS12" s="641"/>
      <c r="CT12" s="641"/>
      <c r="CU12" s="641"/>
      <c r="CV12" s="641"/>
      <c r="CW12" s="641"/>
      <c r="CX12" s="641"/>
      <c r="CY12" s="642"/>
      <c r="CZ12" s="677">
        <v>1.5</v>
      </c>
      <c r="DA12" s="677"/>
      <c r="DB12" s="677"/>
      <c r="DC12" s="677"/>
      <c r="DD12" s="646">
        <v>64828</v>
      </c>
      <c r="DE12" s="641"/>
      <c r="DF12" s="641"/>
      <c r="DG12" s="641"/>
      <c r="DH12" s="641"/>
      <c r="DI12" s="641"/>
      <c r="DJ12" s="641"/>
      <c r="DK12" s="641"/>
      <c r="DL12" s="641"/>
      <c r="DM12" s="641"/>
      <c r="DN12" s="641"/>
      <c r="DO12" s="641"/>
      <c r="DP12" s="642"/>
      <c r="DQ12" s="646">
        <v>776850</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128</v>
      </c>
      <c r="AA13" s="677"/>
      <c r="AB13" s="677"/>
      <c r="AC13" s="677"/>
      <c r="AD13" s="678" t="s">
        <v>231</v>
      </c>
      <c r="AE13" s="678"/>
      <c r="AF13" s="678"/>
      <c r="AG13" s="678"/>
      <c r="AH13" s="678"/>
      <c r="AI13" s="678"/>
      <c r="AJ13" s="678"/>
      <c r="AK13" s="678"/>
      <c r="AL13" s="643" t="s">
        <v>128</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31694135</v>
      </c>
      <c r="BH13" s="641"/>
      <c r="BI13" s="641"/>
      <c r="BJ13" s="641"/>
      <c r="BK13" s="641"/>
      <c r="BL13" s="641"/>
      <c r="BM13" s="641"/>
      <c r="BN13" s="642"/>
      <c r="BO13" s="677">
        <v>39.799999999999997</v>
      </c>
      <c r="BP13" s="677"/>
      <c r="BQ13" s="677"/>
      <c r="BR13" s="677"/>
      <c r="BS13" s="646" t="s">
        <v>231</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21498161</v>
      </c>
      <c r="CS13" s="641"/>
      <c r="CT13" s="641"/>
      <c r="CU13" s="641"/>
      <c r="CV13" s="641"/>
      <c r="CW13" s="641"/>
      <c r="CX13" s="641"/>
      <c r="CY13" s="642"/>
      <c r="CZ13" s="677">
        <v>10.5</v>
      </c>
      <c r="DA13" s="677"/>
      <c r="DB13" s="677"/>
      <c r="DC13" s="677"/>
      <c r="DD13" s="646">
        <v>7576703</v>
      </c>
      <c r="DE13" s="641"/>
      <c r="DF13" s="641"/>
      <c r="DG13" s="641"/>
      <c r="DH13" s="641"/>
      <c r="DI13" s="641"/>
      <c r="DJ13" s="641"/>
      <c r="DK13" s="641"/>
      <c r="DL13" s="641"/>
      <c r="DM13" s="641"/>
      <c r="DN13" s="641"/>
      <c r="DO13" s="641"/>
      <c r="DP13" s="642"/>
      <c r="DQ13" s="646">
        <v>14314261</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218429</v>
      </c>
      <c r="S14" s="641"/>
      <c r="T14" s="641"/>
      <c r="U14" s="641"/>
      <c r="V14" s="641"/>
      <c r="W14" s="641"/>
      <c r="X14" s="641"/>
      <c r="Y14" s="642"/>
      <c r="Z14" s="677">
        <v>0.1</v>
      </c>
      <c r="AA14" s="677"/>
      <c r="AB14" s="677"/>
      <c r="AC14" s="677"/>
      <c r="AD14" s="678">
        <v>218429</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637147</v>
      </c>
      <c r="BH14" s="641"/>
      <c r="BI14" s="641"/>
      <c r="BJ14" s="641"/>
      <c r="BK14" s="641"/>
      <c r="BL14" s="641"/>
      <c r="BM14" s="641"/>
      <c r="BN14" s="642"/>
      <c r="BO14" s="677">
        <v>0.8</v>
      </c>
      <c r="BP14" s="677"/>
      <c r="BQ14" s="677"/>
      <c r="BR14" s="677"/>
      <c r="BS14" s="646" t="s">
        <v>231</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5092256</v>
      </c>
      <c r="CS14" s="641"/>
      <c r="CT14" s="641"/>
      <c r="CU14" s="641"/>
      <c r="CV14" s="641"/>
      <c r="CW14" s="641"/>
      <c r="CX14" s="641"/>
      <c r="CY14" s="642"/>
      <c r="CZ14" s="677">
        <v>2.5</v>
      </c>
      <c r="DA14" s="677"/>
      <c r="DB14" s="677"/>
      <c r="DC14" s="677"/>
      <c r="DD14" s="646">
        <v>370954</v>
      </c>
      <c r="DE14" s="641"/>
      <c r="DF14" s="641"/>
      <c r="DG14" s="641"/>
      <c r="DH14" s="641"/>
      <c r="DI14" s="641"/>
      <c r="DJ14" s="641"/>
      <c r="DK14" s="641"/>
      <c r="DL14" s="641"/>
      <c r="DM14" s="641"/>
      <c r="DN14" s="641"/>
      <c r="DO14" s="641"/>
      <c r="DP14" s="642"/>
      <c r="DQ14" s="646">
        <v>4909422</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4481486</v>
      </c>
      <c r="BH15" s="641"/>
      <c r="BI15" s="641"/>
      <c r="BJ15" s="641"/>
      <c r="BK15" s="641"/>
      <c r="BL15" s="641"/>
      <c r="BM15" s="641"/>
      <c r="BN15" s="642"/>
      <c r="BO15" s="677">
        <v>5.6</v>
      </c>
      <c r="BP15" s="677"/>
      <c r="BQ15" s="677"/>
      <c r="BR15" s="677"/>
      <c r="BS15" s="646" t="s">
        <v>128</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16605384</v>
      </c>
      <c r="CS15" s="641"/>
      <c r="CT15" s="641"/>
      <c r="CU15" s="641"/>
      <c r="CV15" s="641"/>
      <c r="CW15" s="641"/>
      <c r="CX15" s="641"/>
      <c r="CY15" s="642"/>
      <c r="CZ15" s="677">
        <v>8.1</v>
      </c>
      <c r="DA15" s="677"/>
      <c r="DB15" s="677"/>
      <c r="DC15" s="677"/>
      <c r="DD15" s="646">
        <v>3574339</v>
      </c>
      <c r="DE15" s="641"/>
      <c r="DF15" s="641"/>
      <c r="DG15" s="641"/>
      <c r="DH15" s="641"/>
      <c r="DI15" s="641"/>
      <c r="DJ15" s="641"/>
      <c r="DK15" s="641"/>
      <c r="DL15" s="641"/>
      <c r="DM15" s="641"/>
      <c r="DN15" s="641"/>
      <c r="DO15" s="641"/>
      <c r="DP15" s="642"/>
      <c r="DQ15" s="646">
        <v>12813040</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67996</v>
      </c>
      <c r="S16" s="641"/>
      <c r="T16" s="641"/>
      <c r="U16" s="641"/>
      <c r="V16" s="641"/>
      <c r="W16" s="641"/>
      <c r="X16" s="641"/>
      <c r="Y16" s="642"/>
      <c r="Z16" s="677">
        <v>0</v>
      </c>
      <c r="AA16" s="677"/>
      <c r="AB16" s="677"/>
      <c r="AC16" s="677"/>
      <c r="AD16" s="678">
        <v>67996</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24142</v>
      </c>
      <c r="CS16" s="641"/>
      <c r="CT16" s="641"/>
      <c r="CU16" s="641"/>
      <c r="CV16" s="641"/>
      <c r="CW16" s="641"/>
      <c r="CX16" s="641"/>
      <c r="CY16" s="642"/>
      <c r="CZ16" s="677">
        <v>0</v>
      </c>
      <c r="DA16" s="677"/>
      <c r="DB16" s="677"/>
      <c r="DC16" s="677"/>
      <c r="DD16" s="646" t="s">
        <v>128</v>
      </c>
      <c r="DE16" s="641"/>
      <c r="DF16" s="641"/>
      <c r="DG16" s="641"/>
      <c r="DH16" s="641"/>
      <c r="DI16" s="641"/>
      <c r="DJ16" s="641"/>
      <c r="DK16" s="641"/>
      <c r="DL16" s="641"/>
      <c r="DM16" s="641"/>
      <c r="DN16" s="641"/>
      <c r="DO16" s="641"/>
      <c r="DP16" s="642"/>
      <c r="DQ16" s="646">
        <v>10165</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943700</v>
      </c>
      <c r="S17" s="641"/>
      <c r="T17" s="641"/>
      <c r="U17" s="641"/>
      <c r="V17" s="641"/>
      <c r="W17" s="641"/>
      <c r="X17" s="641"/>
      <c r="Y17" s="642"/>
      <c r="Z17" s="677">
        <v>0.5</v>
      </c>
      <c r="AA17" s="677"/>
      <c r="AB17" s="677"/>
      <c r="AC17" s="677"/>
      <c r="AD17" s="678">
        <v>943700</v>
      </c>
      <c r="AE17" s="678"/>
      <c r="AF17" s="678"/>
      <c r="AG17" s="678"/>
      <c r="AH17" s="678"/>
      <c r="AI17" s="678"/>
      <c r="AJ17" s="678"/>
      <c r="AK17" s="678"/>
      <c r="AL17" s="643">
        <v>0.9</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17444296</v>
      </c>
      <c r="CS17" s="641"/>
      <c r="CT17" s="641"/>
      <c r="CU17" s="641"/>
      <c r="CV17" s="641"/>
      <c r="CW17" s="641"/>
      <c r="CX17" s="641"/>
      <c r="CY17" s="642"/>
      <c r="CZ17" s="677">
        <v>8.5</v>
      </c>
      <c r="DA17" s="677"/>
      <c r="DB17" s="677"/>
      <c r="DC17" s="677"/>
      <c r="DD17" s="646" t="s">
        <v>231</v>
      </c>
      <c r="DE17" s="641"/>
      <c r="DF17" s="641"/>
      <c r="DG17" s="641"/>
      <c r="DH17" s="641"/>
      <c r="DI17" s="641"/>
      <c r="DJ17" s="641"/>
      <c r="DK17" s="641"/>
      <c r="DL17" s="641"/>
      <c r="DM17" s="641"/>
      <c r="DN17" s="641"/>
      <c r="DO17" s="641"/>
      <c r="DP17" s="642"/>
      <c r="DQ17" s="646">
        <v>17444296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441318</v>
      </c>
      <c r="S18" s="641"/>
      <c r="T18" s="641"/>
      <c r="U18" s="641"/>
      <c r="V18" s="641"/>
      <c r="W18" s="641"/>
      <c r="X18" s="641"/>
      <c r="Y18" s="642"/>
      <c r="Z18" s="677">
        <v>0.2</v>
      </c>
      <c r="AA18" s="677"/>
      <c r="AB18" s="677"/>
      <c r="AC18" s="677"/>
      <c r="AD18" s="678">
        <v>441318</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231</v>
      </c>
      <c r="BP18" s="677"/>
      <c r="BQ18" s="677"/>
      <c r="BR18" s="677"/>
      <c r="BS18" s="646" t="s">
        <v>231</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231</v>
      </c>
      <c r="CS18" s="641"/>
      <c r="CT18" s="641"/>
      <c r="CU18" s="641"/>
      <c r="CV18" s="641"/>
      <c r="CW18" s="641"/>
      <c r="CX18" s="641"/>
      <c r="CY18" s="642"/>
      <c r="CZ18" s="677" t="s">
        <v>128</v>
      </c>
      <c r="DA18" s="677"/>
      <c r="DB18" s="677"/>
      <c r="DC18" s="677"/>
      <c r="DD18" s="646" t="s">
        <v>231</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30584</v>
      </c>
      <c r="S19" s="641"/>
      <c r="T19" s="641"/>
      <c r="U19" s="641"/>
      <c r="V19" s="641"/>
      <c r="W19" s="641"/>
      <c r="X19" s="641"/>
      <c r="Y19" s="642"/>
      <c r="Z19" s="677">
        <v>0</v>
      </c>
      <c r="AA19" s="677"/>
      <c r="AB19" s="677"/>
      <c r="AC19" s="677"/>
      <c r="AD19" s="678">
        <v>30584</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9356783</v>
      </c>
      <c r="BH19" s="641"/>
      <c r="BI19" s="641"/>
      <c r="BJ19" s="641"/>
      <c r="BK19" s="641"/>
      <c r="BL19" s="641"/>
      <c r="BM19" s="641"/>
      <c r="BN19" s="642"/>
      <c r="BO19" s="677">
        <v>11.7</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231</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231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5945</v>
      </c>
      <c r="S20" s="641"/>
      <c r="T20" s="641"/>
      <c r="U20" s="641"/>
      <c r="V20" s="641"/>
      <c r="W20" s="641"/>
      <c r="X20" s="641"/>
      <c r="Y20" s="642"/>
      <c r="Z20" s="677">
        <v>0</v>
      </c>
      <c r="AA20" s="677"/>
      <c r="AB20" s="677"/>
      <c r="AC20" s="677"/>
      <c r="AD20" s="678">
        <v>5945</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9356783</v>
      </c>
      <c r="BH20" s="641"/>
      <c r="BI20" s="641"/>
      <c r="BJ20" s="641"/>
      <c r="BK20" s="641"/>
      <c r="BL20" s="641"/>
      <c r="BM20" s="641"/>
      <c r="BN20" s="642"/>
      <c r="BO20" s="677">
        <v>11.7</v>
      </c>
      <c r="BP20" s="677"/>
      <c r="BQ20" s="677"/>
      <c r="BR20" s="677"/>
      <c r="BS20" s="646" t="s">
        <v>128</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204202055</v>
      </c>
      <c r="CS20" s="641"/>
      <c r="CT20" s="641"/>
      <c r="CU20" s="641"/>
      <c r="CV20" s="641"/>
      <c r="CW20" s="641"/>
      <c r="CX20" s="641"/>
      <c r="CY20" s="642"/>
      <c r="CZ20" s="677">
        <v>100</v>
      </c>
      <c r="DA20" s="677"/>
      <c r="DB20" s="677"/>
      <c r="DC20" s="677"/>
      <c r="DD20" s="646">
        <v>17152109</v>
      </c>
      <c r="DE20" s="641"/>
      <c r="DF20" s="641"/>
      <c r="DG20" s="641"/>
      <c r="DH20" s="641"/>
      <c r="DI20" s="641"/>
      <c r="DJ20" s="641"/>
      <c r="DK20" s="641"/>
      <c r="DL20" s="641"/>
      <c r="DM20" s="641"/>
      <c r="DN20" s="641"/>
      <c r="DO20" s="641"/>
      <c r="DP20" s="642"/>
      <c r="DQ20" s="646">
        <v>123726217</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465853</v>
      </c>
      <c r="S21" s="641"/>
      <c r="T21" s="641"/>
      <c r="U21" s="641"/>
      <c r="V21" s="641"/>
      <c r="W21" s="641"/>
      <c r="X21" s="641"/>
      <c r="Y21" s="642"/>
      <c r="Z21" s="677">
        <v>0.2</v>
      </c>
      <c r="AA21" s="677"/>
      <c r="AB21" s="677"/>
      <c r="AC21" s="677"/>
      <c r="AD21" s="678">
        <v>465853</v>
      </c>
      <c r="AE21" s="678"/>
      <c r="AF21" s="678"/>
      <c r="AG21" s="678"/>
      <c r="AH21" s="678"/>
      <c r="AI21" s="678"/>
      <c r="AJ21" s="678"/>
      <c r="AK21" s="678"/>
      <c r="AL21" s="643">
        <v>0.4</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1695</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20170254</v>
      </c>
      <c r="S22" s="641"/>
      <c r="T22" s="641"/>
      <c r="U22" s="641"/>
      <c r="V22" s="641"/>
      <c r="W22" s="641"/>
      <c r="X22" s="641"/>
      <c r="Y22" s="642"/>
      <c r="Z22" s="677">
        <v>9.6999999999999993</v>
      </c>
      <c r="AA22" s="677"/>
      <c r="AB22" s="677"/>
      <c r="AC22" s="677"/>
      <c r="AD22" s="678">
        <v>19492453</v>
      </c>
      <c r="AE22" s="678"/>
      <c r="AF22" s="678"/>
      <c r="AG22" s="678"/>
      <c r="AH22" s="678"/>
      <c r="AI22" s="678"/>
      <c r="AJ22" s="678"/>
      <c r="AK22" s="678"/>
      <c r="AL22" s="643">
        <v>18.600000000000001</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2479242</v>
      </c>
      <c r="BH22" s="641"/>
      <c r="BI22" s="641"/>
      <c r="BJ22" s="641"/>
      <c r="BK22" s="641"/>
      <c r="BL22" s="641"/>
      <c r="BM22" s="641"/>
      <c r="BN22" s="642"/>
      <c r="BO22" s="677">
        <v>3.1</v>
      </c>
      <c r="BP22" s="677"/>
      <c r="BQ22" s="677"/>
      <c r="BR22" s="677"/>
      <c r="BS22" s="646" t="s">
        <v>128</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19492453</v>
      </c>
      <c r="S23" s="641"/>
      <c r="T23" s="641"/>
      <c r="U23" s="641"/>
      <c r="V23" s="641"/>
      <c r="W23" s="641"/>
      <c r="X23" s="641"/>
      <c r="Y23" s="642"/>
      <c r="Z23" s="677">
        <v>9.4</v>
      </c>
      <c r="AA23" s="677"/>
      <c r="AB23" s="677"/>
      <c r="AC23" s="677"/>
      <c r="AD23" s="678">
        <v>19492453</v>
      </c>
      <c r="AE23" s="678"/>
      <c r="AF23" s="678"/>
      <c r="AG23" s="678"/>
      <c r="AH23" s="678"/>
      <c r="AI23" s="678"/>
      <c r="AJ23" s="678"/>
      <c r="AK23" s="678"/>
      <c r="AL23" s="643">
        <v>18.600000000000001</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6875846</v>
      </c>
      <c r="BH23" s="641"/>
      <c r="BI23" s="641"/>
      <c r="BJ23" s="641"/>
      <c r="BK23" s="641"/>
      <c r="BL23" s="641"/>
      <c r="BM23" s="641"/>
      <c r="BN23" s="642"/>
      <c r="BO23" s="677">
        <v>8.6</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677801</v>
      </c>
      <c r="S24" s="641"/>
      <c r="T24" s="641"/>
      <c r="U24" s="641"/>
      <c r="V24" s="641"/>
      <c r="W24" s="641"/>
      <c r="X24" s="641"/>
      <c r="Y24" s="642"/>
      <c r="Z24" s="677">
        <v>0.3</v>
      </c>
      <c r="AA24" s="677"/>
      <c r="AB24" s="677"/>
      <c r="AC24" s="677"/>
      <c r="AD24" s="678" t="s">
        <v>231</v>
      </c>
      <c r="AE24" s="678"/>
      <c r="AF24" s="678"/>
      <c r="AG24" s="678"/>
      <c r="AH24" s="678"/>
      <c r="AI24" s="678"/>
      <c r="AJ24" s="678"/>
      <c r="AK24" s="678"/>
      <c r="AL24" s="643" t="s">
        <v>231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231</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119141639</v>
      </c>
      <c r="CS24" s="696"/>
      <c r="CT24" s="696"/>
      <c r="CU24" s="696"/>
      <c r="CV24" s="696"/>
      <c r="CW24" s="696"/>
      <c r="CX24" s="696"/>
      <c r="CY24" s="739"/>
      <c r="CZ24" s="740">
        <v>58.3</v>
      </c>
      <c r="DA24" s="711"/>
      <c r="DB24" s="711"/>
      <c r="DC24" s="743"/>
      <c r="DD24" s="738">
        <v>64517234</v>
      </c>
      <c r="DE24" s="696"/>
      <c r="DF24" s="696"/>
      <c r="DG24" s="696"/>
      <c r="DH24" s="696"/>
      <c r="DI24" s="696"/>
      <c r="DJ24" s="696"/>
      <c r="DK24" s="739"/>
      <c r="DL24" s="738">
        <v>64355624</v>
      </c>
      <c r="DM24" s="696"/>
      <c r="DN24" s="696"/>
      <c r="DO24" s="696"/>
      <c r="DP24" s="696"/>
      <c r="DQ24" s="696"/>
      <c r="DR24" s="696"/>
      <c r="DS24" s="696"/>
      <c r="DT24" s="696"/>
      <c r="DU24" s="696"/>
      <c r="DV24" s="739"/>
      <c r="DW24" s="740">
        <v>57.3</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231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231</v>
      </c>
      <c r="BH25" s="641"/>
      <c r="BI25" s="641"/>
      <c r="BJ25" s="641"/>
      <c r="BK25" s="641"/>
      <c r="BL25" s="641"/>
      <c r="BM25" s="641"/>
      <c r="BN25" s="642"/>
      <c r="BO25" s="677" t="s">
        <v>231</v>
      </c>
      <c r="BP25" s="677"/>
      <c r="BQ25" s="677"/>
      <c r="BR25" s="677"/>
      <c r="BS25" s="646" t="s">
        <v>128</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26630450</v>
      </c>
      <c r="CS25" s="659"/>
      <c r="CT25" s="659"/>
      <c r="CU25" s="659"/>
      <c r="CV25" s="659"/>
      <c r="CW25" s="659"/>
      <c r="CX25" s="659"/>
      <c r="CY25" s="660"/>
      <c r="CZ25" s="643">
        <v>13</v>
      </c>
      <c r="DA25" s="661"/>
      <c r="DB25" s="661"/>
      <c r="DC25" s="662"/>
      <c r="DD25" s="646">
        <v>25084125</v>
      </c>
      <c r="DE25" s="659"/>
      <c r="DF25" s="659"/>
      <c r="DG25" s="659"/>
      <c r="DH25" s="659"/>
      <c r="DI25" s="659"/>
      <c r="DJ25" s="659"/>
      <c r="DK25" s="660"/>
      <c r="DL25" s="646">
        <v>24922553</v>
      </c>
      <c r="DM25" s="659"/>
      <c r="DN25" s="659"/>
      <c r="DO25" s="659"/>
      <c r="DP25" s="659"/>
      <c r="DQ25" s="659"/>
      <c r="DR25" s="659"/>
      <c r="DS25" s="659"/>
      <c r="DT25" s="659"/>
      <c r="DU25" s="659"/>
      <c r="DV25" s="660"/>
      <c r="DW25" s="643">
        <v>22.2</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111239204</v>
      </c>
      <c r="S26" s="641"/>
      <c r="T26" s="641"/>
      <c r="U26" s="641"/>
      <c r="V26" s="641"/>
      <c r="W26" s="641"/>
      <c r="X26" s="641"/>
      <c r="Y26" s="642"/>
      <c r="Z26" s="677">
        <v>53.6</v>
      </c>
      <c r="AA26" s="677"/>
      <c r="AB26" s="677"/>
      <c r="AC26" s="677"/>
      <c r="AD26" s="678">
        <v>103685557</v>
      </c>
      <c r="AE26" s="678"/>
      <c r="AF26" s="678"/>
      <c r="AG26" s="678"/>
      <c r="AH26" s="678"/>
      <c r="AI26" s="678"/>
      <c r="AJ26" s="678"/>
      <c r="AK26" s="678"/>
      <c r="AL26" s="643">
        <v>99</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231</v>
      </c>
      <c r="BH26" s="641"/>
      <c r="BI26" s="641"/>
      <c r="BJ26" s="641"/>
      <c r="BK26" s="641"/>
      <c r="BL26" s="641"/>
      <c r="BM26" s="641"/>
      <c r="BN26" s="642"/>
      <c r="BO26" s="677" t="s">
        <v>128</v>
      </c>
      <c r="BP26" s="677"/>
      <c r="BQ26" s="677"/>
      <c r="BR26" s="677"/>
      <c r="BS26" s="646" t="s">
        <v>231</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17797904</v>
      </c>
      <c r="CS26" s="641"/>
      <c r="CT26" s="641"/>
      <c r="CU26" s="641"/>
      <c r="CV26" s="641"/>
      <c r="CW26" s="641"/>
      <c r="CX26" s="641"/>
      <c r="CY26" s="642"/>
      <c r="CZ26" s="643">
        <v>8.6999999999999993</v>
      </c>
      <c r="DA26" s="661"/>
      <c r="DB26" s="661"/>
      <c r="DC26" s="662"/>
      <c r="DD26" s="646">
        <v>16542696</v>
      </c>
      <c r="DE26" s="641"/>
      <c r="DF26" s="641"/>
      <c r="DG26" s="641"/>
      <c r="DH26" s="641"/>
      <c r="DI26" s="641"/>
      <c r="DJ26" s="641"/>
      <c r="DK26" s="642"/>
      <c r="DL26" s="646" t="s">
        <v>231</v>
      </c>
      <c r="DM26" s="641"/>
      <c r="DN26" s="641"/>
      <c r="DO26" s="641"/>
      <c r="DP26" s="641"/>
      <c r="DQ26" s="641"/>
      <c r="DR26" s="641"/>
      <c r="DS26" s="641"/>
      <c r="DT26" s="641"/>
      <c r="DU26" s="641"/>
      <c r="DV26" s="642"/>
      <c r="DW26" s="643" t="s">
        <v>231</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64577</v>
      </c>
      <c r="S27" s="641"/>
      <c r="T27" s="641"/>
      <c r="U27" s="641"/>
      <c r="V27" s="641"/>
      <c r="W27" s="641"/>
      <c r="X27" s="641"/>
      <c r="Y27" s="642"/>
      <c r="Z27" s="677">
        <v>0</v>
      </c>
      <c r="AA27" s="677"/>
      <c r="AB27" s="677"/>
      <c r="AC27" s="677"/>
      <c r="AD27" s="678">
        <v>64577</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79651128</v>
      </c>
      <c r="BH27" s="641"/>
      <c r="BI27" s="641"/>
      <c r="BJ27" s="641"/>
      <c r="BK27" s="641"/>
      <c r="BL27" s="641"/>
      <c r="BM27" s="641"/>
      <c r="BN27" s="642"/>
      <c r="BO27" s="677">
        <v>100</v>
      </c>
      <c r="BP27" s="677"/>
      <c r="BQ27" s="677"/>
      <c r="BR27" s="677"/>
      <c r="BS27" s="646">
        <v>929279</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75066893</v>
      </c>
      <c r="CS27" s="659"/>
      <c r="CT27" s="659"/>
      <c r="CU27" s="659"/>
      <c r="CV27" s="659"/>
      <c r="CW27" s="659"/>
      <c r="CX27" s="659"/>
      <c r="CY27" s="660"/>
      <c r="CZ27" s="643">
        <v>36.799999999999997</v>
      </c>
      <c r="DA27" s="661"/>
      <c r="DB27" s="661"/>
      <c r="DC27" s="662"/>
      <c r="DD27" s="646">
        <v>21988813</v>
      </c>
      <c r="DE27" s="659"/>
      <c r="DF27" s="659"/>
      <c r="DG27" s="659"/>
      <c r="DH27" s="659"/>
      <c r="DI27" s="659"/>
      <c r="DJ27" s="659"/>
      <c r="DK27" s="660"/>
      <c r="DL27" s="646">
        <v>21988813</v>
      </c>
      <c r="DM27" s="659"/>
      <c r="DN27" s="659"/>
      <c r="DO27" s="659"/>
      <c r="DP27" s="659"/>
      <c r="DQ27" s="659"/>
      <c r="DR27" s="659"/>
      <c r="DS27" s="659"/>
      <c r="DT27" s="659"/>
      <c r="DU27" s="659"/>
      <c r="DV27" s="660"/>
      <c r="DW27" s="643">
        <v>19.600000000000001</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2039418</v>
      </c>
      <c r="S28" s="641"/>
      <c r="T28" s="641"/>
      <c r="U28" s="641"/>
      <c r="V28" s="641"/>
      <c r="W28" s="641"/>
      <c r="X28" s="641"/>
      <c r="Y28" s="642"/>
      <c r="Z28" s="677">
        <v>1</v>
      </c>
      <c r="AA28" s="677"/>
      <c r="AB28" s="677"/>
      <c r="AC28" s="677"/>
      <c r="AD28" s="678" t="s">
        <v>231</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17444296</v>
      </c>
      <c r="CS28" s="641"/>
      <c r="CT28" s="641"/>
      <c r="CU28" s="641"/>
      <c r="CV28" s="641"/>
      <c r="CW28" s="641"/>
      <c r="CX28" s="641"/>
      <c r="CY28" s="642"/>
      <c r="CZ28" s="643">
        <v>8.5</v>
      </c>
      <c r="DA28" s="661"/>
      <c r="DB28" s="661"/>
      <c r="DC28" s="662"/>
      <c r="DD28" s="646">
        <v>17444296</v>
      </c>
      <c r="DE28" s="641"/>
      <c r="DF28" s="641"/>
      <c r="DG28" s="641"/>
      <c r="DH28" s="641"/>
      <c r="DI28" s="641"/>
      <c r="DJ28" s="641"/>
      <c r="DK28" s="642"/>
      <c r="DL28" s="646">
        <v>17444258</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2063869</v>
      </c>
      <c r="S29" s="641"/>
      <c r="T29" s="641"/>
      <c r="U29" s="641"/>
      <c r="V29" s="641"/>
      <c r="W29" s="641"/>
      <c r="X29" s="641"/>
      <c r="Y29" s="642"/>
      <c r="Z29" s="677">
        <v>1</v>
      </c>
      <c r="AA29" s="677"/>
      <c r="AB29" s="677"/>
      <c r="AC29" s="677"/>
      <c r="AD29" s="678">
        <v>623557</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70</v>
      </c>
      <c r="CG29" s="674"/>
      <c r="CH29" s="674"/>
      <c r="CI29" s="674"/>
      <c r="CJ29" s="674"/>
      <c r="CK29" s="674"/>
      <c r="CL29" s="674"/>
      <c r="CM29" s="674"/>
      <c r="CN29" s="674"/>
      <c r="CO29" s="674"/>
      <c r="CP29" s="674"/>
      <c r="CQ29" s="675"/>
      <c r="CR29" s="640">
        <v>17434030</v>
      </c>
      <c r="CS29" s="659"/>
      <c r="CT29" s="659"/>
      <c r="CU29" s="659"/>
      <c r="CV29" s="659"/>
      <c r="CW29" s="659"/>
      <c r="CX29" s="659"/>
      <c r="CY29" s="660"/>
      <c r="CZ29" s="643">
        <v>8.5</v>
      </c>
      <c r="DA29" s="661"/>
      <c r="DB29" s="661"/>
      <c r="DC29" s="662"/>
      <c r="DD29" s="646">
        <v>17434030</v>
      </c>
      <c r="DE29" s="659"/>
      <c r="DF29" s="659"/>
      <c r="DG29" s="659"/>
      <c r="DH29" s="659"/>
      <c r="DI29" s="659"/>
      <c r="DJ29" s="659"/>
      <c r="DK29" s="660"/>
      <c r="DL29" s="646">
        <v>17433992</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367026</v>
      </c>
      <c r="S30" s="641"/>
      <c r="T30" s="641"/>
      <c r="U30" s="641"/>
      <c r="V30" s="641"/>
      <c r="W30" s="641"/>
      <c r="X30" s="641"/>
      <c r="Y30" s="642"/>
      <c r="Z30" s="677">
        <v>0.2</v>
      </c>
      <c r="AA30" s="677"/>
      <c r="AB30" s="677"/>
      <c r="AC30" s="677"/>
      <c r="AD30" s="678" t="s">
        <v>231</v>
      </c>
      <c r="AE30" s="678"/>
      <c r="AF30" s="678"/>
      <c r="AG30" s="678"/>
      <c r="AH30" s="678"/>
      <c r="AI30" s="678"/>
      <c r="AJ30" s="678"/>
      <c r="AK30" s="678"/>
      <c r="AL30" s="643" t="s">
        <v>231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16551962</v>
      </c>
      <c r="CS30" s="641"/>
      <c r="CT30" s="641"/>
      <c r="CU30" s="641"/>
      <c r="CV30" s="641"/>
      <c r="CW30" s="641"/>
      <c r="CX30" s="641"/>
      <c r="CY30" s="642"/>
      <c r="CZ30" s="643">
        <v>8.1</v>
      </c>
      <c r="DA30" s="661"/>
      <c r="DB30" s="661"/>
      <c r="DC30" s="662"/>
      <c r="DD30" s="646">
        <v>16551962</v>
      </c>
      <c r="DE30" s="641"/>
      <c r="DF30" s="641"/>
      <c r="DG30" s="641"/>
      <c r="DH30" s="641"/>
      <c r="DI30" s="641"/>
      <c r="DJ30" s="641"/>
      <c r="DK30" s="642"/>
      <c r="DL30" s="646">
        <v>16551924</v>
      </c>
      <c r="DM30" s="641"/>
      <c r="DN30" s="641"/>
      <c r="DO30" s="641"/>
      <c r="DP30" s="641"/>
      <c r="DQ30" s="641"/>
      <c r="DR30" s="641"/>
      <c r="DS30" s="641"/>
      <c r="DT30" s="641"/>
      <c r="DU30" s="641"/>
      <c r="DV30" s="642"/>
      <c r="DW30" s="643">
        <v>14.7</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49396344</v>
      </c>
      <c r="S31" s="641"/>
      <c r="T31" s="641"/>
      <c r="U31" s="641"/>
      <c r="V31" s="641"/>
      <c r="W31" s="641"/>
      <c r="X31" s="641"/>
      <c r="Y31" s="642"/>
      <c r="Z31" s="677">
        <v>23.8</v>
      </c>
      <c r="AA31" s="677"/>
      <c r="AB31" s="677"/>
      <c r="AC31" s="677"/>
      <c r="AD31" s="678" t="s">
        <v>231</v>
      </c>
      <c r="AE31" s="678"/>
      <c r="AF31" s="678"/>
      <c r="AG31" s="678"/>
      <c r="AH31" s="678"/>
      <c r="AI31" s="678"/>
      <c r="AJ31" s="678"/>
      <c r="AK31" s="678"/>
      <c r="AL31" s="643" t="s">
        <v>128</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99.3</v>
      </c>
      <c r="BH31" s="710"/>
      <c r="BI31" s="710"/>
      <c r="BJ31" s="710"/>
      <c r="BK31" s="710"/>
      <c r="BL31" s="710"/>
      <c r="BM31" s="711">
        <v>98.7</v>
      </c>
      <c r="BN31" s="710"/>
      <c r="BO31" s="710"/>
      <c r="BP31" s="710"/>
      <c r="BQ31" s="712"/>
      <c r="BR31" s="709">
        <v>99.4</v>
      </c>
      <c r="BS31" s="710"/>
      <c r="BT31" s="710"/>
      <c r="BU31" s="710"/>
      <c r="BV31" s="710"/>
      <c r="BW31" s="710"/>
      <c r="BX31" s="711">
        <v>98.7</v>
      </c>
      <c r="BY31" s="710"/>
      <c r="BZ31" s="710"/>
      <c r="CA31" s="710"/>
      <c r="CB31" s="712"/>
      <c r="CD31" s="727"/>
      <c r="CE31" s="728"/>
      <c r="CF31" s="673" t="s">
        <v>309</v>
      </c>
      <c r="CG31" s="674"/>
      <c r="CH31" s="674"/>
      <c r="CI31" s="674"/>
      <c r="CJ31" s="674"/>
      <c r="CK31" s="674"/>
      <c r="CL31" s="674"/>
      <c r="CM31" s="674"/>
      <c r="CN31" s="674"/>
      <c r="CO31" s="674"/>
      <c r="CP31" s="674"/>
      <c r="CQ31" s="675"/>
      <c r="CR31" s="640">
        <v>882068</v>
      </c>
      <c r="CS31" s="659"/>
      <c r="CT31" s="659"/>
      <c r="CU31" s="659"/>
      <c r="CV31" s="659"/>
      <c r="CW31" s="659"/>
      <c r="CX31" s="659"/>
      <c r="CY31" s="660"/>
      <c r="CZ31" s="643">
        <v>0.4</v>
      </c>
      <c r="DA31" s="661"/>
      <c r="DB31" s="661"/>
      <c r="DC31" s="662"/>
      <c r="DD31" s="646">
        <v>882068</v>
      </c>
      <c r="DE31" s="659"/>
      <c r="DF31" s="659"/>
      <c r="DG31" s="659"/>
      <c r="DH31" s="659"/>
      <c r="DI31" s="659"/>
      <c r="DJ31" s="659"/>
      <c r="DK31" s="660"/>
      <c r="DL31" s="646">
        <v>882068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231</v>
      </c>
      <c r="S32" s="641"/>
      <c r="T32" s="641"/>
      <c r="U32" s="641"/>
      <c r="V32" s="641"/>
      <c r="W32" s="641"/>
      <c r="X32" s="641"/>
      <c r="Y32" s="642"/>
      <c r="Z32" s="677" t="s">
        <v>128</v>
      </c>
      <c r="AA32" s="677"/>
      <c r="AB32" s="677"/>
      <c r="AC32" s="677"/>
      <c r="AD32" s="678" t="s">
        <v>231</v>
      </c>
      <c r="AE32" s="678"/>
      <c r="AF32" s="678"/>
      <c r="AG32" s="678"/>
      <c r="AH32" s="678"/>
      <c r="AI32" s="678"/>
      <c r="AJ32" s="678"/>
      <c r="AK32" s="678"/>
      <c r="AL32" s="643" t="s">
        <v>128</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99.1</v>
      </c>
      <c r="BH32" s="659"/>
      <c r="BI32" s="659"/>
      <c r="BJ32" s="659"/>
      <c r="BK32" s="659"/>
      <c r="BL32" s="659"/>
      <c r="BM32" s="644">
        <v>98.4</v>
      </c>
      <c r="BN32" s="705"/>
      <c r="BO32" s="705"/>
      <c r="BP32" s="705"/>
      <c r="BQ32" s="683"/>
      <c r="BR32" s="713">
        <v>99.2</v>
      </c>
      <c r="BS32" s="659"/>
      <c r="BT32" s="659"/>
      <c r="BU32" s="659"/>
      <c r="BV32" s="659"/>
      <c r="BW32" s="659"/>
      <c r="BX32" s="644">
        <v>98.2</v>
      </c>
      <c r="BY32" s="705"/>
      <c r="BZ32" s="705"/>
      <c r="CA32" s="705"/>
      <c r="CB32" s="683"/>
      <c r="CD32" s="729"/>
      <c r="CE32" s="730"/>
      <c r="CF32" s="673" t="s">
        <v>313</v>
      </c>
      <c r="CG32" s="674"/>
      <c r="CH32" s="674"/>
      <c r="CI32" s="674"/>
      <c r="CJ32" s="674"/>
      <c r="CK32" s="674"/>
      <c r="CL32" s="674"/>
      <c r="CM32" s="674"/>
      <c r="CN32" s="674"/>
      <c r="CO32" s="674"/>
      <c r="CP32" s="674"/>
      <c r="CQ32" s="675"/>
      <c r="CR32" s="640">
        <v>10266</v>
      </c>
      <c r="CS32" s="641"/>
      <c r="CT32" s="641"/>
      <c r="CU32" s="641"/>
      <c r="CV32" s="641"/>
      <c r="CW32" s="641"/>
      <c r="CX32" s="641"/>
      <c r="CY32" s="642"/>
      <c r="CZ32" s="643">
        <v>0</v>
      </c>
      <c r="DA32" s="661"/>
      <c r="DB32" s="661"/>
      <c r="DC32" s="662"/>
      <c r="DD32" s="646">
        <v>10266</v>
      </c>
      <c r="DE32" s="641"/>
      <c r="DF32" s="641"/>
      <c r="DG32" s="641"/>
      <c r="DH32" s="641"/>
      <c r="DI32" s="641"/>
      <c r="DJ32" s="641"/>
      <c r="DK32" s="642"/>
      <c r="DL32" s="646">
        <v>10266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14314140</v>
      </c>
      <c r="S33" s="641"/>
      <c r="T33" s="641"/>
      <c r="U33" s="641"/>
      <c r="V33" s="641"/>
      <c r="W33" s="641"/>
      <c r="X33" s="641"/>
      <c r="Y33" s="642"/>
      <c r="Z33" s="677">
        <v>6.9</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99.4</v>
      </c>
      <c r="BH33" s="625"/>
      <c r="BI33" s="625"/>
      <c r="BJ33" s="625"/>
      <c r="BK33" s="625"/>
      <c r="BL33" s="625"/>
      <c r="BM33" s="668">
        <v>99</v>
      </c>
      <c r="BN33" s="625"/>
      <c r="BO33" s="625"/>
      <c r="BP33" s="625"/>
      <c r="BQ33" s="689"/>
      <c r="BR33" s="704">
        <v>99.6</v>
      </c>
      <c r="BS33" s="625"/>
      <c r="BT33" s="625"/>
      <c r="BU33" s="625"/>
      <c r="BV33" s="625"/>
      <c r="BW33" s="625"/>
      <c r="BX33" s="668">
        <v>99.1</v>
      </c>
      <c r="BY33" s="625"/>
      <c r="BZ33" s="625"/>
      <c r="CA33" s="625"/>
      <c r="CB33" s="689"/>
      <c r="CD33" s="673" t="s">
        <v>316</v>
      </c>
      <c r="CE33" s="674"/>
      <c r="CF33" s="674"/>
      <c r="CG33" s="674"/>
      <c r="CH33" s="674"/>
      <c r="CI33" s="674"/>
      <c r="CJ33" s="674"/>
      <c r="CK33" s="674"/>
      <c r="CL33" s="674"/>
      <c r="CM33" s="674"/>
      <c r="CN33" s="674"/>
      <c r="CO33" s="674"/>
      <c r="CP33" s="674"/>
      <c r="CQ33" s="675"/>
      <c r="CR33" s="640">
        <v>67884165</v>
      </c>
      <c r="CS33" s="659"/>
      <c r="CT33" s="659"/>
      <c r="CU33" s="659"/>
      <c r="CV33" s="659"/>
      <c r="CW33" s="659"/>
      <c r="CX33" s="659"/>
      <c r="CY33" s="660"/>
      <c r="CZ33" s="643">
        <v>33.200000000000003</v>
      </c>
      <c r="DA33" s="661"/>
      <c r="DB33" s="661"/>
      <c r="DC33" s="662"/>
      <c r="DD33" s="646">
        <v>54678785</v>
      </c>
      <c r="DE33" s="659"/>
      <c r="DF33" s="659"/>
      <c r="DG33" s="659"/>
      <c r="DH33" s="659"/>
      <c r="DI33" s="659"/>
      <c r="DJ33" s="659"/>
      <c r="DK33" s="660"/>
      <c r="DL33" s="646">
        <v>42886039</v>
      </c>
      <c r="DM33" s="659"/>
      <c r="DN33" s="659"/>
      <c r="DO33" s="659"/>
      <c r="DP33" s="659"/>
      <c r="DQ33" s="659"/>
      <c r="DR33" s="659"/>
      <c r="DS33" s="659"/>
      <c r="DT33" s="659"/>
      <c r="DU33" s="659"/>
      <c r="DV33" s="660"/>
      <c r="DW33" s="643">
        <v>38.200000000000003</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3122116</v>
      </c>
      <c r="S34" s="641"/>
      <c r="T34" s="641"/>
      <c r="U34" s="641"/>
      <c r="V34" s="641"/>
      <c r="W34" s="641"/>
      <c r="X34" s="641"/>
      <c r="Y34" s="642"/>
      <c r="Z34" s="677">
        <v>1.5</v>
      </c>
      <c r="AA34" s="677"/>
      <c r="AB34" s="677"/>
      <c r="AC34" s="677"/>
      <c r="AD34" s="678">
        <v>260699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18440311</v>
      </c>
      <c r="CS34" s="641"/>
      <c r="CT34" s="641"/>
      <c r="CU34" s="641"/>
      <c r="CV34" s="641"/>
      <c r="CW34" s="641"/>
      <c r="CX34" s="641"/>
      <c r="CY34" s="642"/>
      <c r="CZ34" s="643">
        <v>9</v>
      </c>
      <c r="DA34" s="661"/>
      <c r="DB34" s="661"/>
      <c r="DC34" s="662"/>
      <c r="DD34" s="646">
        <v>15193973</v>
      </c>
      <c r="DE34" s="641"/>
      <c r="DF34" s="641"/>
      <c r="DG34" s="641"/>
      <c r="DH34" s="641"/>
      <c r="DI34" s="641"/>
      <c r="DJ34" s="641"/>
      <c r="DK34" s="642"/>
      <c r="DL34" s="646">
        <v>13782775</v>
      </c>
      <c r="DM34" s="641"/>
      <c r="DN34" s="641"/>
      <c r="DO34" s="641"/>
      <c r="DP34" s="641"/>
      <c r="DQ34" s="641"/>
      <c r="DR34" s="641"/>
      <c r="DS34" s="641"/>
      <c r="DT34" s="641"/>
      <c r="DU34" s="641"/>
      <c r="DV34" s="642"/>
      <c r="DW34" s="643">
        <v>12.3</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73090</v>
      </c>
      <c r="S35" s="641"/>
      <c r="T35" s="641"/>
      <c r="U35" s="641"/>
      <c r="V35" s="641"/>
      <c r="W35" s="641"/>
      <c r="X35" s="641"/>
      <c r="Y35" s="642"/>
      <c r="Z35" s="677">
        <v>0</v>
      </c>
      <c r="AA35" s="677"/>
      <c r="AB35" s="677"/>
      <c r="AC35" s="677"/>
      <c r="AD35" s="678" t="s">
        <v>231</v>
      </c>
      <c r="AE35" s="678"/>
      <c r="AF35" s="678"/>
      <c r="AG35" s="678"/>
      <c r="AH35" s="678"/>
      <c r="AI35" s="678"/>
      <c r="AJ35" s="678"/>
      <c r="AK35" s="678"/>
      <c r="AL35" s="643" t="s">
        <v>231</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1571837</v>
      </c>
      <c r="CS35" s="659"/>
      <c r="CT35" s="659"/>
      <c r="CU35" s="659"/>
      <c r="CV35" s="659"/>
      <c r="CW35" s="659"/>
      <c r="CX35" s="659"/>
      <c r="CY35" s="660"/>
      <c r="CZ35" s="643">
        <v>0.8</v>
      </c>
      <c r="DA35" s="661"/>
      <c r="DB35" s="661"/>
      <c r="DC35" s="662"/>
      <c r="DD35" s="646">
        <v>1404696</v>
      </c>
      <c r="DE35" s="659"/>
      <c r="DF35" s="659"/>
      <c r="DG35" s="659"/>
      <c r="DH35" s="659"/>
      <c r="DI35" s="659"/>
      <c r="DJ35" s="659"/>
      <c r="DK35" s="660"/>
      <c r="DL35" s="646">
        <v>1357827</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3755409</v>
      </c>
      <c r="S36" s="641"/>
      <c r="T36" s="641"/>
      <c r="U36" s="641"/>
      <c r="V36" s="641"/>
      <c r="W36" s="641"/>
      <c r="X36" s="641"/>
      <c r="Y36" s="642"/>
      <c r="Z36" s="677">
        <v>1.8</v>
      </c>
      <c r="AA36" s="677"/>
      <c r="AB36" s="677"/>
      <c r="AC36" s="677"/>
      <c r="AD36" s="678" t="s">
        <v>128</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29085929</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394775</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18488717</v>
      </c>
      <c r="CS36" s="641"/>
      <c r="CT36" s="641"/>
      <c r="CU36" s="641"/>
      <c r="CV36" s="641"/>
      <c r="CW36" s="641"/>
      <c r="CX36" s="641"/>
      <c r="CY36" s="642"/>
      <c r="CZ36" s="643">
        <v>9.1</v>
      </c>
      <c r="DA36" s="661"/>
      <c r="DB36" s="661"/>
      <c r="DC36" s="662"/>
      <c r="DD36" s="646">
        <v>17049755</v>
      </c>
      <c r="DE36" s="641"/>
      <c r="DF36" s="641"/>
      <c r="DG36" s="641"/>
      <c r="DH36" s="641"/>
      <c r="DI36" s="641"/>
      <c r="DJ36" s="641"/>
      <c r="DK36" s="642"/>
      <c r="DL36" s="646">
        <v>14305587</v>
      </c>
      <c r="DM36" s="641"/>
      <c r="DN36" s="641"/>
      <c r="DO36" s="641"/>
      <c r="DP36" s="641"/>
      <c r="DQ36" s="641"/>
      <c r="DR36" s="641"/>
      <c r="DS36" s="641"/>
      <c r="DT36" s="641"/>
      <c r="DU36" s="641"/>
      <c r="DV36" s="642"/>
      <c r="DW36" s="643">
        <v>12.7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2695211</v>
      </c>
      <c r="S37" s="641"/>
      <c r="T37" s="641"/>
      <c r="U37" s="641"/>
      <c r="V37" s="641"/>
      <c r="W37" s="641"/>
      <c r="X37" s="641"/>
      <c r="Y37" s="642"/>
      <c r="Z37" s="677">
        <v>1.3</v>
      </c>
      <c r="AA37" s="677"/>
      <c r="AB37" s="677"/>
      <c r="AC37" s="677"/>
      <c r="AD37" s="678" t="s">
        <v>231</v>
      </c>
      <c r="AE37" s="678"/>
      <c r="AF37" s="678"/>
      <c r="AG37" s="678"/>
      <c r="AH37" s="678"/>
      <c r="AI37" s="678"/>
      <c r="AJ37" s="678"/>
      <c r="AK37" s="678"/>
      <c r="AL37" s="643" t="s">
        <v>128</v>
      </c>
      <c r="AM37" s="644"/>
      <c r="AN37" s="644"/>
      <c r="AO37" s="679"/>
      <c r="AQ37" s="680" t="s">
        <v>328</v>
      </c>
      <c r="AR37" s="681"/>
      <c r="AS37" s="681"/>
      <c r="AT37" s="681"/>
      <c r="AU37" s="681"/>
      <c r="AV37" s="681"/>
      <c r="AW37" s="681"/>
      <c r="AX37" s="681"/>
      <c r="AY37" s="682"/>
      <c r="AZ37" s="640">
        <v>9206520</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-926229</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1996052</v>
      </c>
      <c r="CS37" s="659"/>
      <c r="CT37" s="659"/>
      <c r="CU37" s="659"/>
      <c r="CV37" s="659"/>
      <c r="CW37" s="659"/>
      <c r="CX37" s="659"/>
      <c r="CY37" s="660"/>
      <c r="CZ37" s="643">
        <v>1</v>
      </c>
      <c r="DA37" s="661"/>
      <c r="DB37" s="661"/>
      <c r="DC37" s="662"/>
      <c r="DD37" s="646">
        <v>1996052</v>
      </c>
      <c r="DE37" s="659"/>
      <c r="DF37" s="659"/>
      <c r="DG37" s="659"/>
      <c r="DH37" s="659"/>
      <c r="DI37" s="659"/>
      <c r="DJ37" s="659"/>
      <c r="DK37" s="660"/>
      <c r="DL37" s="646">
        <v>1657451</v>
      </c>
      <c r="DM37" s="659"/>
      <c r="DN37" s="659"/>
      <c r="DO37" s="659"/>
      <c r="DP37" s="659"/>
      <c r="DQ37" s="659"/>
      <c r="DR37" s="659"/>
      <c r="DS37" s="659"/>
      <c r="DT37" s="659"/>
      <c r="DU37" s="659"/>
      <c r="DV37" s="660"/>
      <c r="DW37" s="643">
        <v>1.5</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3381602</v>
      </c>
      <c r="S38" s="641"/>
      <c r="T38" s="641"/>
      <c r="U38" s="641"/>
      <c r="V38" s="641"/>
      <c r="W38" s="641"/>
      <c r="X38" s="641"/>
      <c r="Y38" s="642"/>
      <c r="Z38" s="677">
        <v>1.6</v>
      </c>
      <c r="AA38" s="677"/>
      <c r="AB38" s="677"/>
      <c r="AC38" s="677"/>
      <c r="AD38" s="678">
        <v>86948</v>
      </c>
      <c r="AE38" s="678"/>
      <c r="AF38" s="678"/>
      <c r="AG38" s="678"/>
      <c r="AH38" s="678"/>
      <c r="AI38" s="678"/>
      <c r="AJ38" s="678"/>
      <c r="AK38" s="678"/>
      <c r="AL38" s="643">
        <v>0.1</v>
      </c>
      <c r="AM38" s="644"/>
      <c r="AN38" s="644"/>
      <c r="AO38" s="679"/>
      <c r="AQ38" s="680" t="s">
        <v>332</v>
      </c>
      <c r="AR38" s="681"/>
      <c r="AS38" s="681"/>
      <c r="AT38" s="681"/>
      <c r="AU38" s="681"/>
      <c r="AV38" s="681"/>
      <c r="AW38" s="681"/>
      <c r="AX38" s="681"/>
      <c r="AY38" s="682"/>
      <c r="AZ38" s="640">
        <v>106792</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70995</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19772617</v>
      </c>
      <c r="CS38" s="641"/>
      <c r="CT38" s="641"/>
      <c r="CU38" s="641"/>
      <c r="CV38" s="641"/>
      <c r="CW38" s="641"/>
      <c r="CX38" s="641"/>
      <c r="CY38" s="642"/>
      <c r="CZ38" s="643">
        <v>9.6999999999999993</v>
      </c>
      <c r="DA38" s="661"/>
      <c r="DB38" s="661"/>
      <c r="DC38" s="662"/>
      <c r="DD38" s="646">
        <v>15369586</v>
      </c>
      <c r="DE38" s="641"/>
      <c r="DF38" s="641"/>
      <c r="DG38" s="641"/>
      <c r="DH38" s="641"/>
      <c r="DI38" s="641"/>
      <c r="DJ38" s="641"/>
      <c r="DK38" s="642"/>
      <c r="DL38" s="646">
        <v>13439838</v>
      </c>
      <c r="DM38" s="641"/>
      <c r="DN38" s="641"/>
      <c r="DO38" s="641"/>
      <c r="DP38" s="641"/>
      <c r="DQ38" s="641"/>
      <c r="DR38" s="641"/>
      <c r="DS38" s="641"/>
      <c r="DT38" s="641"/>
      <c r="DU38" s="641"/>
      <c r="DV38" s="642"/>
      <c r="DW38" s="643">
        <v>12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14949900</v>
      </c>
      <c r="S39" s="641"/>
      <c r="T39" s="641"/>
      <c r="U39" s="641"/>
      <c r="V39" s="641"/>
      <c r="W39" s="641"/>
      <c r="X39" s="641"/>
      <c r="Y39" s="642"/>
      <c r="Z39" s="677">
        <v>7.2</v>
      </c>
      <c r="AA39" s="677"/>
      <c r="AB39" s="677"/>
      <c r="AC39" s="677"/>
      <c r="AD39" s="678" t="s">
        <v>128</v>
      </c>
      <c r="AE39" s="678"/>
      <c r="AF39" s="678"/>
      <c r="AG39" s="678"/>
      <c r="AH39" s="678"/>
      <c r="AI39" s="678"/>
      <c r="AJ39" s="678"/>
      <c r="AK39" s="678"/>
      <c r="AL39" s="643" t="s">
        <v>128</v>
      </c>
      <c r="AM39" s="644"/>
      <c r="AN39" s="644"/>
      <c r="AO39" s="679"/>
      <c r="AQ39" s="680" t="s">
        <v>336</v>
      </c>
      <c r="AR39" s="681"/>
      <c r="AS39" s="681"/>
      <c r="AT39" s="681"/>
      <c r="AU39" s="681"/>
      <c r="AV39" s="681"/>
      <c r="AW39" s="681"/>
      <c r="AX39" s="681"/>
      <c r="AY39" s="682"/>
      <c r="AZ39" s="640" t="s">
        <v>231</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107979</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6369604</v>
      </c>
      <c r="CS39" s="659"/>
      <c r="CT39" s="659"/>
      <c r="CU39" s="659"/>
      <c r="CV39" s="659"/>
      <c r="CW39" s="659"/>
      <c r="CX39" s="659"/>
      <c r="CY39" s="660"/>
      <c r="CZ39" s="643">
        <v>3.1</v>
      </c>
      <c r="DA39" s="661"/>
      <c r="DB39" s="661"/>
      <c r="DC39" s="662"/>
      <c r="DD39" s="646">
        <v>4057080</v>
      </c>
      <c r="DE39" s="659"/>
      <c r="DF39" s="659"/>
      <c r="DG39" s="659"/>
      <c r="DH39" s="659"/>
      <c r="DI39" s="659"/>
      <c r="DJ39" s="659"/>
      <c r="DK39" s="660"/>
      <c r="DL39" s="646" t="s">
        <v>128</v>
      </c>
      <c r="DM39" s="659"/>
      <c r="DN39" s="659"/>
      <c r="DO39" s="659"/>
      <c r="DP39" s="659"/>
      <c r="DQ39" s="659"/>
      <c r="DR39" s="659"/>
      <c r="DS39" s="659"/>
      <c r="DT39" s="659"/>
      <c r="DU39" s="659"/>
      <c r="DV39" s="660"/>
      <c r="DW39" s="643" t="s">
        <v>231</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231</v>
      </c>
      <c r="AA40" s="677"/>
      <c r="AB40" s="677"/>
      <c r="AC40" s="677"/>
      <c r="AD40" s="678" t="s">
        <v>231</v>
      </c>
      <c r="AE40" s="678"/>
      <c r="AF40" s="678"/>
      <c r="AG40" s="678"/>
      <c r="AH40" s="678"/>
      <c r="AI40" s="678"/>
      <c r="AJ40" s="678"/>
      <c r="AK40" s="678"/>
      <c r="AL40" s="643" t="s">
        <v>128</v>
      </c>
      <c r="AM40" s="644"/>
      <c r="AN40" s="644"/>
      <c r="AO40" s="679"/>
      <c r="AQ40" s="680" t="s">
        <v>340</v>
      </c>
      <c r="AR40" s="681"/>
      <c r="AS40" s="681"/>
      <c r="AT40" s="681"/>
      <c r="AU40" s="681"/>
      <c r="AV40" s="681"/>
      <c r="AW40" s="681"/>
      <c r="AX40" s="681"/>
      <c r="AY40" s="682"/>
      <c r="AZ40" s="640" t="s">
        <v>231</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90</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3241079</v>
      </c>
      <c r="CS40" s="641"/>
      <c r="CT40" s="641"/>
      <c r="CU40" s="641"/>
      <c r="CV40" s="641"/>
      <c r="CW40" s="641"/>
      <c r="CX40" s="641"/>
      <c r="CY40" s="642"/>
      <c r="CZ40" s="643">
        <v>1.6</v>
      </c>
      <c r="DA40" s="661"/>
      <c r="DB40" s="661"/>
      <c r="DC40" s="662"/>
      <c r="DD40" s="646">
        <v>1603695</v>
      </c>
      <c r="DE40" s="641"/>
      <c r="DF40" s="641"/>
      <c r="DG40" s="641"/>
      <c r="DH40" s="641"/>
      <c r="DI40" s="641"/>
      <c r="DJ40" s="641"/>
      <c r="DK40" s="642"/>
      <c r="DL40" s="646">
        <v>12</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7633900</v>
      </c>
      <c r="S41" s="641"/>
      <c r="T41" s="641"/>
      <c r="U41" s="641"/>
      <c r="V41" s="641"/>
      <c r="W41" s="641"/>
      <c r="X41" s="641"/>
      <c r="Y41" s="642"/>
      <c r="Z41" s="677">
        <v>3.7</v>
      </c>
      <c r="AA41" s="677"/>
      <c r="AB41" s="677"/>
      <c r="AC41" s="677"/>
      <c r="AD41" s="678" t="s">
        <v>231</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6051835</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231</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231</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207461906</v>
      </c>
      <c r="S42" s="663"/>
      <c r="T42" s="663"/>
      <c r="U42" s="663"/>
      <c r="V42" s="663"/>
      <c r="W42" s="663"/>
      <c r="X42" s="663"/>
      <c r="Y42" s="665"/>
      <c r="Z42" s="666">
        <v>100</v>
      </c>
      <c r="AA42" s="666"/>
      <c r="AB42" s="666"/>
      <c r="AC42" s="666"/>
      <c r="AD42" s="667">
        <v>104721338</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13720782</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352</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17176251</v>
      </c>
      <c r="CS42" s="641"/>
      <c r="CT42" s="641"/>
      <c r="CU42" s="641"/>
      <c r="CV42" s="641"/>
      <c r="CW42" s="641"/>
      <c r="CX42" s="641"/>
      <c r="CY42" s="642"/>
      <c r="CZ42" s="643">
        <v>8.4</v>
      </c>
      <c r="DA42" s="644"/>
      <c r="DB42" s="644"/>
      <c r="DC42" s="645"/>
      <c r="DD42" s="646">
        <v>4530198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131851</v>
      </c>
      <c r="CS43" s="659"/>
      <c r="CT43" s="659"/>
      <c r="CU43" s="659"/>
      <c r="CV43" s="659"/>
      <c r="CW43" s="659"/>
      <c r="CX43" s="659"/>
      <c r="CY43" s="660"/>
      <c r="CZ43" s="643">
        <v>0.1</v>
      </c>
      <c r="DA43" s="661"/>
      <c r="DB43" s="661"/>
      <c r="DC43" s="662"/>
      <c r="DD43" s="646">
        <v>131851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17152109</v>
      </c>
      <c r="CS44" s="641"/>
      <c r="CT44" s="641"/>
      <c r="CU44" s="641"/>
      <c r="CV44" s="641"/>
      <c r="CW44" s="641"/>
      <c r="CX44" s="641"/>
      <c r="CY44" s="642"/>
      <c r="CZ44" s="643">
        <v>8.4</v>
      </c>
      <c r="DA44" s="644"/>
      <c r="DB44" s="644"/>
      <c r="DC44" s="645"/>
      <c r="DD44" s="646">
        <v>4520033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8769546</v>
      </c>
      <c r="CS45" s="659"/>
      <c r="CT45" s="659"/>
      <c r="CU45" s="659"/>
      <c r="CV45" s="659"/>
      <c r="CW45" s="659"/>
      <c r="CX45" s="659"/>
      <c r="CY45" s="660"/>
      <c r="CZ45" s="643">
        <v>4.3</v>
      </c>
      <c r="DA45" s="661"/>
      <c r="DB45" s="661"/>
      <c r="DC45" s="662"/>
      <c r="DD45" s="646">
        <v>188200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8139214</v>
      </c>
      <c r="CS46" s="641"/>
      <c r="CT46" s="641"/>
      <c r="CU46" s="641"/>
      <c r="CV46" s="641"/>
      <c r="CW46" s="641"/>
      <c r="CX46" s="641"/>
      <c r="CY46" s="642"/>
      <c r="CZ46" s="643">
        <v>4</v>
      </c>
      <c r="DA46" s="644"/>
      <c r="DB46" s="644"/>
      <c r="DC46" s="645"/>
      <c r="DD46" s="646">
        <v>4307384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24142</v>
      </c>
      <c r="CS47" s="659"/>
      <c r="CT47" s="659"/>
      <c r="CU47" s="659"/>
      <c r="CV47" s="659"/>
      <c r="CW47" s="659"/>
      <c r="CX47" s="659"/>
      <c r="CY47" s="660"/>
      <c r="CZ47" s="643">
        <v>0</v>
      </c>
      <c r="DA47" s="661"/>
      <c r="DB47" s="661"/>
      <c r="DC47" s="662"/>
      <c r="DD47" s="646">
        <v>10165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231</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204202055</v>
      </c>
      <c r="CS49" s="625"/>
      <c r="CT49" s="625"/>
      <c r="CU49" s="625"/>
      <c r="CV49" s="625"/>
      <c r="CW49" s="625"/>
      <c r="CX49" s="625"/>
      <c r="CY49" s="626"/>
      <c r="CZ49" s="627">
        <v>100</v>
      </c>
      <c r="DA49" s="628"/>
      <c r="DB49" s="628"/>
      <c r="DC49" s="629"/>
      <c r="DD49" s="630">
        <v>123726217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gsq1Sd1ACpMaiPX2LLBYbjYNA6Kafdi5pBNGrnC3sESEihmQH467pUcEXeAMev3Ut6k78bkvHQVVgmZsS6zeA==" saltValue="+Lls/UezlY18XRNf7mY3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206607</v>
      </c>
      <c r="R7" s="1160"/>
      <c r="S7" s="1160"/>
      <c r="T7" s="1160"/>
      <c r="U7" s="1160"/>
      <c r="V7" s="1160">
        <v>204012</v>
      </c>
      <c r="W7" s="1160"/>
      <c r="X7" s="1160"/>
      <c r="Y7" s="1160"/>
      <c r="Z7" s="1160"/>
      <c r="AA7" s="1160">
        <f>Q7-V7</f>
        <v>2595</v>
      </c>
      <c r="AB7" s="1160"/>
      <c r="AC7" s="1160"/>
      <c r="AD7" s="1160"/>
      <c r="AE7" s="1161"/>
      <c r="AF7" s="1162">
        <v>2249</v>
      </c>
      <c r="AG7" s="1163"/>
      <c r="AH7" s="1163"/>
      <c r="AI7" s="1163"/>
      <c r="AJ7" s="1164"/>
      <c r="AK7" s="1146">
        <v>3755</v>
      </c>
      <c r="AL7" s="1147"/>
      <c r="AM7" s="1147"/>
      <c r="AN7" s="1147"/>
      <c r="AO7" s="1147"/>
      <c r="AP7" s="1147">
        <v>190546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3">
        <v>-1</v>
      </c>
      <c r="CI7" s="1144"/>
      <c r="CJ7" s="1144"/>
      <c r="CK7" s="1144"/>
      <c r="CL7" s="1145"/>
      <c r="CM7" s="1143">
        <v>33</v>
      </c>
      <c r="CN7" s="1144"/>
      <c r="CO7" s="1144"/>
      <c r="CP7" s="1144"/>
      <c r="CQ7" s="1145"/>
      <c r="CR7" s="1143">
        <v>1</v>
      </c>
      <c r="CS7" s="1144"/>
      <c r="CT7" s="1144"/>
      <c r="CU7" s="1144"/>
      <c r="CV7" s="1145"/>
      <c r="CW7" s="1143" t="s">
        <v>515</v>
      </c>
      <c r="CX7" s="1144"/>
      <c r="CY7" s="1144"/>
      <c r="CZ7" s="1144"/>
      <c r="DA7" s="1145"/>
      <c r="DB7" s="1143" t="s">
        <v>515</v>
      </c>
      <c r="DC7" s="1144"/>
      <c r="DD7" s="1144"/>
      <c r="DE7" s="1144"/>
      <c r="DF7" s="1145"/>
      <c r="DG7" s="1143" t="s">
        <v>515</v>
      </c>
      <c r="DH7" s="1144"/>
      <c r="DI7" s="1144"/>
      <c r="DJ7" s="1144"/>
      <c r="DK7" s="1145"/>
      <c r="DL7" s="1143" t="s">
        <v>515</v>
      </c>
      <c r="DM7" s="1144"/>
      <c r="DN7" s="1144"/>
      <c r="DO7" s="1144"/>
      <c r="DP7" s="1145"/>
      <c r="DQ7" s="1143" t="s">
        <v>515</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125</v>
      </c>
      <c r="R8" s="1099"/>
      <c r="S8" s="1099"/>
      <c r="T8" s="1099"/>
      <c r="U8" s="1099"/>
      <c r="V8" s="1099">
        <v>34</v>
      </c>
      <c r="W8" s="1099"/>
      <c r="X8" s="1099"/>
      <c r="Y8" s="1099"/>
      <c r="Z8" s="1099"/>
      <c r="AA8" s="1099">
        <f>Q8-V8</f>
        <v>91</v>
      </c>
      <c r="AB8" s="1099"/>
      <c r="AC8" s="1099"/>
      <c r="AD8" s="1099"/>
      <c r="AE8" s="1100"/>
      <c r="AF8" s="1074">
        <v>91</v>
      </c>
      <c r="AG8" s="1075"/>
      <c r="AH8" s="1075"/>
      <c r="AI8" s="1075"/>
      <c r="AJ8" s="1076"/>
      <c r="AK8" s="1141" t="s">
        <v>584</v>
      </c>
      <c r="AL8" s="1142"/>
      <c r="AM8" s="1142"/>
      <c r="AN8" s="1142"/>
      <c r="AO8" s="1142"/>
      <c r="AP8" s="1142" t="s">
        <v>584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20</v>
      </c>
      <c r="CI8" s="1045"/>
      <c r="CJ8" s="1045"/>
      <c r="CK8" s="1045"/>
      <c r="CL8" s="1046"/>
      <c r="CM8" s="1044">
        <v>26</v>
      </c>
      <c r="CN8" s="1045"/>
      <c r="CO8" s="1045"/>
      <c r="CP8" s="1045"/>
      <c r="CQ8" s="1046"/>
      <c r="CR8" s="1044">
        <v>3</v>
      </c>
      <c r="CS8" s="1045"/>
      <c r="CT8" s="1045"/>
      <c r="CU8" s="1045"/>
      <c r="CV8" s="1046"/>
      <c r="CW8" s="1044">
        <v>39</v>
      </c>
      <c r="CX8" s="1045"/>
      <c r="CY8" s="1045"/>
      <c r="CZ8" s="1045"/>
      <c r="DA8" s="1046"/>
      <c r="DB8" s="1044" t="s">
        <v>515</v>
      </c>
      <c r="DC8" s="1045"/>
      <c r="DD8" s="1045"/>
      <c r="DE8" s="1045"/>
      <c r="DF8" s="1046"/>
      <c r="DG8" s="1044" t="s">
        <v>515</v>
      </c>
      <c r="DH8" s="1045"/>
      <c r="DI8" s="1045"/>
      <c r="DJ8" s="1045"/>
      <c r="DK8" s="1046"/>
      <c r="DL8" s="1044" t="s">
        <v>515</v>
      </c>
      <c r="DM8" s="1045"/>
      <c r="DN8" s="1045"/>
      <c r="DO8" s="1045"/>
      <c r="DP8" s="1046"/>
      <c r="DQ8" s="1044" t="s">
        <v>515</v>
      </c>
      <c r="DR8" s="1045"/>
      <c r="DS8" s="1045"/>
      <c r="DT8" s="1045"/>
      <c r="DU8" s="1046"/>
      <c r="DV8" s="1047"/>
      <c r="DW8" s="1048"/>
      <c r="DX8" s="1048"/>
      <c r="DY8" s="1048"/>
      <c r="DZ8" s="1049"/>
      <c r="EA8" s="255"/>
    </row>
    <row r="9" spans="1:131" s="256" customFormat="1" ht="26.25" customHeight="1" x14ac:dyDescent="0.15">
      <c r="A9" s="262">
        <v>3</v>
      </c>
      <c r="B9" s="1092" t="s">
        <v>386</v>
      </c>
      <c r="C9" s="1093"/>
      <c r="D9" s="1093"/>
      <c r="E9" s="1093"/>
      <c r="F9" s="1093"/>
      <c r="G9" s="1093"/>
      <c r="H9" s="1093"/>
      <c r="I9" s="1093"/>
      <c r="J9" s="1093"/>
      <c r="K9" s="1093"/>
      <c r="L9" s="1093"/>
      <c r="M9" s="1093"/>
      <c r="N9" s="1093"/>
      <c r="O9" s="1093"/>
      <c r="P9" s="1094"/>
      <c r="Q9" s="1098">
        <v>561</v>
      </c>
      <c r="R9" s="1099"/>
      <c r="S9" s="1099"/>
      <c r="T9" s="1099"/>
      <c r="U9" s="1099"/>
      <c r="V9" s="1099">
        <v>536</v>
      </c>
      <c r="W9" s="1099"/>
      <c r="X9" s="1099"/>
      <c r="Y9" s="1099"/>
      <c r="Z9" s="1099"/>
      <c r="AA9" s="1099">
        <f>Q9-V9</f>
        <v>25</v>
      </c>
      <c r="AB9" s="1099"/>
      <c r="AC9" s="1099"/>
      <c r="AD9" s="1099"/>
      <c r="AE9" s="1100"/>
      <c r="AF9" s="1074">
        <v>25</v>
      </c>
      <c r="AG9" s="1075"/>
      <c r="AH9" s="1075"/>
      <c r="AI9" s="1075"/>
      <c r="AJ9" s="1076"/>
      <c r="AK9" s="1141">
        <v>294</v>
      </c>
      <c r="AL9" s="1142"/>
      <c r="AM9" s="1142"/>
      <c r="AN9" s="1142"/>
      <c r="AO9" s="1142"/>
      <c r="AP9" s="1142">
        <v>661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-12</v>
      </c>
      <c r="CI9" s="1045"/>
      <c r="CJ9" s="1045"/>
      <c r="CK9" s="1045"/>
      <c r="CL9" s="1046"/>
      <c r="CM9" s="1044">
        <v>161</v>
      </c>
      <c r="CN9" s="1045"/>
      <c r="CO9" s="1045"/>
      <c r="CP9" s="1045"/>
      <c r="CQ9" s="1046"/>
      <c r="CR9" s="1044">
        <v>100</v>
      </c>
      <c r="CS9" s="1045"/>
      <c r="CT9" s="1045"/>
      <c r="CU9" s="1045"/>
      <c r="CV9" s="1046"/>
      <c r="CW9" s="1044">
        <v>0</v>
      </c>
      <c r="CX9" s="1045"/>
      <c r="CY9" s="1045"/>
      <c r="CZ9" s="1045"/>
      <c r="DA9" s="1046"/>
      <c r="DB9" s="1044" t="s">
        <v>601</v>
      </c>
      <c r="DC9" s="1045"/>
      <c r="DD9" s="1045"/>
      <c r="DE9" s="1045"/>
      <c r="DF9" s="1046"/>
      <c r="DG9" s="1044" t="s">
        <v>601</v>
      </c>
      <c r="DH9" s="1045"/>
      <c r="DI9" s="1045"/>
      <c r="DJ9" s="1045"/>
      <c r="DK9" s="1046"/>
      <c r="DL9" s="1044" t="s">
        <v>601</v>
      </c>
      <c r="DM9" s="1045"/>
      <c r="DN9" s="1045"/>
      <c r="DO9" s="1045"/>
      <c r="DP9" s="1046"/>
      <c r="DQ9" s="1044" t="s">
        <v>601</v>
      </c>
      <c r="DR9" s="1045"/>
      <c r="DS9" s="1045"/>
      <c r="DT9" s="1045"/>
      <c r="DU9" s="1046"/>
      <c r="DV9" s="1047"/>
      <c r="DW9" s="1048"/>
      <c r="DX9" s="1048"/>
      <c r="DY9" s="1048"/>
      <c r="DZ9" s="1049"/>
      <c r="EA9" s="255"/>
    </row>
    <row r="10" spans="1:131" s="256" customFormat="1" ht="26.25" customHeight="1" x14ac:dyDescent="0.15">
      <c r="A10" s="262">
        <v>4</v>
      </c>
      <c r="B10" s="1092" t="s">
        <v>387</v>
      </c>
      <c r="C10" s="1093"/>
      <c r="D10" s="1093"/>
      <c r="E10" s="1093"/>
      <c r="F10" s="1093"/>
      <c r="G10" s="1093"/>
      <c r="H10" s="1093"/>
      <c r="I10" s="1093"/>
      <c r="J10" s="1093"/>
      <c r="K10" s="1093"/>
      <c r="L10" s="1093"/>
      <c r="M10" s="1093"/>
      <c r="N10" s="1093"/>
      <c r="O10" s="1093"/>
      <c r="P10" s="1094"/>
      <c r="Q10" s="1098">
        <v>348</v>
      </c>
      <c r="R10" s="1099"/>
      <c r="S10" s="1099"/>
      <c r="T10" s="1099"/>
      <c r="U10" s="1099"/>
      <c r="V10" s="1099">
        <v>15</v>
      </c>
      <c r="W10" s="1099"/>
      <c r="X10" s="1099"/>
      <c r="Y10" s="1099"/>
      <c r="Z10" s="1099"/>
      <c r="AA10" s="1099">
        <f>Q10-V10</f>
        <v>333</v>
      </c>
      <c r="AB10" s="1099"/>
      <c r="AC10" s="1099"/>
      <c r="AD10" s="1099"/>
      <c r="AE10" s="1100"/>
      <c r="AF10" s="1074">
        <v>333</v>
      </c>
      <c r="AG10" s="1075"/>
      <c r="AH10" s="1075"/>
      <c r="AI10" s="1075"/>
      <c r="AJ10" s="1076"/>
      <c r="AK10" s="1141" t="s">
        <v>584</v>
      </c>
      <c r="AL10" s="1142"/>
      <c r="AM10" s="1142"/>
      <c r="AN10" s="1142"/>
      <c r="AO10" s="1142"/>
      <c r="AP10" s="1142" t="s">
        <v>584</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597</v>
      </c>
      <c r="BT10" s="1070"/>
      <c r="BU10" s="1070"/>
      <c r="BV10" s="1070"/>
      <c r="BW10" s="1070"/>
      <c r="BX10" s="1070"/>
      <c r="BY10" s="1070"/>
      <c r="BZ10" s="1070"/>
      <c r="CA10" s="1070"/>
      <c r="CB10" s="1070"/>
      <c r="CC10" s="1070"/>
      <c r="CD10" s="1070"/>
      <c r="CE10" s="1070"/>
      <c r="CF10" s="1070"/>
      <c r="CG10" s="1071"/>
      <c r="CH10" s="1044">
        <v>181</v>
      </c>
      <c r="CI10" s="1045"/>
      <c r="CJ10" s="1045"/>
      <c r="CK10" s="1045"/>
      <c r="CL10" s="1046"/>
      <c r="CM10" s="1044">
        <v>-2180</v>
      </c>
      <c r="CN10" s="1045"/>
      <c r="CO10" s="1045"/>
      <c r="CP10" s="1045"/>
      <c r="CQ10" s="1046"/>
      <c r="CR10" s="1044">
        <v>36</v>
      </c>
      <c r="CS10" s="1045"/>
      <c r="CT10" s="1045"/>
      <c r="CU10" s="1045"/>
      <c r="CV10" s="1046"/>
      <c r="CW10" s="1044">
        <v>0</v>
      </c>
      <c r="CX10" s="1045"/>
      <c r="CY10" s="1045"/>
      <c r="CZ10" s="1045"/>
      <c r="DA10" s="1046"/>
      <c r="DB10" s="1044">
        <v>2459</v>
      </c>
      <c r="DC10" s="1045"/>
      <c r="DD10" s="1045"/>
      <c r="DE10" s="1045"/>
      <c r="DF10" s="1046"/>
      <c r="DG10" s="1044" t="s">
        <v>515</v>
      </c>
      <c r="DH10" s="1045"/>
      <c r="DI10" s="1045"/>
      <c r="DJ10" s="1045"/>
      <c r="DK10" s="1046"/>
      <c r="DL10" s="1044" t="s">
        <v>515</v>
      </c>
      <c r="DM10" s="1045"/>
      <c r="DN10" s="1045"/>
      <c r="DO10" s="1045"/>
      <c r="DP10" s="1046"/>
      <c r="DQ10" s="1044" t="s">
        <v>515</v>
      </c>
      <c r="DR10" s="1045"/>
      <c r="DS10" s="1045"/>
      <c r="DT10" s="1045"/>
      <c r="DU10" s="1046"/>
      <c r="DV10" s="1047"/>
      <c r="DW10" s="1048"/>
      <c r="DX10" s="1048"/>
      <c r="DY10" s="1048"/>
      <c r="DZ10" s="1049"/>
      <c r="EA10" s="255"/>
    </row>
    <row r="11" spans="1:131" s="256" customFormat="1" ht="26.25" customHeight="1" x14ac:dyDescent="0.15">
      <c r="A11" s="262">
        <v>5</v>
      </c>
      <c r="B11" s="1092" t="s">
        <v>388</v>
      </c>
      <c r="C11" s="1093"/>
      <c r="D11" s="1093"/>
      <c r="E11" s="1093"/>
      <c r="F11" s="1093"/>
      <c r="G11" s="1093"/>
      <c r="H11" s="1093"/>
      <c r="I11" s="1093"/>
      <c r="J11" s="1093"/>
      <c r="K11" s="1093"/>
      <c r="L11" s="1093"/>
      <c r="M11" s="1093"/>
      <c r="N11" s="1093"/>
      <c r="O11" s="1093"/>
      <c r="P11" s="1094"/>
      <c r="Q11" s="1098">
        <v>230</v>
      </c>
      <c r="R11" s="1099"/>
      <c r="S11" s="1099"/>
      <c r="T11" s="1099"/>
      <c r="U11" s="1099"/>
      <c r="V11" s="1099">
        <v>15</v>
      </c>
      <c r="W11" s="1099"/>
      <c r="X11" s="1099"/>
      <c r="Y11" s="1099"/>
      <c r="Z11" s="1099"/>
      <c r="AA11" s="1099">
        <f>Q11-V11</f>
        <v>215</v>
      </c>
      <c r="AB11" s="1099"/>
      <c r="AC11" s="1099"/>
      <c r="AD11" s="1099"/>
      <c r="AE11" s="1100"/>
      <c r="AF11" s="1074">
        <v>215</v>
      </c>
      <c r="AG11" s="1075"/>
      <c r="AH11" s="1075"/>
      <c r="AI11" s="1075"/>
      <c r="AJ11" s="1076"/>
      <c r="AK11" s="1141">
        <v>1</v>
      </c>
      <c r="AL11" s="1142"/>
      <c r="AM11" s="1142"/>
      <c r="AN11" s="1142"/>
      <c r="AO11" s="1142"/>
      <c r="AP11" s="1142">
        <v>602</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598</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342</v>
      </c>
      <c r="CN11" s="1045"/>
      <c r="CO11" s="1045"/>
      <c r="CP11" s="1045"/>
      <c r="CQ11" s="1046"/>
      <c r="CR11" s="1044">
        <v>130</v>
      </c>
      <c r="CS11" s="1045"/>
      <c r="CT11" s="1045"/>
      <c r="CU11" s="1045"/>
      <c r="CV11" s="1046"/>
      <c r="CW11" s="1044">
        <v>197</v>
      </c>
      <c r="CX11" s="1045"/>
      <c r="CY11" s="1045"/>
      <c r="CZ11" s="1045"/>
      <c r="DA11" s="1046"/>
      <c r="DB11" s="1044" t="s">
        <v>515</v>
      </c>
      <c r="DC11" s="1045"/>
      <c r="DD11" s="1045"/>
      <c r="DE11" s="1045"/>
      <c r="DF11" s="1046"/>
      <c r="DG11" s="1044" t="s">
        <v>515</v>
      </c>
      <c r="DH11" s="1045"/>
      <c r="DI11" s="1045"/>
      <c r="DJ11" s="1045"/>
      <c r="DK11" s="1046"/>
      <c r="DL11" s="1044" t="s">
        <v>515</v>
      </c>
      <c r="DM11" s="1045"/>
      <c r="DN11" s="1045"/>
      <c r="DO11" s="1045"/>
      <c r="DP11" s="1046"/>
      <c r="DQ11" s="1044" t="s">
        <v>515</v>
      </c>
      <c r="DR11" s="1045"/>
      <c r="DS11" s="1045"/>
      <c r="DT11" s="1045"/>
      <c r="DU11" s="1046"/>
      <c r="DV11" s="1047"/>
      <c r="DW11" s="1048"/>
      <c r="DX11" s="1048"/>
      <c r="DY11" s="1048"/>
      <c r="DZ11" s="1049"/>
      <c r="EA11" s="255"/>
    </row>
    <row r="12" spans="1:131" s="256" customFormat="1" ht="26.25" customHeight="1" x14ac:dyDescent="0.15">
      <c r="A12" s="262">
        <v>6</v>
      </c>
      <c r="B12" s="1092" t="s">
        <v>389</v>
      </c>
      <c r="C12" s="1093"/>
      <c r="D12" s="1093"/>
      <c r="E12" s="1093"/>
      <c r="F12" s="1093"/>
      <c r="G12" s="1093"/>
      <c r="H12" s="1093"/>
      <c r="I12" s="1093"/>
      <c r="J12" s="1093"/>
      <c r="K12" s="1093"/>
      <c r="L12" s="1093"/>
      <c r="M12" s="1093"/>
      <c r="N12" s="1093"/>
      <c r="O12" s="1093"/>
      <c r="P12" s="1094"/>
      <c r="Q12" s="1098">
        <v>3421</v>
      </c>
      <c r="R12" s="1099"/>
      <c r="S12" s="1099"/>
      <c r="T12" s="1099"/>
      <c r="U12" s="1099"/>
      <c r="V12" s="1099">
        <v>3421</v>
      </c>
      <c r="W12" s="1099"/>
      <c r="X12" s="1099"/>
      <c r="Y12" s="1099"/>
      <c r="Z12" s="1099"/>
      <c r="AA12" s="1099" t="s">
        <v>584</v>
      </c>
      <c r="AB12" s="1099"/>
      <c r="AC12" s="1099"/>
      <c r="AD12" s="1099"/>
      <c r="AE12" s="1100"/>
      <c r="AF12" s="1074" t="s">
        <v>390</v>
      </c>
      <c r="AG12" s="1075"/>
      <c r="AH12" s="1075"/>
      <c r="AI12" s="1075"/>
      <c r="AJ12" s="1076"/>
      <c r="AK12" s="1141" t="s">
        <v>584</v>
      </c>
      <c r="AL12" s="1142"/>
      <c r="AM12" s="1142"/>
      <c r="AN12" s="1142"/>
      <c r="AO12" s="1142"/>
      <c r="AP12" s="1142">
        <v>11508</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599</v>
      </c>
      <c r="BT12" s="1070"/>
      <c r="BU12" s="1070"/>
      <c r="BV12" s="1070"/>
      <c r="BW12" s="1070"/>
      <c r="BX12" s="1070"/>
      <c r="BY12" s="1070"/>
      <c r="BZ12" s="1070"/>
      <c r="CA12" s="1070"/>
      <c r="CB12" s="1070"/>
      <c r="CC12" s="1070"/>
      <c r="CD12" s="1070"/>
      <c r="CE12" s="1070"/>
      <c r="CF12" s="1070"/>
      <c r="CG12" s="1071"/>
      <c r="CH12" s="1044">
        <v>-146</v>
      </c>
      <c r="CI12" s="1045"/>
      <c r="CJ12" s="1045"/>
      <c r="CK12" s="1045"/>
      <c r="CL12" s="1046"/>
      <c r="CM12" s="1044">
        <v>2348</v>
      </c>
      <c r="CN12" s="1045"/>
      <c r="CO12" s="1045"/>
      <c r="CP12" s="1045"/>
      <c r="CQ12" s="1046"/>
      <c r="CR12" s="1044">
        <v>750</v>
      </c>
      <c r="CS12" s="1045"/>
      <c r="CT12" s="1045"/>
      <c r="CU12" s="1045"/>
      <c r="CV12" s="1046"/>
      <c r="CW12" s="1044">
        <v>10</v>
      </c>
      <c r="CX12" s="1045"/>
      <c r="CY12" s="1045"/>
      <c r="CZ12" s="1045"/>
      <c r="DA12" s="1046"/>
      <c r="DB12" s="1044">
        <v>11244</v>
      </c>
      <c r="DC12" s="1045"/>
      <c r="DD12" s="1045"/>
      <c r="DE12" s="1045"/>
      <c r="DF12" s="1046"/>
      <c r="DG12" s="1044" t="s">
        <v>515</v>
      </c>
      <c r="DH12" s="1045"/>
      <c r="DI12" s="1045"/>
      <c r="DJ12" s="1045"/>
      <c r="DK12" s="1046"/>
      <c r="DL12" s="1044" t="s">
        <v>515</v>
      </c>
      <c r="DM12" s="1045"/>
      <c r="DN12" s="1045"/>
      <c r="DO12" s="1045"/>
      <c r="DP12" s="1046"/>
      <c r="DQ12" s="1044" t="s">
        <v>515</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600</v>
      </c>
      <c r="BT13" s="1070"/>
      <c r="BU13" s="1070"/>
      <c r="BV13" s="1070"/>
      <c r="BW13" s="1070"/>
      <c r="BX13" s="1070"/>
      <c r="BY13" s="1070"/>
      <c r="BZ13" s="1070"/>
      <c r="CA13" s="1070"/>
      <c r="CB13" s="1070"/>
      <c r="CC13" s="1070"/>
      <c r="CD13" s="1070"/>
      <c r="CE13" s="1070"/>
      <c r="CF13" s="1070"/>
      <c r="CG13" s="1071"/>
      <c r="CH13" s="1044">
        <v>-868</v>
      </c>
      <c r="CI13" s="1045"/>
      <c r="CJ13" s="1045"/>
      <c r="CK13" s="1045"/>
      <c r="CL13" s="1046"/>
      <c r="CM13" s="1044">
        <v>12606</v>
      </c>
      <c r="CN13" s="1045"/>
      <c r="CO13" s="1045"/>
      <c r="CP13" s="1045"/>
      <c r="CQ13" s="1046"/>
      <c r="CR13" s="1044">
        <v>2081</v>
      </c>
      <c r="CS13" s="1045"/>
      <c r="CT13" s="1045"/>
      <c r="CU13" s="1045"/>
      <c r="CV13" s="1046"/>
      <c r="CW13" s="1044">
        <v>1741</v>
      </c>
      <c r="CX13" s="1045"/>
      <c r="CY13" s="1045"/>
      <c r="CZ13" s="1045"/>
      <c r="DA13" s="1046"/>
      <c r="DB13" s="1044">
        <v>6476</v>
      </c>
      <c r="DC13" s="1045"/>
      <c r="DD13" s="1045"/>
      <c r="DE13" s="1045"/>
      <c r="DF13" s="1046"/>
      <c r="DG13" s="1044" t="s">
        <v>515</v>
      </c>
      <c r="DH13" s="1045"/>
      <c r="DI13" s="1045"/>
      <c r="DJ13" s="1045"/>
      <c r="DK13" s="1046"/>
      <c r="DL13" s="1044" t="s">
        <v>515</v>
      </c>
      <c r="DM13" s="1045"/>
      <c r="DN13" s="1045"/>
      <c r="DO13" s="1045"/>
      <c r="DP13" s="1046"/>
      <c r="DQ13" s="1044" t="s">
        <v>515</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210883</v>
      </c>
      <c r="R23" s="1124"/>
      <c r="S23" s="1124"/>
      <c r="T23" s="1124"/>
      <c r="U23" s="1124"/>
      <c r="V23" s="1124">
        <v>207623</v>
      </c>
      <c r="W23" s="1124"/>
      <c r="X23" s="1124"/>
      <c r="Y23" s="1124"/>
      <c r="Z23" s="1124"/>
      <c r="AA23" s="1124">
        <v>3260</v>
      </c>
      <c r="AB23" s="1124"/>
      <c r="AC23" s="1124"/>
      <c r="AD23" s="1124"/>
      <c r="AE23" s="1125"/>
      <c r="AF23" s="1126">
        <v>2914</v>
      </c>
      <c r="AG23" s="1124"/>
      <c r="AH23" s="1124"/>
      <c r="AI23" s="1124"/>
      <c r="AJ23" s="1127"/>
      <c r="AK23" s="1128"/>
      <c r="AL23" s="1129"/>
      <c r="AM23" s="1129"/>
      <c r="AN23" s="1129"/>
      <c r="AO23" s="1129"/>
      <c r="AP23" s="1124">
        <f>AP7+AP9+AP11+AP12</f>
        <v>203317</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55297</v>
      </c>
      <c r="R28" s="1109"/>
      <c r="S28" s="1109"/>
      <c r="T28" s="1109"/>
      <c r="U28" s="1109"/>
      <c r="V28" s="1109">
        <v>54902</v>
      </c>
      <c r="W28" s="1109"/>
      <c r="X28" s="1109"/>
      <c r="Y28" s="1109"/>
      <c r="Z28" s="1109"/>
      <c r="AA28" s="1109">
        <f t="shared" ref="AA28:AA33" si="0">Q28-V28</f>
        <v>395</v>
      </c>
      <c r="AB28" s="1109"/>
      <c r="AC28" s="1109"/>
      <c r="AD28" s="1109"/>
      <c r="AE28" s="1110"/>
      <c r="AF28" s="1111">
        <v>395</v>
      </c>
      <c r="AG28" s="1109"/>
      <c r="AH28" s="1109"/>
      <c r="AI28" s="1109"/>
      <c r="AJ28" s="1112"/>
      <c r="AK28" s="1113">
        <v>6283</v>
      </c>
      <c r="AL28" s="1101"/>
      <c r="AM28" s="1101"/>
      <c r="AN28" s="1101"/>
      <c r="AO28" s="1101"/>
      <c r="AP28" s="1101" t="s">
        <v>584</v>
      </c>
      <c r="AQ28" s="1101"/>
      <c r="AR28" s="1101"/>
      <c r="AS28" s="1101"/>
      <c r="AT28" s="1101"/>
      <c r="AU28" s="1101" t="s">
        <v>584</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47836</v>
      </c>
      <c r="R29" s="1099"/>
      <c r="S29" s="1099"/>
      <c r="T29" s="1099"/>
      <c r="U29" s="1099"/>
      <c r="V29" s="1099">
        <v>47431</v>
      </c>
      <c r="W29" s="1099"/>
      <c r="X29" s="1099"/>
      <c r="Y29" s="1099"/>
      <c r="Z29" s="1099"/>
      <c r="AA29" s="1099">
        <f t="shared" si="0"/>
        <v>405</v>
      </c>
      <c r="AB29" s="1099"/>
      <c r="AC29" s="1099"/>
      <c r="AD29" s="1099"/>
      <c r="AE29" s="1100"/>
      <c r="AF29" s="1074">
        <v>404</v>
      </c>
      <c r="AG29" s="1075"/>
      <c r="AH29" s="1075"/>
      <c r="AI29" s="1075"/>
      <c r="AJ29" s="1076"/>
      <c r="AK29" s="1035">
        <v>7050</v>
      </c>
      <c r="AL29" s="1026"/>
      <c r="AM29" s="1026"/>
      <c r="AN29" s="1026"/>
      <c r="AO29" s="1026"/>
      <c r="AP29" s="1026" t="s">
        <v>584</v>
      </c>
      <c r="AQ29" s="1026"/>
      <c r="AR29" s="1026"/>
      <c r="AS29" s="1026"/>
      <c r="AT29" s="1026"/>
      <c r="AU29" s="1026" t="s">
        <v>584</v>
      </c>
      <c r="AV29" s="1026"/>
      <c r="AW29" s="1026"/>
      <c r="AX29" s="1026"/>
      <c r="AY29" s="1026"/>
      <c r="AZ29" s="1097" t="s">
        <v>584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12141</v>
      </c>
      <c r="R30" s="1099"/>
      <c r="S30" s="1099"/>
      <c r="T30" s="1099"/>
      <c r="U30" s="1099"/>
      <c r="V30" s="1099">
        <v>11786</v>
      </c>
      <c r="W30" s="1099"/>
      <c r="X30" s="1099"/>
      <c r="Y30" s="1099"/>
      <c r="Z30" s="1099"/>
      <c r="AA30" s="1099">
        <f t="shared" si="0"/>
        <v>355</v>
      </c>
      <c r="AB30" s="1099"/>
      <c r="AC30" s="1099"/>
      <c r="AD30" s="1099"/>
      <c r="AE30" s="1100"/>
      <c r="AF30" s="1074">
        <v>355</v>
      </c>
      <c r="AG30" s="1075"/>
      <c r="AH30" s="1075"/>
      <c r="AI30" s="1075"/>
      <c r="AJ30" s="1076"/>
      <c r="AK30" s="1035">
        <v>6704</v>
      </c>
      <c r="AL30" s="1026"/>
      <c r="AM30" s="1026"/>
      <c r="AN30" s="1026"/>
      <c r="AO30" s="1026"/>
      <c r="AP30" s="1026" t="s">
        <v>584</v>
      </c>
      <c r="AQ30" s="1026"/>
      <c r="AR30" s="1026"/>
      <c r="AS30" s="1026"/>
      <c r="AT30" s="1026"/>
      <c r="AU30" s="1026" t="s">
        <v>584</v>
      </c>
      <c r="AV30" s="1026"/>
      <c r="AW30" s="1026"/>
      <c r="AX30" s="1026"/>
      <c r="AY30" s="1026"/>
      <c r="AZ30" s="1097" t="s">
        <v>584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217</v>
      </c>
      <c r="R31" s="1099"/>
      <c r="S31" s="1099"/>
      <c r="T31" s="1099"/>
      <c r="U31" s="1099"/>
      <c r="V31" s="1099">
        <v>16</v>
      </c>
      <c r="W31" s="1099"/>
      <c r="X31" s="1099"/>
      <c r="Y31" s="1099"/>
      <c r="Z31" s="1099"/>
      <c r="AA31" s="1099">
        <f t="shared" si="0"/>
        <v>201</v>
      </c>
      <c r="AB31" s="1099"/>
      <c r="AC31" s="1099"/>
      <c r="AD31" s="1099"/>
      <c r="AE31" s="1100"/>
      <c r="AF31" s="1074">
        <v>201</v>
      </c>
      <c r="AG31" s="1075"/>
      <c r="AH31" s="1075"/>
      <c r="AI31" s="1075"/>
      <c r="AJ31" s="1076"/>
      <c r="AK31" s="1035">
        <v>0</v>
      </c>
      <c r="AL31" s="1026"/>
      <c r="AM31" s="1026"/>
      <c r="AN31" s="1026"/>
      <c r="AO31" s="1026"/>
      <c r="AP31" s="1026" t="s">
        <v>584</v>
      </c>
      <c r="AQ31" s="1026"/>
      <c r="AR31" s="1026"/>
      <c r="AS31" s="1026"/>
      <c r="AT31" s="1026"/>
      <c r="AU31" s="1026" t="s">
        <v>584</v>
      </c>
      <c r="AV31" s="1026"/>
      <c r="AW31" s="1026"/>
      <c r="AX31" s="1026"/>
      <c r="AY31" s="1026"/>
      <c r="AZ31" s="1097" t="s">
        <v>584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9175</v>
      </c>
      <c r="R32" s="1099"/>
      <c r="S32" s="1099"/>
      <c r="T32" s="1099"/>
      <c r="U32" s="1099"/>
      <c r="V32" s="1099">
        <v>8699</v>
      </c>
      <c r="W32" s="1099"/>
      <c r="X32" s="1099"/>
      <c r="Y32" s="1099"/>
      <c r="Z32" s="1099"/>
      <c r="AA32" s="1099">
        <f t="shared" si="0"/>
        <v>476</v>
      </c>
      <c r="AB32" s="1099"/>
      <c r="AC32" s="1099"/>
      <c r="AD32" s="1099"/>
      <c r="AE32" s="1100"/>
      <c r="AF32" s="1074">
        <v>5312</v>
      </c>
      <c r="AG32" s="1075"/>
      <c r="AH32" s="1075"/>
      <c r="AI32" s="1075"/>
      <c r="AJ32" s="1076"/>
      <c r="AK32" s="1035">
        <v>65</v>
      </c>
      <c r="AL32" s="1026"/>
      <c r="AM32" s="1026"/>
      <c r="AN32" s="1026"/>
      <c r="AO32" s="1026"/>
      <c r="AP32" s="1026">
        <v>18084</v>
      </c>
      <c r="AQ32" s="1026"/>
      <c r="AR32" s="1026"/>
      <c r="AS32" s="1026"/>
      <c r="AT32" s="1026"/>
      <c r="AU32" s="1026">
        <v>72</v>
      </c>
      <c r="AV32" s="1026"/>
      <c r="AW32" s="1026"/>
      <c r="AX32" s="1026"/>
      <c r="AY32" s="1026"/>
      <c r="AZ32" s="1097" t="s">
        <v>584</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16651</v>
      </c>
      <c r="R33" s="1099"/>
      <c r="S33" s="1099"/>
      <c r="T33" s="1099"/>
      <c r="U33" s="1099"/>
      <c r="V33" s="1099">
        <v>15909</v>
      </c>
      <c r="W33" s="1099"/>
      <c r="X33" s="1099"/>
      <c r="Y33" s="1099"/>
      <c r="Z33" s="1099"/>
      <c r="AA33" s="1099">
        <f t="shared" si="0"/>
        <v>742</v>
      </c>
      <c r="AB33" s="1099"/>
      <c r="AC33" s="1099"/>
      <c r="AD33" s="1099"/>
      <c r="AE33" s="1100"/>
      <c r="AF33" s="1074">
        <v>7142</v>
      </c>
      <c r="AG33" s="1075"/>
      <c r="AH33" s="1075"/>
      <c r="AI33" s="1075"/>
      <c r="AJ33" s="1076"/>
      <c r="AK33" s="1035">
        <v>9207</v>
      </c>
      <c r="AL33" s="1026"/>
      <c r="AM33" s="1026"/>
      <c r="AN33" s="1026"/>
      <c r="AO33" s="1026"/>
      <c r="AP33" s="1026">
        <v>137950</v>
      </c>
      <c r="AQ33" s="1026"/>
      <c r="AR33" s="1026"/>
      <c r="AS33" s="1026"/>
      <c r="AT33" s="1026"/>
      <c r="AU33" s="1026">
        <v>94634</v>
      </c>
      <c r="AV33" s="1026"/>
      <c r="AW33" s="1026"/>
      <c r="AX33" s="1026"/>
      <c r="AY33" s="1026"/>
      <c r="AZ33" s="1097" t="s">
        <v>584</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13809</v>
      </c>
      <c r="AG63" s="1014"/>
      <c r="AH63" s="1014"/>
      <c r="AI63" s="1014"/>
      <c r="AJ63" s="1085"/>
      <c r="AK63" s="1086"/>
      <c r="AL63" s="1018"/>
      <c r="AM63" s="1018"/>
      <c r="AN63" s="1018"/>
      <c r="AO63" s="1018"/>
      <c r="AP63" s="1014">
        <f>AP32+AP33</f>
        <v>156034</v>
      </c>
      <c r="AQ63" s="1014"/>
      <c r="AR63" s="1014"/>
      <c r="AS63" s="1014"/>
      <c r="AT63" s="1014"/>
      <c r="AU63" s="1014">
        <f>AU32+AU33</f>
        <v>94706</v>
      </c>
      <c r="AV63" s="1014"/>
      <c r="AW63" s="1014"/>
      <c r="AX63" s="1014"/>
      <c r="AY63" s="1014"/>
      <c r="AZ63" s="1080"/>
      <c r="BA63" s="1080"/>
      <c r="BB63" s="1080"/>
      <c r="BC63" s="1080"/>
      <c r="BD63" s="1080"/>
      <c r="BE63" s="1015"/>
      <c r="BF63" s="1015"/>
      <c r="BG63" s="1015"/>
      <c r="BH63" s="1015"/>
      <c r="BI63" s="1016"/>
      <c r="BJ63" s="1081" t="s">
        <v>390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398</v>
      </c>
      <c r="W66" s="1057"/>
      <c r="X66" s="1057"/>
      <c r="Y66" s="1057"/>
      <c r="Z66" s="1058"/>
      <c r="AA66" s="1056" t="s">
        <v>418</v>
      </c>
      <c r="AB66" s="1057"/>
      <c r="AC66" s="1057"/>
      <c r="AD66" s="1057"/>
      <c r="AE66" s="1058"/>
      <c r="AF66" s="1062" t="s">
        <v>400</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4003</v>
      </c>
      <c r="R68" s="1037"/>
      <c r="S68" s="1037"/>
      <c r="T68" s="1037"/>
      <c r="U68" s="1037"/>
      <c r="V68" s="1037">
        <v>3855</v>
      </c>
      <c r="W68" s="1037"/>
      <c r="X68" s="1037"/>
      <c r="Y68" s="1037"/>
      <c r="Z68" s="1037"/>
      <c r="AA68" s="1037">
        <f>Q68-V68</f>
        <v>148</v>
      </c>
      <c r="AB68" s="1037"/>
      <c r="AC68" s="1037"/>
      <c r="AD68" s="1037"/>
      <c r="AE68" s="1037"/>
      <c r="AF68" s="1037">
        <v>148</v>
      </c>
      <c r="AG68" s="1037"/>
      <c r="AH68" s="1037"/>
      <c r="AI68" s="1037"/>
      <c r="AJ68" s="1037"/>
      <c r="AK68" s="1037" t="s">
        <v>584</v>
      </c>
      <c r="AL68" s="1037"/>
      <c r="AM68" s="1037"/>
      <c r="AN68" s="1037"/>
      <c r="AO68" s="1037"/>
      <c r="AP68" s="1037">
        <v>9101</v>
      </c>
      <c r="AQ68" s="1037"/>
      <c r="AR68" s="1037"/>
      <c r="AS68" s="1037"/>
      <c r="AT68" s="1037"/>
      <c r="AU68" s="1037">
        <v>7034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85</v>
      </c>
      <c r="R69" s="1026"/>
      <c r="S69" s="1026"/>
      <c r="T69" s="1026"/>
      <c r="U69" s="1026"/>
      <c r="V69" s="1026">
        <v>83</v>
      </c>
      <c r="W69" s="1026"/>
      <c r="X69" s="1026"/>
      <c r="Y69" s="1026"/>
      <c r="Z69" s="1026"/>
      <c r="AA69" s="1026">
        <f>Q69-V69</f>
        <v>2</v>
      </c>
      <c r="AB69" s="1026"/>
      <c r="AC69" s="1026"/>
      <c r="AD69" s="1026"/>
      <c r="AE69" s="1026"/>
      <c r="AF69" s="1026">
        <v>2</v>
      </c>
      <c r="AG69" s="1026"/>
      <c r="AH69" s="1026"/>
      <c r="AI69" s="1026"/>
      <c r="AJ69" s="1026"/>
      <c r="AK69" s="1026">
        <v>8</v>
      </c>
      <c r="AL69" s="1026"/>
      <c r="AM69" s="1026"/>
      <c r="AN69" s="1026"/>
      <c r="AO69" s="1026"/>
      <c r="AP69" s="1026" t="s">
        <v>584</v>
      </c>
      <c r="AQ69" s="1026"/>
      <c r="AR69" s="1026"/>
      <c r="AS69" s="1026"/>
      <c r="AT69" s="1026"/>
      <c r="AU69" s="1026" t="s">
        <v>584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159</v>
      </c>
      <c r="R70" s="1026"/>
      <c r="S70" s="1026"/>
      <c r="T70" s="1026"/>
      <c r="U70" s="1026"/>
      <c r="V70" s="1026">
        <v>157</v>
      </c>
      <c r="W70" s="1026"/>
      <c r="X70" s="1026"/>
      <c r="Y70" s="1026"/>
      <c r="Z70" s="1026"/>
      <c r="AA70" s="1026">
        <f>Q70-V70</f>
        <v>2</v>
      </c>
      <c r="AB70" s="1026"/>
      <c r="AC70" s="1026"/>
      <c r="AD70" s="1026"/>
      <c r="AE70" s="1026"/>
      <c r="AF70" s="1026">
        <v>2</v>
      </c>
      <c r="AG70" s="1026"/>
      <c r="AH70" s="1026"/>
      <c r="AI70" s="1026"/>
      <c r="AJ70" s="1026"/>
      <c r="AK70" s="1026" t="s">
        <v>584</v>
      </c>
      <c r="AL70" s="1026"/>
      <c r="AM70" s="1026"/>
      <c r="AN70" s="1026"/>
      <c r="AO70" s="1026"/>
      <c r="AP70" s="1026" t="s">
        <v>584</v>
      </c>
      <c r="AQ70" s="1026"/>
      <c r="AR70" s="1026"/>
      <c r="AS70" s="1026"/>
      <c r="AT70" s="1026"/>
      <c r="AU70" s="1026" t="s">
        <v>584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102</v>
      </c>
      <c r="R71" s="1026"/>
      <c r="S71" s="1026"/>
      <c r="T71" s="1026"/>
      <c r="U71" s="1026"/>
      <c r="V71" s="1026">
        <v>97</v>
      </c>
      <c r="W71" s="1026"/>
      <c r="X71" s="1026"/>
      <c r="Y71" s="1026"/>
      <c r="Z71" s="1026"/>
      <c r="AA71" s="1026">
        <f>Q71-V71</f>
        <v>5</v>
      </c>
      <c r="AB71" s="1026"/>
      <c r="AC71" s="1026"/>
      <c r="AD71" s="1026"/>
      <c r="AE71" s="1026"/>
      <c r="AF71" s="1026">
        <v>5</v>
      </c>
      <c r="AG71" s="1026"/>
      <c r="AH71" s="1026"/>
      <c r="AI71" s="1026"/>
      <c r="AJ71" s="1026"/>
      <c r="AK71" s="1026">
        <v>8</v>
      </c>
      <c r="AL71" s="1026"/>
      <c r="AM71" s="1026"/>
      <c r="AN71" s="1026"/>
      <c r="AO71" s="1026"/>
      <c r="AP71" s="1026" t="s">
        <v>584</v>
      </c>
      <c r="AQ71" s="1026"/>
      <c r="AR71" s="1026"/>
      <c r="AS71" s="1026"/>
      <c r="AT71" s="1026"/>
      <c r="AU71" s="1026" t="s">
        <v>584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203</v>
      </c>
      <c r="R72" s="1026"/>
      <c r="S72" s="1026"/>
      <c r="T72" s="1026"/>
      <c r="U72" s="1026"/>
      <c r="V72" s="1026">
        <v>189</v>
      </c>
      <c r="W72" s="1026"/>
      <c r="X72" s="1026"/>
      <c r="Y72" s="1026"/>
      <c r="Z72" s="1026"/>
      <c r="AA72" s="1026">
        <f>Q72-V72</f>
        <v>14</v>
      </c>
      <c r="AB72" s="1026"/>
      <c r="AC72" s="1026"/>
      <c r="AD72" s="1026"/>
      <c r="AE72" s="1026"/>
      <c r="AF72" s="1026">
        <v>14</v>
      </c>
      <c r="AG72" s="1026"/>
      <c r="AH72" s="1026"/>
      <c r="AI72" s="1026"/>
      <c r="AJ72" s="1026"/>
      <c r="AK72" s="1026" t="s">
        <v>584</v>
      </c>
      <c r="AL72" s="1026"/>
      <c r="AM72" s="1026"/>
      <c r="AN72" s="1026"/>
      <c r="AO72" s="1026"/>
      <c r="AP72" s="1026" t="s">
        <v>584</v>
      </c>
      <c r="AQ72" s="1026"/>
      <c r="AR72" s="1026"/>
      <c r="AS72" s="1026"/>
      <c r="AT72" s="1026"/>
      <c r="AU72" s="1026" t="s">
        <v>584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1218363</v>
      </c>
      <c r="R73" s="1026"/>
      <c r="S73" s="1026"/>
      <c r="T73" s="1026"/>
      <c r="U73" s="1026"/>
      <c r="V73" s="1026">
        <v>1197433</v>
      </c>
      <c r="W73" s="1026"/>
      <c r="X73" s="1026"/>
      <c r="Y73" s="1026"/>
      <c r="Z73" s="1026"/>
      <c r="AA73" s="1026">
        <v>20930</v>
      </c>
      <c r="AB73" s="1026"/>
      <c r="AC73" s="1026"/>
      <c r="AD73" s="1026"/>
      <c r="AE73" s="1026"/>
      <c r="AF73" s="1026">
        <v>7055</v>
      </c>
      <c r="AG73" s="1026"/>
      <c r="AH73" s="1026"/>
      <c r="AI73" s="1026"/>
      <c r="AJ73" s="1026"/>
      <c r="AK73" s="1026" t="s">
        <v>584</v>
      </c>
      <c r="AL73" s="1026"/>
      <c r="AM73" s="1026"/>
      <c r="AN73" s="1026"/>
      <c r="AO73" s="1026"/>
      <c r="AP73" s="1026" t="s">
        <v>584</v>
      </c>
      <c r="AQ73" s="1026"/>
      <c r="AR73" s="1026"/>
      <c r="AS73" s="1026"/>
      <c r="AT73" s="1026"/>
      <c r="AU73" s="1026" t="s">
        <v>584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591</v>
      </c>
      <c r="C74" s="1030"/>
      <c r="D74" s="1030"/>
      <c r="E74" s="1030"/>
      <c r="F74" s="1030"/>
      <c r="G74" s="1030"/>
      <c r="H74" s="1030"/>
      <c r="I74" s="1030"/>
      <c r="J74" s="1030"/>
      <c r="K74" s="1030"/>
      <c r="L74" s="1030"/>
      <c r="M74" s="1030"/>
      <c r="N74" s="1030"/>
      <c r="O74" s="1030"/>
      <c r="P74" s="1031"/>
      <c r="Q74" s="1032">
        <v>39402</v>
      </c>
      <c r="R74" s="1026"/>
      <c r="S74" s="1026"/>
      <c r="T74" s="1026"/>
      <c r="U74" s="1026"/>
      <c r="V74" s="1026">
        <v>34057</v>
      </c>
      <c r="W74" s="1026"/>
      <c r="X74" s="1026"/>
      <c r="Y74" s="1026"/>
      <c r="Z74" s="1026"/>
      <c r="AA74" s="1026">
        <v>5344</v>
      </c>
      <c r="AB74" s="1026"/>
      <c r="AC74" s="1026"/>
      <c r="AD74" s="1026"/>
      <c r="AE74" s="1026"/>
      <c r="AF74" s="1026">
        <v>19453</v>
      </c>
      <c r="AG74" s="1026"/>
      <c r="AH74" s="1026"/>
      <c r="AI74" s="1026"/>
      <c r="AJ74" s="1026"/>
      <c r="AK74" s="1026" t="s">
        <v>584</v>
      </c>
      <c r="AL74" s="1026"/>
      <c r="AM74" s="1026"/>
      <c r="AN74" s="1026"/>
      <c r="AO74" s="1026"/>
      <c r="AP74" s="1026">
        <v>119226</v>
      </c>
      <c r="AQ74" s="1026"/>
      <c r="AR74" s="1026"/>
      <c r="AS74" s="1026"/>
      <c r="AT74" s="1026"/>
      <c r="AU74" s="1026" t="s">
        <v>584</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592</v>
      </c>
      <c r="C75" s="1030"/>
      <c r="D75" s="1030"/>
      <c r="E75" s="1030"/>
      <c r="F75" s="1030"/>
      <c r="G75" s="1030"/>
      <c r="H75" s="1030"/>
      <c r="I75" s="1030"/>
      <c r="J75" s="1030"/>
      <c r="K75" s="1030"/>
      <c r="L75" s="1030"/>
      <c r="M75" s="1030"/>
      <c r="N75" s="1030"/>
      <c r="O75" s="1030"/>
      <c r="P75" s="1031"/>
      <c r="Q75" s="1033">
        <v>7725</v>
      </c>
      <c r="R75" s="1034"/>
      <c r="S75" s="1034"/>
      <c r="T75" s="1034"/>
      <c r="U75" s="1035"/>
      <c r="V75" s="1036">
        <v>6053</v>
      </c>
      <c r="W75" s="1034"/>
      <c r="X75" s="1034"/>
      <c r="Y75" s="1034"/>
      <c r="Z75" s="1035"/>
      <c r="AA75" s="1036">
        <v>1672</v>
      </c>
      <c r="AB75" s="1034"/>
      <c r="AC75" s="1034"/>
      <c r="AD75" s="1034"/>
      <c r="AE75" s="1035"/>
      <c r="AF75" s="1036">
        <v>16867</v>
      </c>
      <c r="AG75" s="1034"/>
      <c r="AH75" s="1034"/>
      <c r="AI75" s="1034"/>
      <c r="AJ75" s="1035"/>
      <c r="AK75" s="1036" t="s">
        <v>584</v>
      </c>
      <c r="AL75" s="1034"/>
      <c r="AM75" s="1034"/>
      <c r="AN75" s="1034"/>
      <c r="AO75" s="1035"/>
      <c r="AP75" s="1036">
        <v>13994</v>
      </c>
      <c r="AQ75" s="1034"/>
      <c r="AR75" s="1034"/>
      <c r="AS75" s="1034"/>
      <c r="AT75" s="1035"/>
      <c r="AU75" s="1036" t="s">
        <v>584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593</v>
      </c>
      <c r="C76" s="1030"/>
      <c r="D76" s="1030"/>
      <c r="E76" s="1030"/>
      <c r="F76" s="1030"/>
      <c r="G76" s="1030"/>
      <c r="H76" s="1030"/>
      <c r="I76" s="1030"/>
      <c r="J76" s="1030"/>
      <c r="K76" s="1030"/>
      <c r="L76" s="1030"/>
      <c r="M76" s="1030"/>
      <c r="N76" s="1030"/>
      <c r="O76" s="1030"/>
      <c r="P76" s="1031"/>
      <c r="Q76" s="1033">
        <v>56357</v>
      </c>
      <c r="R76" s="1034"/>
      <c r="S76" s="1034"/>
      <c r="T76" s="1034"/>
      <c r="U76" s="1035"/>
      <c r="V76" s="1036">
        <v>53134</v>
      </c>
      <c r="W76" s="1034"/>
      <c r="X76" s="1034"/>
      <c r="Y76" s="1034"/>
      <c r="Z76" s="1035"/>
      <c r="AA76" s="1036">
        <v>3222</v>
      </c>
      <c r="AB76" s="1034"/>
      <c r="AC76" s="1034"/>
      <c r="AD76" s="1034"/>
      <c r="AE76" s="1035"/>
      <c r="AF76" s="1036">
        <v>10421</v>
      </c>
      <c r="AG76" s="1034"/>
      <c r="AH76" s="1034"/>
      <c r="AI76" s="1034"/>
      <c r="AJ76" s="1035"/>
      <c r="AK76" s="1036" t="s">
        <v>584</v>
      </c>
      <c r="AL76" s="1034"/>
      <c r="AM76" s="1034"/>
      <c r="AN76" s="1034"/>
      <c r="AO76" s="1035"/>
      <c r="AP76" s="1036" t="s">
        <v>584</v>
      </c>
      <c r="AQ76" s="1034"/>
      <c r="AR76" s="1034"/>
      <c r="AS76" s="1034"/>
      <c r="AT76" s="1035"/>
      <c r="AU76" s="1036" t="s">
        <v>584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AF68+AF69+AF70+AF71+AF72+AF73+AF74+AF75+AF76</f>
        <v>53967</v>
      </c>
      <c r="AG88" s="1014"/>
      <c r="AH88" s="1014"/>
      <c r="AI88" s="1014"/>
      <c r="AJ88" s="1014"/>
      <c r="AK88" s="1018"/>
      <c r="AL88" s="1018"/>
      <c r="AM88" s="1018"/>
      <c r="AN88" s="1018"/>
      <c r="AO88" s="1018"/>
      <c r="AP88" s="1014">
        <f>AP68+AP74+AP75</f>
        <v>142321</v>
      </c>
      <c r="AQ88" s="1014"/>
      <c r="AR88" s="1014"/>
      <c r="AS88" s="1014"/>
      <c r="AT88" s="1014"/>
      <c r="AU88" s="1014">
        <f>AU68</f>
        <v>7034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SUM(CR7:CV13)</f>
        <v>3101</v>
      </c>
      <c r="CS102" s="1006"/>
      <c r="CT102" s="1006"/>
      <c r="CU102" s="1006"/>
      <c r="CV102" s="1007"/>
      <c r="CW102" s="1005">
        <f>SUM(CW8:DA13)</f>
        <v>1987</v>
      </c>
      <c r="CX102" s="1006"/>
      <c r="CY102" s="1006"/>
      <c r="CZ102" s="1006"/>
      <c r="DA102" s="1007"/>
      <c r="DB102" s="1005">
        <f>SUM(DB10,DB12,DB13)</f>
        <v>20179</v>
      </c>
      <c r="DC102" s="1006"/>
      <c r="DD102" s="1006"/>
      <c r="DE102" s="1006"/>
      <c r="DF102" s="1007"/>
      <c r="DG102" s="1005" t="s">
        <v>601</v>
      </c>
      <c r="DH102" s="1006"/>
      <c r="DI102" s="1006"/>
      <c r="DJ102" s="1006"/>
      <c r="DK102" s="1007"/>
      <c r="DL102" s="1005" t="s">
        <v>601</v>
      </c>
      <c r="DM102" s="1006"/>
      <c r="DN102" s="1006"/>
      <c r="DO102" s="1006"/>
      <c r="DP102" s="1007"/>
      <c r="DQ102" s="1005" t="s">
        <v>601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304</v>
      </c>
      <c r="AG109" s="949"/>
      <c r="AH109" s="949"/>
      <c r="AI109" s="949"/>
      <c r="AJ109" s="950"/>
      <c r="AK109" s="951" t="s">
        <v>303</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304</v>
      </c>
      <c r="BW109" s="949"/>
      <c r="BX109" s="949"/>
      <c r="BY109" s="949"/>
      <c r="BZ109" s="950"/>
      <c r="CA109" s="951" t="s">
        <v>303</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304</v>
      </c>
      <c r="DM109" s="949"/>
      <c r="DN109" s="949"/>
      <c r="DO109" s="949"/>
      <c r="DP109" s="950"/>
      <c r="DQ109" s="951" t="s">
        <v>303</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17793456</v>
      </c>
      <c r="AB110" s="942"/>
      <c r="AC110" s="942"/>
      <c r="AD110" s="942"/>
      <c r="AE110" s="943"/>
      <c r="AF110" s="944">
        <v>20048692</v>
      </c>
      <c r="AG110" s="942"/>
      <c r="AH110" s="942"/>
      <c r="AI110" s="942"/>
      <c r="AJ110" s="943"/>
      <c r="AK110" s="944">
        <v>19200715</v>
      </c>
      <c r="AL110" s="942"/>
      <c r="AM110" s="942"/>
      <c r="AN110" s="942"/>
      <c r="AO110" s="943"/>
      <c r="AP110" s="945">
        <v>20.3</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201473616</v>
      </c>
      <c r="BR110" s="889"/>
      <c r="BS110" s="889"/>
      <c r="BT110" s="889"/>
      <c r="BU110" s="889"/>
      <c r="BV110" s="889">
        <v>204847686</v>
      </c>
      <c r="BW110" s="889"/>
      <c r="BX110" s="889"/>
      <c r="BY110" s="889"/>
      <c r="BZ110" s="889"/>
      <c r="CA110" s="889">
        <v>203316618</v>
      </c>
      <c r="CB110" s="889"/>
      <c r="CC110" s="889"/>
      <c r="CD110" s="889"/>
      <c r="CE110" s="889"/>
      <c r="CF110" s="913">
        <v>214.6</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1608380</v>
      </c>
      <c r="DH110" s="889"/>
      <c r="DI110" s="889"/>
      <c r="DJ110" s="889"/>
      <c r="DK110" s="889"/>
      <c r="DL110" s="889">
        <v>1453471</v>
      </c>
      <c r="DM110" s="889"/>
      <c r="DN110" s="889"/>
      <c r="DO110" s="889"/>
      <c r="DP110" s="889"/>
      <c r="DQ110" s="889">
        <v>5697400</v>
      </c>
      <c r="DR110" s="889"/>
      <c r="DS110" s="889"/>
      <c r="DT110" s="889"/>
      <c r="DU110" s="889"/>
      <c r="DV110" s="890">
        <v>6</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390</v>
      </c>
      <c r="AB111" s="970"/>
      <c r="AC111" s="970"/>
      <c r="AD111" s="970"/>
      <c r="AE111" s="971"/>
      <c r="AF111" s="972" t="s">
        <v>390</v>
      </c>
      <c r="AG111" s="970"/>
      <c r="AH111" s="970"/>
      <c r="AI111" s="970"/>
      <c r="AJ111" s="971"/>
      <c r="AK111" s="972" t="s">
        <v>390</v>
      </c>
      <c r="AL111" s="970"/>
      <c r="AM111" s="970"/>
      <c r="AN111" s="970"/>
      <c r="AO111" s="971"/>
      <c r="AP111" s="973" t="s">
        <v>439</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1712454</v>
      </c>
      <c r="BR111" s="861"/>
      <c r="BS111" s="861"/>
      <c r="BT111" s="861"/>
      <c r="BU111" s="861"/>
      <c r="BV111" s="861">
        <v>1514987</v>
      </c>
      <c r="BW111" s="861"/>
      <c r="BX111" s="861"/>
      <c r="BY111" s="861"/>
      <c r="BZ111" s="861"/>
      <c r="CA111" s="861">
        <v>5945196</v>
      </c>
      <c r="CB111" s="861"/>
      <c r="CC111" s="861"/>
      <c r="CD111" s="861"/>
      <c r="CE111" s="861"/>
      <c r="CF111" s="922">
        <v>6.3</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390</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390</v>
      </c>
      <c r="AG112" s="824"/>
      <c r="AH112" s="824"/>
      <c r="AI112" s="824"/>
      <c r="AJ112" s="825"/>
      <c r="AK112" s="826" t="s">
        <v>439</v>
      </c>
      <c r="AL112" s="824"/>
      <c r="AM112" s="824"/>
      <c r="AN112" s="824"/>
      <c r="AO112" s="825"/>
      <c r="AP112" s="871" t="s">
        <v>390</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101379638</v>
      </c>
      <c r="BR112" s="861"/>
      <c r="BS112" s="861"/>
      <c r="BT112" s="861"/>
      <c r="BU112" s="861"/>
      <c r="BV112" s="861">
        <v>99758451</v>
      </c>
      <c r="BW112" s="861"/>
      <c r="BX112" s="861"/>
      <c r="BY112" s="861"/>
      <c r="BZ112" s="861"/>
      <c r="CA112" s="861">
        <v>94706110</v>
      </c>
      <c r="CB112" s="861"/>
      <c r="CC112" s="861"/>
      <c r="CD112" s="861"/>
      <c r="CE112" s="861"/>
      <c r="CF112" s="922">
        <v>100</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390</v>
      </c>
      <c r="DM112" s="861"/>
      <c r="DN112" s="861"/>
      <c r="DO112" s="861"/>
      <c r="DP112" s="861"/>
      <c r="DQ112" s="861" t="s">
        <v>390</v>
      </c>
      <c r="DR112" s="861"/>
      <c r="DS112" s="861"/>
      <c r="DT112" s="861"/>
      <c r="DU112" s="861"/>
      <c r="DV112" s="838" t="s">
        <v>390</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7016473</v>
      </c>
      <c r="AB113" s="970"/>
      <c r="AC113" s="970"/>
      <c r="AD113" s="970"/>
      <c r="AE113" s="971"/>
      <c r="AF113" s="972">
        <v>6873233</v>
      </c>
      <c r="AG113" s="970"/>
      <c r="AH113" s="970"/>
      <c r="AI113" s="970"/>
      <c r="AJ113" s="971"/>
      <c r="AK113" s="972">
        <v>6731054</v>
      </c>
      <c r="AL113" s="970"/>
      <c r="AM113" s="970"/>
      <c r="AN113" s="970"/>
      <c r="AO113" s="971"/>
      <c r="AP113" s="973">
        <v>7.1</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7360704</v>
      </c>
      <c r="BR113" s="861"/>
      <c r="BS113" s="861"/>
      <c r="BT113" s="861"/>
      <c r="BU113" s="861"/>
      <c r="BV113" s="861">
        <v>7314863</v>
      </c>
      <c r="BW113" s="861"/>
      <c r="BX113" s="861"/>
      <c r="BY113" s="861"/>
      <c r="BZ113" s="861"/>
      <c r="CA113" s="861">
        <v>7034161</v>
      </c>
      <c r="CB113" s="861"/>
      <c r="CC113" s="861"/>
      <c r="CD113" s="861"/>
      <c r="CE113" s="861"/>
      <c r="CF113" s="922">
        <v>7.4</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390</v>
      </c>
      <c r="DH113" s="824"/>
      <c r="DI113" s="824"/>
      <c r="DJ113" s="824"/>
      <c r="DK113" s="825"/>
      <c r="DL113" s="826" t="s">
        <v>439</v>
      </c>
      <c r="DM113" s="824"/>
      <c r="DN113" s="824"/>
      <c r="DO113" s="824"/>
      <c r="DP113" s="825"/>
      <c r="DQ113" s="826" t="s">
        <v>390</v>
      </c>
      <c r="DR113" s="824"/>
      <c r="DS113" s="824"/>
      <c r="DT113" s="824"/>
      <c r="DU113" s="825"/>
      <c r="DV113" s="871" t="s">
        <v>390</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82747</v>
      </c>
      <c r="AB114" s="824"/>
      <c r="AC114" s="824"/>
      <c r="AD114" s="824"/>
      <c r="AE114" s="825"/>
      <c r="AF114" s="826">
        <v>192557</v>
      </c>
      <c r="AG114" s="824"/>
      <c r="AH114" s="824"/>
      <c r="AI114" s="824"/>
      <c r="AJ114" s="825"/>
      <c r="AK114" s="826">
        <v>368301</v>
      </c>
      <c r="AL114" s="824"/>
      <c r="AM114" s="824"/>
      <c r="AN114" s="824"/>
      <c r="AO114" s="825"/>
      <c r="AP114" s="871">
        <v>0.4</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16148540</v>
      </c>
      <c r="BR114" s="861"/>
      <c r="BS114" s="861"/>
      <c r="BT114" s="861"/>
      <c r="BU114" s="861"/>
      <c r="BV114" s="861">
        <v>15435605</v>
      </c>
      <c r="BW114" s="861"/>
      <c r="BX114" s="861"/>
      <c r="BY114" s="861"/>
      <c r="BZ114" s="861"/>
      <c r="CA114" s="861">
        <v>15223900</v>
      </c>
      <c r="CB114" s="861"/>
      <c r="CC114" s="861"/>
      <c r="CD114" s="861"/>
      <c r="CE114" s="861"/>
      <c r="CF114" s="922">
        <v>16.100000000000001</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390</v>
      </c>
      <c r="DM114" s="824"/>
      <c r="DN114" s="824"/>
      <c r="DO114" s="824"/>
      <c r="DP114" s="825"/>
      <c r="DQ114" s="826" t="s">
        <v>390</v>
      </c>
      <c r="DR114" s="824"/>
      <c r="DS114" s="824"/>
      <c r="DT114" s="824"/>
      <c r="DU114" s="825"/>
      <c r="DV114" s="871" t="s">
        <v>444</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399655</v>
      </c>
      <c r="AB115" s="970"/>
      <c r="AC115" s="970"/>
      <c r="AD115" s="970"/>
      <c r="AE115" s="971"/>
      <c r="AF115" s="972">
        <v>206733</v>
      </c>
      <c r="AG115" s="970"/>
      <c r="AH115" s="970"/>
      <c r="AI115" s="970"/>
      <c r="AJ115" s="971"/>
      <c r="AK115" s="972">
        <v>437869</v>
      </c>
      <c r="AL115" s="970"/>
      <c r="AM115" s="970"/>
      <c r="AN115" s="970"/>
      <c r="AO115" s="971"/>
      <c r="AP115" s="973">
        <v>0.5</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v>1282055</v>
      </c>
      <c r="BR115" s="861"/>
      <c r="BS115" s="861"/>
      <c r="BT115" s="861"/>
      <c r="BU115" s="861"/>
      <c r="BV115" s="861">
        <v>1170029</v>
      </c>
      <c r="BW115" s="861"/>
      <c r="BX115" s="861"/>
      <c r="BY115" s="861"/>
      <c r="BZ115" s="861"/>
      <c r="CA115" s="861">
        <v>1313784</v>
      </c>
      <c r="CB115" s="861"/>
      <c r="CC115" s="861"/>
      <c r="CD115" s="861"/>
      <c r="CE115" s="861"/>
      <c r="CF115" s="922">
        <v>1.4</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390</v>
      </c>
      <c r="DH115" s="824"/>
      <c r="DI115" s="824"/>
      <c r="DJ115" s="824"/>
      <c r="DK115" s="825"/>
      <c r="DL115" s="826" t="s">
        <v>390</v>
      </c>
      <c r="DM115" s="824"/>
      <c r="DN115" s="824"/>
      <c r="DO115" s="824"/>
      <c r="DP115" s="825"/>
      <c r="DQ115" s="826" t="s">
        <v>390</v>
      </c>
      <c r="DR115" s="824"/>
      <c r="DS115" s="824"/>
      <c r="DT115" s="824"/>
      <c r="DU115" s="825"/>
      <c r="DV115" s="871" t="s">
        <v>390</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390</v>
      </c>
      <c r="AB116" s="824"/>
      <c r="AC116" s="824"/>
      <c r="AD116" s="824"/>
      <c r="AE116" s="825"/>
      <c r="AF116" s="826" t="s">
        <v>390</v>
      </c>
      <c r="AG116" s="824"/>
      <c r="AH116" s="824"/>
      <c r="AI116" s="824"/>
      <c r="AJ116" s="825"/>
      <c r="AK116" s="826" t="s">
        <v>128</v>
      </c>
      <c r="AL116" s="824"/>
      <c r="AM116" s="824"/>
      <c r="AN116" s="824"/>
      <c r="AO116" s="825"/>
      <c r="AP116" s="871" t="s">
        <v>390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390</v>
      </c>
      <c r="BR116" s="861"/>
      <c r="BS116" s="861"/>
      <c r="BT116" s="861"/>
      <c r="BU116" s="861"/>
      <c r="BV116" s="861" t="s">
        <v>439</v>
      </c>
      <c r="BW116" s="861"/>
      <c r="BX116" s="861"/>
      <c r="BY116" s="861"/>
      <c r="BZ116" s="861"/>
      <c r="CA116" s="861" t="s">
        <v>439</v>
      </c>
      <c r="CB116" s="861"/>
      <c r="CC116" s="861"/>
      <c r="CD116" s="861"/>
      <c r="CE116" s="861"/>
      <c r="CF116" s="922" t="s">
        <v>390</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390</v>
      </c>
      <c r="DH116" s="824"/>
      <c r="DI116" s="824"/>
      <c r="DJ116" s="824"/>
      <c r="DK116" s="825"/>
      <c r="DL116" s="826" t="s">
        <v>439</v>
      </c>
      <c r="DM116" s="824"/>
      <c r="DN116" s="824"/>
      <c r="DO116" s="824"/>
      <c r="DP116" s="825"/>
      <c r="DQ116" s="826" t="s">
        <v>390</v>
      </c>
      <c r="DR116" s="824"/>
      <c r="DS116" s="824"/>
      <c r="DT116" s="824"/>
      <c r="DU116" s="825"/>
      <c r="DV116" s="871" t="s">
        <v>390</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25292331</v>
      </c>
      <c r="AB117" s="956"/>
      <c r="AC117" s="956"/>
      <c r="AD117" s="956"/>
      <c r="AE117" s="957"/>
      <c r="AF117" s="958">
        <v>27321215</v>
      </c>
      <c r="AG117" s="956"/>
      <c r="AH117" s="956"/>
      <c r="AI117" s="956"/>
      <c r="AJ117" s="957"/>
      <c r="AK117" s="958">
        <v>26737939</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439</v>
      </c>
      <c r="BR117" s="861"/>
      <c r="BS117" s="861"/>
      <c r="BT117" s="861"/>
      <c r="BU117" s="861"/>
      <c r="BV117" s="861" t="s">
        <v>439</v>
      </c>
      <c r="BW117" s="861"/>
      <c r="BX117" s="861"/>
      <c r="BY117" s="861"/>
      <c r="BZ117" s="861"/>
      <c r="CA117" s="861" t="s">
        <v>439</v>
      </c>
      <c r="CB117" s="861"/>
      <c r="CC117" s="861"/>
      <c r="CD117" s="861"/>
      <c r="CE117" s="861"/>
      <c r="CF117" s="922" t="s">
        <v>439</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439</v>
      </c>
      <c r="DM117" s="824"/>
      <c r="DN117" s="824"/>
      <c r="DO117" s="824"/>
      <c r="DP117" s="825"/>
      <c r="DQ117" s="826" t="s">
        <v>439</v>
      </c>
      <c r="DR117" s="824"/>
      <c r="DS117" s="824"/>
      <c r="DT117" s="824"/>
      <c r="DU117" s="825"/>
      <c r="DV117" s="871" t="s">
        <v>439</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304</v>
      </c>
      <c r="AG118" s="949"/>
      <c r="AH118" s="949"/>
      <c r="AI118" s="949"/>
      <c r="AJ118" s="950"/>
      <c r="AK118" s="951" t="s">
        <v>303</v>
      </c>
      <c r="AL118" s="949"/>
      <c r="AM118" s="949"/>
      <c r="AN118" s="949"/>
      <c r="AO118" s="950"/>
      <c r="AP118" s="952" t="s">
        <v>432</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444</v>
      </c>
      <c r="BR118" s="892"/>
      <c r="BS118" s="892"/>
      <c r="BT118" s="892"/>
      <c r="BU118" s="892"/>
      <c r="BV118" s="892" t="s">
        <v>390</v>
      </c>
      <c r="BW118" s="892"/>
      <c r="BX118" s="892"/>
      <c r="BY118" s="892"/>
      <c r="BZ118" s="892"/>
      <c r="CA118" s="892" t="s">
        <v>439</v>
      </c>
      <c r="CB118" s="892"/>
      <c r="CC118" s="892"/>
      <c r="CD118" s="892"/>
      <c r="CE118" s="892"/>
      <c r="CF118" s="922" t="s">
        <v>439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439</v>
      </c>
      <c r="DM118" s="824"/>
      <c r="DN118" s="824"/>
      <c r="DO118" s="824"/>
      <c r="DP118" s="825"/>
      <c r="DQ118" s="826" t="s">
        <v>444</v>
      </c>
      <c r="DR118" s="824"/>
      <c r="DS118" s="824"/>
      <c r="DT118" s="824"/>
      <c r="DU118" s="825"/>
      <c r="DV118" s="871" t="s">
        <v>439</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283768</v>
      </c>
      <c r="AB119" s="942"/>
      <c r="AC119" s="942"/>
      <c r="AD119" s="942"/>
      <c r="AE119" s="943"/>
      <c r="AF119" s="944">
        <v>164175</v>
      </c>
      <c r="AG119" s="942"/>
      <c r="AH119" s="942"/>
      <c r="AI119" s="942"/>
      <c r="AJ119" s="943"/>
      <c r="AK119" s="944">
        <v>354096</v>
      </c>
      <c r="AL119" s="942"/>
      <c r="AM119" s="942"/>
      <c r="AN119" s="942"/>
      <c r="AO119" s="943"/>
      <c r="AP119" s="945">
        <v>0.4</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464</v>
      </c>
      <c r="BP119" s="925"/>
      <c r="BQ119" s="929">
        <v>329357007</v>
      </c>
      <c r="BR119" s="892"/>
      <c r="BS119" s="892"/>
      <c r="BT119" s="892"/>
      <c r="BU119" s="892"/>
      <c r="BV119" s="892">
        <v>330041621</v>
      </c>
      <c r="BW119" s="892"/>
      <c r="BX119" s="892"/>
      <c r="BY119" s="892"/>
      <c r="BZ119" s="892"/>
      <c r="CA119" s="892">
        <v>327539769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104074</v>
      </c>
      <c r="DH119" s="807"/>
      <c r="DI119" s="807"/>
      <c r="DJ119" s="807"/>
      <c r="DK119" s="808"/>
      <c r="DL119" s="809">
        <v>61516</v>
      </c>
      <c r="DM119" s="807"/>
      <c r="DN119" s="807"/>
      <c r="DO119" s="807"/>
      <c r="DP119" s="808"/>
      <c r="DQ119" s="809">
        <v>247796</v>
      </c>
      <c r="DR119" s="807"/>
      <c r="DS119" s="807"/>
      <c r="DT119" s="807"/>
      <c r="DU119" s="808"/>
      <c r="DV119" s="895">
        <v>0.3</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439</v>
      </c>
      <c r="AG120" s="824"/>
      <c r="AH120" s="824"/>
      <c r="AI120" s="824"/>
      <c r="AJ120" s="825"/>
      <c r="AK120" s="826" t="s">
        <v>439</v>
      </c>
      <c r="AL120" s="824"/>
      <c r="AM120" s="824"/>
      <c r="AN120" s="824"/>
      <c r="AO120" s="825"/>
      <c r="AP120" s="871" t="s">
        <v>439</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26996472</v>
      </c>
      <c r="BR120" s="889"/>
      <c r="BS120" s="889"/>
      <c r="BT120" s="889"/>
      <c r="BU120" s="889"/>
      <c r="BV120" s="889">
        <v>29156205</v>
      </c>
      <c r="BW120" s="889"/>
      <c r="BX120" s="889"/>
      <c r="BY120" s="889"/>
      <c r="BZ120" s="889"/>
      <c r="CA120" s="889">
        <v>32360262</v>
      </c>
      <c r="CB120" s="889"/>
      <c r="CC120" s="889"/>
      <c r="CD120" s="889"/>
      <c r="CE120" s="889"/>
      <c r="CF120" s="913">
        <v>34.200000000000003</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101312141</v>
      </c>
      <c r="DH120" s="889"/>
      <c r="DI120" s="889"/>
      <c r="DJ120" s="889"/>
      <c r="DK120" s="889"/>
      <c r="DL120" s="889">
        <v>99689340</v>
      </c>
      <c r="DM120" s="889"/>
      <c r="DN120" s="889"/>
      <c r="DO120" s="889"/>
      <c r="DP120" s="889"/>
      <c r="DQ120" s="889">
        <v>94633772</v>
      </c>
      <c r="DR120" s="889"/>
      <c r="DS120" s="889"/>
      <c r="DT120" s="889"/>
      <c r="DU120" s="889"/>
      <c r="DV120" s="890">
        <v>99.9</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439</v>
      </c>
      <c r="AG121" s="824"/>
      <c r="AH121" s="824"/>
      <c r="AI121" s="824"/>
      <c r="AJ121" s="825"/>
      <c r="AK121" s="826" t="s">
        <v>444</v>
      </c>
      <c r="AL121" s="824"/>
      <c r="AM121" s="824"/>
      <c r="AN121" s="824"/>
      <c r="AO121" s="825"/>
      <c r="AP121" s="871" t="s">
        <v>444</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92393767</v>
      </c>
      <c r="BR121" s="861"/>
      <c r="BS121" s="861"/>
      <c r="BT121" s="861"/>
      <c r="BU121" s="861"/>
      <c r="BV121" s="861">
        <v>90987774</v>
      </c>
      <c r="BW121" s="861"/>
      <c r="BX121" s="861"/>
      <c r="BY121" s="861"/>
      <c r="BZ121" s="861"/>
      <c r="CA121" s="861">
        <v>89478362</v>
      </c>
      <c r="CB121" s="861"/>
      <c r="CC121" s="861"/>
      <c r="CD121" s="861"/>
      <c r="CE121" s="861"/>
      <c r="CF121" s="922">
        <v>94.4</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67497</v>
      </c>
      <c r="DH121" s="861"/>
      <c r="DI121" s="861"/>
      <c r="DJ121" s="861"/>
      <c r="DK121" s="861"/>
      <c r="DL121" s="861">
        <v>69111</v>
      </c>
      <c r="DM121" s="861"/>
      <c r="DN121" s="861"/>
      <c r="DO121" s="861"/>
      <c r="DP121" s="861"/>
      <c r="DQ121" s="861">
        <v>72338</v>
      </c>
      <c r="DR121" s="861"/>
      <c r="DS121" s="861"/>
      <c r="DT121" s="861"/>
      <c r="DU121" s="861"/>
      <c r="DV121" s="838">
        <v>0.1</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439</v>
      </c>
      <c r="AG122" s="824"/>
      <c r="AH122" s="824"/>
      <c r="AI122" s="824"/>
      <c r="AJ122" s="825"/>
      <c r="AK122" s="826" t="s">
        <v>439</v>
      </c>
      <c r="AL122" s="824"/>
      <c r="AM122" s="824"/>
      <c r="AN122" s="824"/>
      <c r="AO122" s="825"/>
      <c r="AP122" s="871" t="s">
        <v>439</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201786995</v>
      </c>
      <c r="BR122" s="892"/>
      <c r="BS122" s="892"/>
      <c r="BT122" s="892"/>
      <c r="BU122" s="892"/>
      <c r="BV122" s="892">
        <v>203323611</v>
      </c>
      <c r="BW122" s="892"/>
      <c r="BX122" s="892"/>
      <c r="BY122" s="892"/>
      <c r="BZ122" s="892"/>
      <c r="CA122" s="892">
        <v>200501266</v>
      </c>
      <c r="CB122" s="892"/>
      <c r="CC122" s="892"/>
      <c r="CD122" s="892"/>
      <c r="CE122" s="892"/>
      <c r="CF122" s="893">
        <v>211.6</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444</v>
      </c>
      <c r="DM122" s="861"/>
      <c r="DN122" s="861"/>
      <c r="DO122" s="861"/>
      <c r="DP122" s="861"/>
      <c r="DQ122" s="861" t="s">
        <v>439</v>
      </c>
      <c r="DR122" s="861"/>
      <c r="DS122" s="861"/>
      <c r="DT122" s="861"/>
      <c r="DU122" s="861"/>
      <c r="DV122" s="838" t="s">
        <v>439</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439</v>
      </c>
      <c r="AG123" s="824"/>
      <c r="AH123" s="824"/>
      <c r="AI123" s="824"/>
      <c r="AJ123" s="825"/>
      <c r="AK123" s="826" t="s">
        <v>444</v>
      </c>
      <c r="AL123" s="824"/>
      <c r="AM123" s="824"/>
      <c r="AN123" s="824"/>
      <c r="AO123" s="825"/>
      <c r="AP123" s="871" t="s">
        <v>444</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474</v>
      </c>
      <c r="BP123" s="925"/>
      <c r="BQ123" s="879">
        <v>321177234</v>
      </c>
      <c r="BR123" s="880"/>
      <c r="BS123" s="880"/>
      <c r="BT123" s="880"/>
      <c r="BU123" s="880"/>
      <c r="BV123" s="880">
        <v>323467590</v>
      </c>
      <c r="BW123" s="880"/>
      <c r="BX123" s="880"/>
      <c r="BY123" s="880"/>
      <c r="BZ123" s="880"/>
      <c r="CA123" s="880">
        <v>322339890</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476</v>
      </c>
      <c r="DH123" s="824"/>
      <c r="DI123" s="824"/>
      <c r="DJ123" s="824"/>
      <c r="DK123" s="825"/>
      <c r="DL123" s="826" t="s">
        <v>476</v>
      </c>
      <c r="DM123" s="824"/>
      <c r="DN123" s="824"/>
      <c r="DO123" s="824"/>
      <c r="DP123" s="825"/>
      <c r="DQ123" s="826" t="s">
        <v>476</v>
      </c>
      <c r="DR123" s="824"/>
      <c r="DS123" s="824"/>
      <c r="DT123" s="824"/>
      <c r="DU123" s="825"/>
      <c r="DV123" s="871" t="s">
        <v>128</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476</v>
      </c>
      <c r="AG124" s="824"/>
      <c r="AH124" s="824"/>
      <c r="AI124" s="824"/>
      <c r="AJ124" s="825"/>
      <c r="AK124" s="826" t="s">
        <v>128</v>
      </c>
      <c r="AL124" s="824"/>
      <c r="AM124" s="824"/>
      <c r="AN124" s="824"/>
      <c r="AO124" s="825"/>
      <c r="AP124" s="871" t="s">
        <v>128</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8.6999999999999993</v>
      </c>
      <c r="BR124" s="878"/>
      <c r="BS124" s="878"/>
      <c r="BT124" s="878"/>
      <c r="BU124" s="878"/>
      <c r="BV124" s="878">
        <v>6.9</v>
      </c>
      <c r="BW124" s="878"/>
      <c r="BX124" s="878"/>
      <c r="BY124" s="878"/>
      <c r="BZ124" s="878"/>
      <c r="CA124" s="878">
        <v>5.4</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476</v>
      </c>
      <c r="DH124" s="807"/>
      <c r="DI124" s="807"/>
      <c r="DJ124" s="807"/>
      <c r="DK124" s="808"/>
      <c r="DL124" s="809" t="s">
        <v>476</v>
      </c>
      <c r="DM124" s="807"/>
      <c r="DN124" s="807"/>
      <c r="DO124" s="807"/>
      <c r="DP124" s="808"/>
      <c r="DQ124" s="809" t="s">
        <v>128</v>
      </c>
      <c r="DR124" s="807"/>
      <c r="DS124" s="807"/>
      <c r="DT124" s="807"/>
      <c r="DU124" s="808"/>
      <c r="DV124" s="895" t="s">
        <v>476</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476</v>
      </c>
      <c r="AB125" s="824"/>
      <c r="AC125" s="824"/>
      <c r="AD125" s="824"/>
      <c r="AE125" s="825"/>
      <c r="AF125" s="826" t="s">
        <v>476</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476</v>
      </c>
      <c r="DM125" s="889"/>
      <c r="DN125" s="889"/>
      <c r="DO125" s="889"/>
      <c r="DP125" s="889"/>
      <c r="DQ125" s="889" t="s">
        <v>476</v>
      </c>
      <c r="DR125" s="889"/>
      <c r="DS125" s="889"/>
      <c r="DT125" s="889"/>
      <c r="DU125" s="889"/>
      <c r="DV125" s="890" t="s">
        <v>476</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115887</v>
      </c>
      <c r="AB126" s="824"/>
      <c r="AC126" s="824"/>
      <c r="AD126" s="824"/>
      <c r="AE126" s="825"/>
      <c r="AF126" s="826">
        <v>42558</v>
      </c>
      <c r="AG126" s="824"/>
      <c r="AH126" s="824"/>
      <c r="AI126" s="824"/>
      <c r="AJ126" s="825"/>
      <c r="AK126" s="826">
        <v>83773</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476</v>
      </c>
      <c r="DR126" s="861"/>
      <c r="DS126" s="861"/>
      <c r="DT126" s="861"/>
      <c r="DU126" s="861"/>
      <c r="DV126" s="838" t="s">
        <v>128</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476</v>
      </c>
      <c r="AG127" s="824"/>
      <c r="AH127" s="824"/>
      <c r="AI127" s="824"/>
      <c r="AJ127" s="825"/>
      <c r="AK127" s="826" t="s">
        <v>128</v>
      </c>
      <c r="AL127" s="824"/>
      <c r="AM127" s="824"/>
      <c r="AN127" s="824"/>
      <c r="AO127" s="825"/>
      <c r="AP127" s="871" t="s">
        <v>476</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v>1282055</v>
      </c>
      <c r="DH127" s="861"/>
      <c r="DI127" s="861"/>
      <c r="DJ127" s="861"/>
      <c r="DK127" s="861"/>
      <c r="DL127" s="861">
        <v>1170029</v>
      </c>
      <c r="DM127" s="861"/>
      <c r="DN127" s="861"/>
      <c r="DO127" s="861"/>
      <c r="DP127" s="861"/>
      <c r="DQ127" s="861">
        <v>1313784</v>
      </c>
      <c r="DR127" s="861"/>
      <c r="DS127" s="861"/>
      <c r="DT127" s="861"/>
      <c r="DU127" s="861"/>
      <c r="DV127" s="838">
        <v>1.4</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7313936</v>
      </c>
      <c r="AB128" s="845"/>
      <c r="AC128" s="845"/>
      <c r="AD128" s="845"/>
      <c r="AE128" s="846"/>
      <c r="AF128" s="847">
        <v>7204614</v>
      </c>
      <c r="AG128" s="845"/>
      <c r="AH128" s="845"/>
      <c r="AI128" s="845"/>
      <c r="AJ128" s="846"/>
      <c r="AK128" s="847">
        <v>7406237</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476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476</v>
      </c>
      <c r="DH128" s="835"/>
      <c r="DI128" s="835"/>
      <c r="DJ128" s="835"/>
      <c r="DK128" s="835"/>
      <c r="DL128" s="835" t="s">
        <v>128</v>
      </c>
      <c r="DM128" s="835"/>
      <c r="DN128" s="835"/>
      <c r="DO128" s="835"/>
      <c r="DP128" s="835"/>
      <c r="DQ128" s="835" t="s">
        <v>128</v>
      </c>
      <c r="DR128" s="835"/>
      <c r="DS128" s="835"/>
      <c r="DT128" s="835"/>
      <c r="DU128" s="835"/>
      <c r="DV128" s="836" t="s">
        <v>476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107081810</v>
      </c>
      <c r="AB129" s="824"/>
      <c r="AC129" s="824"/>
      <c r="AD129" s="824"/>
      <c r="AE129" s="825"/>
      <c r="AF129" s="826">
        <v>108825402</v>
      </c>
      <c r="AG129" s="824"/>
      <c r="AH129" s="824"/>
      <c r="AI129" s="824"/>
      <c r="AJ129" s="825"/>
      <c r="AK129" s="826">
        <v>109402288</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476</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14041352</v>
      </c>
      <c r="AB130" s="824"/>
      <c r="AC130" s="824"/>
      <c r="AD130" s="824"/>
      <c r="AE130" s="825"/>
      <c r="AF130" s="826">
        <v>14196974</v>
      </c>
      <c r="AG130" s="824"/>
      <c r="AH130" s="824"/>
      <c r="AI130" s="824"/>
      <c r="AJ130" s="825"/>
      <c r="AK130" s="826">
        <v>14653028</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5.0999999999999996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93040458</v>
      </c>
      <c r="AB131" s="807"/>
      <c r="AC131" s="807"/>
      <c r="AD131" s="807"/>
      <c r="AE131" s="808"/>
      <c r="AF131" s="809">
        <v>94628428</v>
      </c>
      <c r="AG131" s="807"/>
      <c r="AH131" s="807"/>
      <c r="AI131" s="807"/>
      <c r="AJ131" s="808"/>
      <c r="AK131" s="809">
        <v>94749260</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5.4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4.231538714</v>
      </c>
      <c r="AB132" s="787"/>
      <c r="AC132" s="787"/>
      <c r="AD132" s="787"/>
      <c r="AE132" s="788"/>
      <c r="AF132" s="789">
        <v>6.2556539559999997</v>
      </c>
      <c r="AG132" s="787"/>
      <c r="AH132" s="787"/>
      <c r="AI132" s="787"/>
      <c r="AJ132" s="788"/>
      <c r="AK132" s="789">
        <v>4.9379530770000004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4.4000000000000004</v>
      </c>
      <c r="AB133" s="766"/>
      <c r="AC133" s="766"/>
      <c r="AD133" s="766"/>
      <c r="AE133" s="767"/>
      <c r="AF133" s="765">
        <v>5</v>
      </c>
      <c r="AG133" s="766"/>
      <c r="AH133" s="766"/>
      <c r="AI133" s="766"/>
      <c r="AJ133" s="767"/>
      <c r="AK133" s="765">
        <v>5.0999999999999996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S/lNQGUmkvsjWRDq76P3GNt67A4EyTdSWKh5P11IYJDxF9ofiXNE5zwO4no3pIFU4Gv7kKTEJcqOpqIO8yq/A==" saltValue="c9HSrnwqcDhDZZ0zOzFs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a7nXvl49yp827iND49H2uOEEs43rQd1WQUzU7YRfkahVB+3SEfoBuXVmtSx5cmGb9IxJvO3MwR91lLzWb0Ljw==" saltValue="XNvtwJeb7gzuAAJxTQP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FYhYs2ucVddUjma89aU+jkItS+jd43sVTFRz8NOygD5cKxSnlJIfAYo5U6LymzqYV1mumbLl2TSQEbbzx0Qlw==" saltValue="3mkRj1SIEuDzOV8j6hAgH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26630450</v>
      </c>
      <c r="AP9" s="313">
        <v>54502</v>
      </c>
      <c r="AQ9" s="314">
        <v>58073</v>
      </c>
      <c r="AR9" s="315">
        <v>-6.1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233854</v>
      </c>
      <c r="AP10" s="316">
        <v>479</v>
      </c>
      <c r="AQ10" s="317">
        <v>2762</v>
      </c>
      <c r="AR10" s="318">
        <v>-82.7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931874</v>
      </c>
      <c r="AP11" s="316">
        <v>1907</v>
      </c>
      <c r="AQ11" s="317">
        <v>1714</v>
      </c>
      <c r="AR11" s="318">
        <v>11.3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v>197877</v>
      </c>
      <c r="AP12" s="316">
        <v>405</v>
      </c>
      <c r="AQ12" s="317">
        <v>632</v>
      </c>
      <c r="AR12" s="318">
        <v>-35.9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515</v>
      </c>
      <c r="AP13" s="316" t="s">
        <v>515</v>
      </c>
      <c r="AQ13" s="317">
        <v>9</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753904</v>
      </c>
      <c r="AP14" s="316">
        <v>1543</v>
      </c>
      <c r="AQ14" s="317">
        <v>1980</v>
      </c>
      <c r="AR14" s="318">
        <v>-22.1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131851</v>
      </c>
      <c r="AP15" s="316">
        <v>270</v>
      </c>
      <c r="AQ15" s="317">
        <v>1379</v>
      </c>
      <c r="AR15" s="318">
        <v>-80.400000000000006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-1384137</v>
      </c>
      <c r="AP16" s="316">
        <v>-2833</v>
      </c>
      <c r="AQ16" s="317">
        <v>-3914</v>
      </c>
      <c r="AR16" s="318">
        <v>-27.6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27495673</v>
      </c>
      <c r="AP17" s="316">
        <v>56272</v>
      </c>
      <c r="AQ17" s="317">
        <v>62636</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5.56</v>
      </c>
      <c r="AP21" s="329">
        <v>6.32</v>
      </c>
      <c r="AQ21" s="330">
        <v>-0.76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101.9</v>
      </c>
      <c r="AP22" s="334">
        <v>99.9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19200715</v>
      </c>
      <c r="AP32" s="343">
        <v>39296</v>
      </c>
      <c r="AQ32" s="344">
        <v>36995</v>
      </c>
      <c r="AR32" s="345">
        <v>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515</v>
      </c>
      <c r="AP33" s="343" t="s">
        <v>515</v>
      </c>
      <c r="AQ33" s="344">
        <v>3</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515</v>
      </c>
      <c r="AP34" s="343" t="s">
        <v>515</v>
      </c>
      <c r="AQ34" s="344">
        <v>81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6731054</v>
      </c>
      <c r="AP35" s="343">
        <v>13776</v>
      </c>
      <c r="AQ35" s="344">
        <v>8919</v>
      </c>
      <c r="AR35" s="345">
        <v>54.5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368301</v>
      </c>
      <c r="AP36" s="343">
        <v>754</v>
      </c>
      <c r="AQ36" s="344">
        <v>380</v>
      </c>
      <c r="AR36" s="345">
        <v>98.4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v>437869</v>
      </c>
      <c r="AP37" s="343">
        <v>896</v>
      </c>
      <c r="AQ37" s="344">
        <v>886</v>
      </c>
      <c r="AR37" s="345">
        <v>1.1000000000000001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-7406237</v>
      </c>
      <c r="AP39" s="343">
        <v>-15158</v>
      </c>
      <c r="AQ39" s="344">
        <v>-8108</v>
      </c>
      <c r="AR39" s="345">
        <v>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-14653028</v>
      </c>
      <c r="AP40" s="343">
        <v>-29989</v>
      </c>
      <c r="AQ40" s="344">
        <v>-28743</v>
      </c>
      <c r="AR40" s="345">
        <v>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4678674</v>
      </c>
      <c r="AP41" s="343">
        <v>9575</v>
      </c>
      <c r="AQ41" s="344">
        <v>10414</v>
      </c>
      <c r="AR41" s="345">
        <v>-8.1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24528734</v>
      </c>
      <c r="AN51" s="365">
        <v>49387</v>
      </c>
      <c r="AO51" s="366">
        <v>27</v>
      </c>
      <c r="AP51" s="367">
        <v>50880</v>
      </c>
      <c r="AQ51" s="368">
        <v>-1.4</v>
      </c>
      <c r="AR51" s="369">
        <v>28.4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14384939</v>
      </c>
      <c r="AN52" s="373">
        <v>28963</v>
      </c>
      <c r="AO52" s="374">
        <v>75.7</v>
      </c>
      <c r="AP52" s="375">
        <v>27819</v>
      </c>
      <c r="AQ52" s="376">
        <v>7.5</v>
      </c>
      <c r="AR52" s="377">
        <v>68.2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17189326</v>
      </c>
      <c r="AN53" s="365">
        <v>34802</v>
      </c>
      <c r="AO53" s="366">
        <v>-29.5</v>
      </c>
      <c r="AP53" s="367">
        <v>46395</v>
      </c>
      <c r="AQ53" s="368">
        <v>-8.8000000000000007</v>
      </c>
      <c r="AR53" s="369">
        <v>-20.7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13017234</v>
      </c>
      <c r="AN54" s="373">
        <v>26355</v>
      </c>
      <c r="AO54" s="374">
        <v>-9</v>
      </c>
      <c r="AP54" s="375">
        <v>26304</v>
      </c>
      <c r="AQ54" s="376">
        <v>-5.4</v>
      </c>
      <c r="AR54" s="377">
        <v>-3.6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17559682</v>
      </c>
      <c r="AN55" s="365">
        <v>35695</v>
      </c>
      <c r="AO55" s="366">
        <v>2.6</v>
      </c>
      <c r="AP55" s="367">
        <v>48088</v>
      </c>
      <c r="AQ55" s="368">
        <v>3.6</v>
      </c>
      <c r="AR55" s="369">
        <v>-1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10143571</v>
      </c>
      <c r="AN56" s="373">
        <v>20620</v>
      </c>
      <c r="AO56" s="374">
        <v>-21.8</v>
      </c>
      <c r="AP56" s="375">
        <v>25183</v>
      </c>
      <c r="AQ56" s="376">
        <v>-4.3</v>
      </c>
      <c r="AR56" s="377">
        <v>-17.5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22103502</v>
      </c>
      <c r="AN57" s="365">
        <v>45089</v>
      </c>
      <c r="AO57" s="366">
        <v>26.3</v>
      </c>
      <c r="AP57" s="367">
        <v>46457</v>
      </c>
      <c r="AQ57" s="368">
        <v>-3.4</v>
      </c>
      <c r="AR57" s="369">
        <v>29.7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12714313</v>
      </c>
      <c r="AN58" s="373">
        <v>25936</v>
      </c>
      <c r="AO58" s="374">
        <v>25.8</v>
      </c>
      <c r="AP58" s="375">
        <v>24020</v>
      </c>
      <c r="AQ58" s="376">
        <v>-4.5999999999999996</v>
      </c>
      <c r="AR58" s="377">
        <v>30.4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17152109</v>
      </c>
      <c r="AN59" s="365">
        <v>35103</v>
      </c>
      <c r="AO59" s="366">
        <v>-22.1</v>
      </c>
      <c r="AP59" s="367">
        <v>51849</v>
      </c>
      <c r="AQ59" s="368">
        <v>11.6</v>
      </c>
      <c r="AR59" s="369">
        <v>-33.700000000000003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8139214</v>
      </c>
      <c r="AN60" s="373">
        <v>16658</v>
      </c>
      <c r="AO60" s="374">
        <v>-35.799999999999997</v>
      </c>
      <c r="AP60" s="375">
        <v>26326</v>
      </c>
      <c r="AQ60" s="376">
        <v>9.6</v>
      </c>
      <c r="AR60" s="377">
        <v>-45.4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19706671</v>
      </c>
      <c r="AN61" s="380">
        <v>40015</v>
      </c>
      <c r="AO61" s="381">
        <v>0.9</v>
      </c>
      <c r="AP61" s="382">
        <v>48734</v>
      </c>
      <c r="AQ61" s="383">
        <v>0.3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11679854</v>
      </c>
      <c r="AN62" s="373">
        <v>23706</v>
      </c>
      <c r="AO62" s="374">
        <v>7</v>
      </c>
      <c r="AP62" s="375">
        <v>25930</v>
      </c>
      <c r="AQ62" s="376">
        <v>0.6</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C0aQk9dCCCFvm3cU5pZCwjEwxp/WTsdX1W3GUFCflCDS8rmUlwvIpN85geM5wDoo2H+TcKy9pG02LOhqiMG4g==" saltValue="RAPx5wYzv1DTxgBEngEq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y3sPACWCEe21bYhnn6Fbp38lqds7FxXxiD72O6Xao7NL6arsf9K+XENwVU0XKpVP+6IKIEImPT8hjbSJJMcXVw==" saltValue="pFuWzHTrI78dAGWJcGhL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G2W6Kk3McL72eH58doMm/f8HXICPoNPco6noJYlKDbNeez/aTu2EzUkylyUu1hx5s5q8L378KxIOFi4RTUsGyw==" saltValue="HR2+iQDO4FdHdg4ZoByT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15.98</v>
      </c>
      <c r="G47" s="12">
        <v>14.67</v>
      </c>
      <c r="H47" s="12">
        <v>14.2</v>
      </c>
      <c r="I47" s="12">
        <v>15.11</v>
      </c>
      <c r="J47" s="13">
        <v>15.64</v>
      </c>
    </row>
    <row r="48" spans="2:10" ht="57.75" customHeight="1" x14ac:dyDescent="0.15">
      <c r="B48" s="14"/>
      <c r="C48" s="1200" t="s">
        <v>4</v>
      </c>
      <c r="D48" s="1200"/>
      <c r="E48" s="1201"/>
      <c r="F48" s="15">
        <v>1.59</v>
      </c>
      <c r="G48" s="16">
        <v>1.5</v>
      </c>
      <c r="H48" s="16">
        <v>1.87</v>
      </c>
      <c r="I48" s="16">
        <v>2.37</v>
      </c>
      <c r="J48" s="17">
        <v>2.66</v>
      </c>
    </row>
    <row r="49" spans="2:10" ht="57.75" customHeight="1" thickBot="1" x14ac:dyDescent="0.2">
      <c r="B49" s="18"/>
      <c r="C49" s="1202" t="s">
        <v>5</v>
      </c>
      <c r="D49" s="1202"/>
      <c r="E49" s="1203"/>
      <c r="F49" s="19">
        <v>1.41</v>
      </c>
      <c r="G49" s="20" t="s">
        <v>561</v>
      </c>
      <c r="H49" s="20" t="s">
        <v>562</v>
      </c>
      <c r="I49" s="20">
        <v>1.67</v>
      </c>
      <c r="J49" s="21">
        <v>0.91</v>
      </c>
    </row>
    <row r="50" spans="2:10" ht="13.5" customHeight="1" x14ac:dyDescent="0.15"/>
  </sheetData>
  <sheetProtection algorithmName="SHA-512" hashValue="g+Muv37kbjljU+Yi41A1/AE1IlYHy8vjNnRShMKAtr1MVNVE8qb3U7Xd2OIxJa6+LNEwBwbHv4FdoWKDMHdjxg==" saltValue="48l89hU2Cuy/HRRfyhg/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2021-03-25T04:25:12Z</cp:lastPrinted>
  <dcterms:created xsi:type="dcterms:W3CDTF">2021-02-05T03:22:54Z</dcterms:created>
  <dcterms:modified xsi:type="dcterms:W3CDTF">2021-10-29T07:24:32Z</dcterms:modified>
  <cp:category/>
</cp:coreProperties>
</file>