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44 泉北水道企業団〇\"/>
    </mc:Choice>
  </mc:AlternateContent>
  <workbookProtection workbookAlgorithmName="SHA-512" workbookHashValue="gOw/LUxCKbu1jP2jWaPsHT+UbpP3SJAKA8c+w9IW7lLthjzcnpuFzQR+HGdOQjbB9TIWj3DwpNe8LYRWzMRNLQ==" workbookSaltValue="6VymZZ+P4itzlKTQiWg6v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H85" i="4"/>
  <c r="G85" i="4"/>
  <c r="F85" i="4"/>
  <c r="BB10" i="4"/>
  <c r="AT10" i="4"/>
  <c r="AL10" i="4"/>
  <c r="W10" i="4"/>
  <c r="I10" i="4"/>
  <c r="B10" i="4"/>
  <c r="BB8" i="4"/>
  <c r="AT8" i="4"/>
  <c r="AD8" i="4"/>
  <c r="P8" i="4"/>
  <c r="B8" i="4"/>
</calcChain>
</file>

<file path=xl/sharedStrings.xml><?xml version="1.0" encoding="utf-8"?>
<sst xmlns="http://schemas.openxmlformats.org/spreadsheetml/2006/main" count="231" uniqueCount="113">
  <si>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</si>
  <si>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</si>
  <si>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</si>
  <si>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</si>
  <si>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</si>
  <si>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</si>
  <si>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</si>
  <si>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</si>
  <si>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</si>
  <si>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</si>
  <si>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</si>
  <si>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</si>
  <si>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</si>
  <si>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</si>
  <si>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</si>
  <si>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</si>
  <si>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</si>
  <si>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</si>
  <si>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</si>
  <si>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</si>
  <si>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</si>
  <si>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</si>
  <si>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</si>
  <si>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</si>
  <si>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</si>
  <si>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</si>
  <si>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</si>
  <si>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</si>
  <si>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</si>
  <si>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</si>
  <si>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</si>
  <si>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</si>
  <si>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</si>
  <si>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</si>
  <si>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</si>
  <si>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</si>
  <si>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</si>
  <si>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</si>
  <si>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</si>
  <si>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</si>
  <si>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</si>
  <si>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</si>
  <si>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</si>
  <si>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</si>
  <si>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</si>
  <si>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</si>
  <si>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</si>
  <si>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</si>
  <si>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</si>
  <si>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</si>
  <si>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</si>
  <si>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</si>
  <si>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</si>
  <si>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</si>
  <si>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</si>
  <si>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</si>
  <si>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</si>
  <si>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</si>
  <si>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</si>
  <si>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</si>
  <si>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</si>
  <si>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</si>
  <si>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</si>
  <si>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</si>
  <si>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</si>
  <si>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</si>
  <si>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</si>
  <si>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</si>
  <si>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</si>
  <si>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</si>
  <si>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</si>
  <si>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</si>
  <si>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</si>
  <si>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</si>
  <si>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</si>
  <si>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</si>
  <si>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</si>
  <si>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</si>
  <si>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</si>
  <si>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</si>
  <si>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</si>
  <si>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</si>
  <si>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</si>
  <si>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</si>
  <si>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</si>
  <si>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</si>
  <si>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</si>
  <si>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</si>
  <si>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</si>
  <si>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</si>
  <si>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</si>
  <si>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</si>
  <si>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</si>
  <si>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泉北水道企業団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</si>
  <si>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</si>
  <si>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</si>
  <si>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</si>
  <si>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</si>
  <si>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</si>
  <si>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</si>
  <si>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</si>
  <si>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</si>
  <si>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</si>
  <si>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</si>
  <si>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</si>
  <si>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</si>
  <si>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</si>
  <si>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</si>
  <si>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</si>
  <si>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</si>
  <si>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経営収支比率については、黒字であることを示す100％以上となって</t>
    </r>
    <r>
      <rPr>
        <sz val="11"/>
        <rFont val="ＭＳ ゴシック"/>
        <family val="3"/>
        <charset val="128"/>
      </rPr>
      <t>いる。</t>
    </r>
    <r>
      <rPr>
        <sz val="11"/>
        <color theme="1"/>
        <rFont val="ＭＳ ゴシック"/>
        <family val="3"/>
        <charset val="128"/>
      </rPr>
      <t>また、過去からの赤字額の累積額である累積欠損金も発生していない。流動比率については、</t>
    </r>
    <r>
      <rPr>
        <sz val="11"/>
        <rFont val="ＭＳ ゴシック"/>
        <family val="3"/>
        <charset val="128"/>
      </rPr>
      <t>類似団体平均値と比べても高い水準となっており短期的な支払能力が安定していることを示している。料金回収率については、100％以上で推移しており、収入で費用を賄えていることがわかる。施設利用率については、大雨の影響で減となった一昨年を除き60％台と類似団体平均値と同</t>
    </r>
    <r>
      <rPr>
        <sz val="11"/>
        <color theme="1"/>
        <rFont val="ＭＳ ゴシック"/>
        <family val="3"/>
        <charset val="128"/>
      </rPr>
      <t>水準となっている。有収率については</t>
    </r>
    <r>
      <rPr>
        <sz val="11"/>
        <rFont val="ＭＳ ゴシック"/>
        <family val="3"/>
        <charset val="128"/>
      </rPr>
      <t>類似団体平均</t>
    </r>
    <r>
      <rPr>
        <sz val="11"/>
        <color theme="1"/>
        <rFont val="ＭＳ ゴシック"/>
        <family val="3"/>
        <charset val="128"/>
      </rPr>
      <t>値をやや下回るが、いずれの年度も99％を超えており施設の稼働状況がほぼ収益に反映されていると言える。</t>
    </r>
    <r>
      <rPr>
        <sz val="11"/>
        <color theme="1"/>
        <rFont val="ＭＳ ゴシック"/>
        <family val="3"/>
        <charset val="128"/>
      </rPr>
      <t xml:space="preserve">
　以上のことから、経営を圧迫するような状況にはなく、給水にかかる費用も料金収入で賄えており、健全性、効率性ともに良好と言える。</t>
    </r>
    <rPh sb="1" eb="3">
      <t>ケイエイ</t>
    </rPh>
    <rPh sb="3" eb="5">
      <t>シュウシ</t>
    </rPh>
    <rPh sb="5" eb="7">
      <t>ヒリツ</t>
    </rPh>
    <rPh sb="13" eb="15">
      <t>クロジ</t>
    </rPh>
    <rPh sb="21" eb="22">
      <t>シメ</t>
    </rPh>
    <rPh sb="27" eb="29">
      <t>イジョウ</t>
    </rPh>
    <rPh sb="39" eb="41">
      <t>カコ</t>
    </rPh>
    <rPh sb="44" eb="46">
      <t>アカジ</t>
    </rPh>
    <rPh sb="46" eb="47">
      <t>ガク</t>
    </rPh>
    <rPh sb="48" eb="51">
      <t>ルイセキガク</t>
    </rPh>
    <rPh sb="54" eb="56">
      <t>ルイセキ</t>
    </rPh>
    <rPh sb="56" eb="59">
      <t>ケッソンキン</t>
    </rPh>
    <rPh sb="60" eb="62">
      <t>ハッセイ</t>
    </rPh>
    <rPh sb="78" eb="82">
      <t>ルイジダンタイ</t>
    </rPh>
    <rPh sb="124" eb="126">
      <t>リョウキン</t>
    </rPh>
    <rPh sb="126" eb="129">
      <t>カイシュウリツ</t>
    </rPh>
    <rPh sb="139" eb="141">
      <t>イジョウ</t>
    </rPh>
    <rPh sb="142" eb="144">
      <t>スイイ</t>
    </rPh>
    <rPh sb="149" eb="151">
      <t>シュウニュウ</t>
    </rPh>
    <rPh sb="152" eb="154">
      <t>ヒヨウ</t>
    </rPh>
    <rPh sb="155" eb="156">
      <t>マカナ</t>
    </rPh>
    <rPh sb="167" eb="169">
      <t>シセツ</t>
    </rPh>
    <rPh sb="169" eb="172">
      <t>リヨウリツ</t>
    </rPh>
    <rPh sb="178" eb="180">
      <t>オオアメ</t>
    </rPh>
    <rPh sb="181" eb="183">
      <t>エイキョウ</t>
    </rPh>
    <rPh sb="184" eb="185">
      <t>ゲン</t>
    </rPh>
    <rPh sb="189" eb="192">
      <t>イッサクネン</t>
    </rPh>
    <rPh sb="193" eb="194">
      <t>ノゾ</t>
    </rPh>
    <rPh sb="198" eb="199">
      <t>ダイ</t>
    </rPh>
    <rPh sb="200" eb="202">
      <t>ルイジ</t>
    </rPh>
    <rPh sb="202" eb="204">
      <t>ダンタイ</t>
    </rPh>
    <rPh sb="204" eb="207">
      <t>ヘイキンチ</t>
    </rPh>
    <rPh sb="208" eb="211">
      <t>ドウスイジュン</t>
    </rPh>
    <rPh sb="218" eb="220">
      <t>ユウシュウ</t>
    </rPh>
    <rPh sb="220" eb="221">
      <t>リツ</t>
    </rPh>
    <rPh sb="226" eb="228">
      <t>ルイジ</t>
    </rPh>
    <rPh sb="228" eb="230">
      <t>ダンタイ</t>
    </rPh>
    <rPh sb="230" eb="233">
      <t>ヘイキンチ</t>
    </rPh>
    <rPh sb="236" eb="238">
      <t>シタマワ</t>
    </rPh>
    <rPh sb="245" eb="247">
      <t>ネンド</t>
    </rPh>
    <rPh sb="252" eb="253">
      <t>コ</t>
    </rPh>
    <rPh sb="257" eb="259">
      <t>シセツ</t>
    </rPh>
    <rPh sb="260" eb="262">
      <t>カドウ</t>
    </rPh>
    <rPh sb="262" eb="264">
      <t>ジョウキョウ</t>
    </rPh>
    <rPh sb="267" eb="269">
      <t>シュウエキ</t>
    </rPh>
    <rPh sb="270" eb="272">
      <t>ハンエイ</t>
    </rPh>
    <rPh sb="278" eb="279">
      <t>イ</t>
    </rPh>
    <rPh sb="284" eb="286">
      <t>イジョウ</t>
    </rPh>
    <rPh sb="292" eb="294">
      <t>ケイエイ</t>
    </rPh>
    <rPh sb="295" eb="297">
      <t>アッパク</t>
    </rPh>
    <rPh sb="302" eb="304">
      <t>ジョウキョウ</t>
    </rPh>
    <rPh sb="309" eb="311">
      <t>キュウスイ</t>
    </rPh>
    <rPh sb="315" eb="317">
      <t>ヒヨウ</t>
    </rPh>
    <rPh sb="318" eb="320">
      <t>リョウキン</t>
    </rPh>
    <rPh sb="320" eb="322">
      <t>シュウニュウ</t>
    </rPh>
    <rPh sb="323" eb="324">
      <t>マカナ</t>
    </rPh>
    <rPh sb="329" eb="332">
      <t>ケンゼンセイ</t>
    </rPh>
    <rPh sb="333" eb="336">
      <t>コウリツセイ</t>
    </rPh>
    <rPh sb="339" eb="341">
      <t>リョウコウ</t>
    </rPh>
    <rPh sb="342" eb="343">
      <t>イ</t>
    </rPh>
    <phoneticPr fontId="4"/>
  </si>
  <si>
    <r>
      <t>　有形固定資産減価償却率、管路経年化率ともに類似団体</t>
    </r>
    <r>
      <rPr>
        <sz val="11"/>
        <color theme="1"/>
        <rFont val="ＭＳ ゴシック"/>
        <family val="3"/>
        <charset val="128"/>
      </rPr>
      <t>平均値と比較した高い状況が続いており、管路を含む償却資産の老朽化がかなり進んでいる状況である。特に管路経年化率100％を超えているが、用水供給事業は更新期間中に断水することができないため管路更新するのは困難である。</t>
    </r>
    <rPh sb="1" eb="3">
      <t>ユウケイ</t>
    </rPh>
    <rPh sb="3" eb="5">
      <t>コテイ</t>
    </rPh>
    <rPh sb="5" eb="7">
      <t>シサン</t>
    </rPh>
    <rPh sb="7" eb="9">
      <t>ゲンカ</t>
    </rPh>
    <rPh sb="9" eb="12">
      <t>ショウキャクリツ</t>
    </rPh>
    <rPh sb="13" eb="15">
      <t>カンロ</t>
    </rPh>
    <rPh sb="15" eb="17">
      <t>ケイネン</t>
    </rPh>
    <rPh sb="17" eb="18">
      <t>カ</t>
    </rPh>
    <rPh sb="18" eb="19">
      <t>リツ</t>
    </rPh>
    <rPh sb="22" eb="24">
      <t>ルイジ</t>
    </rPh>
    <rPh sb="24" eb="26">
      <t>ダンタイ</t>
    </rPh>
    <rPh sb="26" eb="29">
      <t>ヘイキンチ</t>
    </rPh>
    <rPh sb="30" eb="32">
      <t>ヒカク</t>
    </rPh>
    <rPh sb="34" eb="35">
      <t>タカ</t>
    </rPh>
    <rPh sb="36" eb="38">
      <t>ジョウキョウ</t>
    </rPh>
    <rPh sb="39" eb="40">
      <t>ツヅ</t>
    </rPh>
    <rPh sb="45" eb="47">
      <t>カンロ</t>
    </rPh>
    <rPh sb="48" eb="49">
      <t>フク</t>
    </rPh>
    <rPh sb="50" eb="52">
      <t>ショウキャク</t>
    </rPh>
    <rPh sb="52" eb="54">
      <t>シサン</t>
    </rPh>
    <rPh sb="55" eb="58">
      <t>ロウキュウカ</t>
    </rPh>
    <rPh sb="62" eb="63">
      <t>スス</t>
    </rPh>
    <rPh sb="67" eb="69">
      <t>ジョウキョウ</t>
    </rPh>
    <rPh sb="73" eb="74">
      <t>トク</t>
    </rPh>
    <rPh sb="75" eb="77">
      <t>カンロ</t>
    </rPh>
    <rPh sb="77" eb="80">
      <t>ケイネンカ</t>
    </rPh>
    <rPh sb="80" eb="81">
      <t>リツ</t>
    </rPh>
    <rPh sb="86" eb="87">
      <t>コ</t>
    </rPh>
    <rPh sb="93" eb="95">
      <t>ヨウスイ</t>
    </rPh>
    <rPh sb="95" eb="97">
      <t>キョウキュウ</t>
    </rPh>
    <rPh sb="97" eb="99">
      <t>ジギョウ</t>
    </rPh>
    <rPh sb="100" eb="102">
      <t>コウシン</t>
    </rPh>
    <rPh sb="102" eb="105">
      <t>キカンチュウ</t>
    </rPh>
    <rPh sb="106" eb="108">
      <t>ダンスイ</t>
    </rPh>
    <rPh sb="119" eb="121">
      <t>カンロ</t>
    </rPh>
    <rPh sb="121" eb="123">
      <t>コウシン</t>
    </rPh>
    <rPh sb="127" eb="129">
      <t>コンナン</t>
    </rPh>
    <phoneticPr fontId="4"/>
  </si>
  <si>
    <r>
      <t>　経営状況については、おおむね順調に推移していると判断できる。老朽化の状況については、当企業団は令和</t>
    </r>
    <r>
      <rPr>
        <sz val="11"/>
        <rFont val="ＭＳ ゴシック"/>
        <family val="3"/>
        <charset val="128"/>
      </rPr>
      <t>2</t>
    </r>
    <r>
      <rPr>
        <sz val="11"/>
        <color theme="1"/>
        <rFont val="ＭＳ ゴシック"/>
        <family val="3"/>
        <charset val="128"/>
      </rPr>
      <t>年度末で解散となることから、適切な修繕による施設の機能維持に努め、健全な事業運営と安定供給を行う必要がある。</t>
    </r>
    <rPh sb="1" eb="3">
      <t>ケイエイ</t>
    </rPh>
    <rPh sb="3" eb="5">
      <t>ジョウキョウ</t>
    </rPh>
    <rPh sb="15" eb="17">
      <t>ジュンチョウ</t>
    </rPh>
    <rPh sb="18" eb="20">
      <t>スイイ</t>
    </rPh>
    <rPh sb="25" eb="27">
      <t>ハンダン</t>
    </rPh>
    <rPh sb="31" eb="34">
      <t>ロウキュウカ</t>
    </rPh>
    <rPh sb="35" eb="37">
      <t>ジョウキョウ</t>
    </rPh>
    <rPh sb="43" eb="44">
      <t>トウ</t>
    </rPh>
    <rPh sb="44" eb="47">
      <t>キギョウダン</t>
    </rPh>
    <rPh sb="48" eb="50">
      <t>レイワ</t>
    </rPh>
    <rPh sb="51" eb="53">
      <t>ネンド</t>
    </rPh>
    <rPh sb="53" eb="54">
      <t>マツ</t>
    </rPh>
    <rPh sb="55" eb="57">
      <t>カイサン</t>
    </rPh>
    <rPh sb="65" eb="67">
      <t>テキセツ</t>
    </rPh>
    <rPh sb="68" eb="70">
      <t>シュウゼン</t>
    </rPh>
    <rPh sb="73" eb="75">
      <t>シセツ</t>
    </rPh>
    <rPh sb="76" eb="78">
      <t>キノウ</t>
    </rPh>
    <rPh sb="78" eb="80">
      <t>イジ</t>
    </rPh>
    <rPh sb="81" eb="82">
      <t>ツト</t>
    </rPh>
    <rPh sb="84" eb="86">
      <t>ケンゼン</t>
    </rPh>
    <rPh sb="87" eb="89">
      <t>ジギョウ</t>
    </rPh>
    <rPh sb="89" eb="91">
      <t>ウンエイ</t>
    </rPh>
    <rPh sb="92" eb="94">
      <t>アンテイ</t>
    </rPh>
    <rPh sb="94" eb="96">
      <t>キョウキュウ</t>
    </rPh>
    <rPh sb="97" eb="98">
      <t>オコナ</t>
    </rPh>
    <rPh sb="99" eb="1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</si>
</sst>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B8-4FC4-9B1C-83B3119D44B8}"/>
            </c:ext>
          </c:extLst>
        </c:ser>
        <c:dLbls>
          <c:showLegendKey val="0"/>
          <c:showVal val="0"/>
          <c:showCatName val="0"/>
          <c:showSerName val="0"/>
          <c:showPercent val="0"/>
          <c:showBubbleSize val="0"/>
        </c:dLbls>
        <c:gapWidth val="150"/>
        <c:axId val="198583808"/>
        <c:axId val="19858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41B8-4FC4-9B1C-83B3119D44B8}"/>
            </c:ext>
          </c:extLst>
        </c:ser>
        <c:dLbls>
          <c:showLegendKey val="0"/>
          <c:showVal val="0"/>
          <c:showCatName val="0"/>
          <c:showSerName val="0"/>
          <c:showPercent val="0"/>
          <c:showBubbleSize val="0"/>
        </c:dLbls>
        <c:marker val="1"/>
        <c:smooth val="0"/>
        <c:axId val="198583808"/>
        <c:axId val="198585728"/>
      </c:lineChart>
      <c:dateAx>
        <c:axId val="198583808"/>
        <c:scaling>
          <c:orientation val="minMax"/>
        </c:scaling>
        <c:delete val="1"/>
        <c:axPos val="b"/>
        <c:numFmt formatCode="&quot;H&quot;yy" sourceLinked="1"/>
        <c:majorTickMark val="none"/>
        <c:minorTickMark val="none"/>
        <c:tickLblPos val="none"/>
        <c:crossAx val="198585728"/>
        <c:crosses val="autoZero"/>
        <c:auto val="1"/>
        <c:lblOffset val="100"/>
        <c:baseTimeUnit val="years"/>
      </c:dateAx>
      <c:valAx>
        <c:axId val="1985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65.37</c:v>
                </c:pt>
                <c:pt idx="1">
                  <c:v>65.7</c:v>
                </c:pt>
                <c:pt idx="2">
                  <c:v>61.37</c:v>
                </c:pt>
                <c:pt idx="3">
                  <c:v>57.37</c:v>
                </c:pt>
                <c:pt idx="4">
                  <c:v>62.87</c:v>
                </c:pt>
              </c:numCache>
            </c:numRef>
          </c:val>
          <c:extLst>
            <c:ext xmlns:c16="http://schemas.microsoft.com/office/drawing/2014/chart" uri="{C3380CC4-5D6E-409C-BE32-E72D297353CC}">
              <c16:uniqueId val="{00000000-DC31-4429-8D6C-35A76B6D8FC3}"/>
            </c:ext>
          </c:extLst>
        </c:ser>
        <c:dLbls>
          <c:showLegendKey val="0"/>
          <c:showVal val="0"/>
          <c:showCatName val="0"/>
          <c:showSerName val="0"/>
          <c:showPercent val="0"/>
          <c:showBubbleSize val="0"/>
        </c:dLbls>
        <c:gapWidth val="150"/>
        <c:axId val="199407104"/>
        <c:axId val="19940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DC31-4429-8D6C-35A76B6D8FC3}"/>
            </c:ext>
          </c:extLst>
        </c:ser>
        <c:dLbls>
          <c:showLegendKey val="0"/>
          <c:showVal val="0"/>
          <c:showCatName val="0"/>
          <c:showSerName val="0"/>
          <c:showPercent val="0"/>
          <c:showBubbleSize val="0"/>
        </c:dLbls>
        <c:marker val="1"/>
        <c:smooth val="0"/>
        <c:axId val="199407104"/>
        <c:axId val="199409024"/>
      </c:lineChart>
      <c:dateAx>
        <c:axId val="199407104"/>
        <c:scaling>
          <c:orientation val="minMax"/>
        </c:scaling>
        <c:delete val="1"/>
        <c:axPos val="b"/>
        <c:numFmt formatCode="&quot;H&quot;yy" sourceLinked="1"/>
        <c:majorTickMark val="none"/>
        <c:minorTickMark val="none"/>
        <c:tickLblPos val="none"/>
        <c:crossAx val="199409024"/>
        <c:crosses val="autoZero"/>
        <c:auto val="1"/>
        <c:lblOffset val="100"/>
        <c:baseTimeUnit val="years"/>
      </c:dateAx>
      <c:valAx>
        <c:axId val="1994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4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99.5</c:v>
                </c:pt>
                <c:pt idx="1">
                  <c:v>99.5</c:v>
                </c:pt>
                <c:pt idx="2">
                  <c:v>99.5</c:v>
                </c:pt>
                <c:pt idx="3">
                  <c:v>99.5</c:v>
                </c:pt>
                <c:pt idx="4">
                  <c:v>99.5</c:v>
                </c:pt>
              </c:numCache>
            </c:numRef>
          </c:val>
          <c:extLst>
            <c:ext xmlns:c16="http://schemas.microsoft.com/office/drawing/2014/chart" uri="{C3380CC4-5D6E-409C-BE32-E72D297353CC}">
              <c16:uniqueId val="{00000000-CCFA-4C54-B806-44B6D6C1D435}"/>
            </c:ext>
          </c:extLst>
        </c:ser>
        <c:dLbls>
          <c:showLegendKey val="0"/>
          <c:showVal val="0"/>
          <c:showCatName val="0"/>
          <c:showSerName val="0"/>
          <c:showPercent val="0"/>
          <c:showBubbleSize val="0"/>
        </c:dLbls>
        <c:gapWidth val="150"/>
        <c:axId val="199460736"/>
        <c:axId val="19946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CCFA-4C54-B806-44B6D6C1D435}"/>
            </c:ext>
          </c:extLst>
        </c:ser>
        <c:dLbls>
          <c:showLegendKey val="0"/>
          <c:showVal val="0"/>
          <c:showCatName val="0"/>
          <c:showSerName val="0"/>
          <c:showPercent val="0"/>
          <c:showBubbleSize val="0"/>
        </c:dLbls>
        <c:marker val="1"/>
        <c:smooth val="0"/>
        <c:axId val="199460736"/>
        <c:axId val="199467008"/>
      </c:lineChart>
      <c:dateAx>
        <c:axId val="199460736"/>
        <c:scaling>
          <c:orientation val="minMax"/>
        </c:scaling>
        <c:delete val="1"/>
        <c:axPos val="b"/>
        <c:numFmt formatCode="&quot;H&quot;yy" sourceLinked="1"/>
        <c:majorTickMark val="none"/>
        <c:minorTickMark val="none"/>
        <c:tickLblPos val="none"/>
        <c:crossAx val="199467008"/>
        <c:crosses val="autoZero"/>
        <c:auto val="1"/>
        <c:lblOffset val="100"/>
        <c:baseTimeUnit val="years"/>
      </c:dateAx>
      <c:valAx>
        <c:axId val="1994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4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106.62</c:v>
                </c:pt>
                <c:pt idx="1">
                  <c:v>110.94</c:v>
                </c:pt>
                <c:pt idx="2">
                  <c:v>104.91</c:v>
                </c:pt>
                <c:pt idx="3">
                  <c:v>101.32</c:v>
                </c:pt>
                <c:pt idx="4">
                  <c:v>109.19</c:v>
                </c:pt>
              </c:numCache>
            </c:numRef>
          </c:val>
          <c:extLst>
            <c:ext xmlns:c16="http://schemas.microsoft.com/office/drawing/2014/chart" uri="{C3380CC4-5D6E-409C-BE32-E72D297353CC}">
              <c16:uniqueId val="{00000000-EA78-4BB9-AB92-B2F7554D0E02}"/>
            </c:ext>
          </c:extLst>
        </c:ser>
        <c:dLbls>
          <c:showLegendKey val="0"/>
          <c:showVal val="0"/>
          <c:showCatName val="0"/>
          <c:showSerName val="0"/>
          <c:showPercent val="0"/>
          <c:showBubbleSize val="0"/>
        </c:dLbls>
        <c:gapWidth val="150"/>
        <c:axId val="198621056"/>
        <c:axId val="19863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EA78-4BB9-AB92-B2F7554D0E02}"/>
            </c:ext>
          </c:extLst>
        </c:ser>
        <c:dLbls>
          <c:showLegendKey val="0"/>
          <c:showVal val="0"/>
          <c:showCatName val="0"/>
          <c:showSerName val="0"/>
          <c:showPercent val="0"/>
          <c:showBubbleSize val="0"/>
        </c:dLbls>
        <c:marker val="1"/>
        <c:smooth val="0"/>
        <c:axId val="198621056"/>
        <c:axId val="198635520"/>
      </c:lineChart>
      <c:dateAx>
        <c:axId val="198621056"/>
        <c:scaling>
          <c:orientation val="minMax"/>
        </c:scaling>
        <c:delete val="1"/>
        <c:axPos val="b"/>
        <c:numFmt formatCode="&quot;H&quot;yy" sourceLinked="1"/>
        <c:majorTickMark val="none"/>
        <c:minorTickMark val="none"/>
        <c:tickLblPos val="none"/>
        <c:crossAx val="198635520"/>
        <c:crosses val="autoZero"/>
        <c:auto val="1"/>
        <c:lblOffset val="100"/>
        <c:baseTimeUnit val="years"/>
      </c:dateAx>
      <c:valAx>
        <c:axId val="19863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6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67.45</c:v>
                </c:pt>
                <c:pt idx="1">
                  <c:v>66.09</c:v>
                </c:pt>
                <c:pt idx="2">
                  <c:v>66.11</c:v>
                </c:pt>
                <c:pt idx="3">
                  <c:v>67.849999999999994</c:v>
                </c:pt>
                <c:pt idx="4">
                  <c:v>68.77</c:v>
                </c:pt>
              </c:numCache>
            </c:numRef>
          </c:val>
          <c:extLst>
            <c:ext xmlns:c16="http://schemas.microsoft.com/office/drawing/2014/chart" uri="{C3380CC4-5D6E-409C-BE32-E72D297353CC}">
              <c16:uniqueId val="{00000000-A034-4971-8B81-8C63786E083F}"/>
            </c:ext>
          </c:extLst>
        </c:ser>
        <c:dLbls>
          <c:showLegendKey val="0"/>
          <c:showVal val="0"/>
          <c:showCatName val="0"/>
          <c:showSerName val="0"/>
          <c:showPercent val="0"/>
          <c:showBubbleSize val="0"/>
        </c:dLbls>
        <c:gapWidth val="150"/>
        <c:axId val="199063808"/>
        <c:axId val="1990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A034-4971-8B81-8C63786E083F}"/>
            </c:ext>
          </c:extLst>
        </c:ser>
        <c:dLbls>
          <c:showLegendKey val="0"/>
          <c:showVal val="0"/>
          <c:showCatName val="0"/>
          <c:showSerName val="0"/>
          <c:showPercent val="0"/>
          <c:showBubbleSize val="0"/>
        </c:dLbls>
        <c:marker val="1"/>
        <c:smooth val="0"/>
        <c:axId val="199063808"/>
        <c:axId val="199070080"/>
      </c:lineChart>
      <c:dateAx>
        <c:axId val="199063808"/>
        <c:scaling>
          <c:orientation val="minMax"/>
        </c:scaling>
        <c:delete val="1"/>
        <c:axPos val="b"/>
        <c:numFmt formatCode="&quot;H&quot;yy" sourceLinked="1"/>
        <c:majorTickMark val="none"/>
        <c:minorTickMark val="none"/>
        <c:tickLblPos val="none"/>
        <c:crossAx val="199070080"/>
        <c:crosses val="autoZero"/>
        <c:auto val="1"/>
        <c:lblOffset val="100"/>
        <c:baseTimeUnit val="years"/>
      </c:dateAx>
      <c:valAx>
        <c:axId val="1990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455-4228-B13C-18FB7BE45DF8}"/>
            </c:ext>
          </c:extLst>
        </c:ser>
        <c:dLbls>
          <c:showLegendKey val="0"/>
          <c:showVal val="0"/>
          <c:showCatName val="0"/>
          <c:showSerName val="0"/>
          <c:showPercent val="0"/>
          <c:showBubbleSize val="0"/>
        </c:dLbls>
        <c:gapWidth val="150"/>
        <c:axId val="199166592"/>
        <c:axId val="19917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B455-4228-B13C-18FB7BE45DF8}"/>
            </c:ext>
          </c:extLst>
        </c:ser>
        <c:dLbls>
          <c:showLegendKey val="0"/>
          <c:showVal val="0"/>
          <c:showCatName val="0"/>
          <c:showSerName val="0"/>
          <c:showPercent val="0"/>
          <c:showBubbleSize val="0"/>
        </c:dLbls>
        <c:marker val="1"/>
        <c:smooth val="0"/>
        <c:axId val="199166592"/>
        <c:axId val="199176960"/>
      </c:lineChart>
      <c:dateAx>
        <c:axId val="199166592"/>
        <c:scaling>
          <c:orientation val="minMax"/>
        </c:scaling>
        <c:delete val="1"/>
        <c:axPos val="b"/>
        <c:numFmt formatCode="&quot;H&quot;yy" sourceLinked="1"/>
        <c:majorTickMark val="none"/>
        <c:minorTickMark val="none"/>
        <c:tickLblPos val="none"/>
        <c:crossAx val="199176960"/>
        <c:crosses val="autoZero"/>
        <c:auto val="1"/>
        <c:lblOffset val="100"/>
        <c:baseTimeUnit val="years"/>
      </c:dateAx>
      <c:valAx>
        <c:axId val="1991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8C-4AC4-9DC6-CE6762E18D16}"/>
            </c:ext>
          </c:extLst>
        </c:ser>
        <c:dLbls>
          <c:showLegendKey val="0"/>
          <c:showVal val="0"/>
          <c:showCatName val="0"/>
          <c:showSerName val="0"/>
          <c:showPercent val="0"/>
          <c:showBubbleSize val="0"/>
        </c:dLbls>
        <c:gapWidth val="150"/>
        <c:axId val="199220608"/>
        <c:axId val="1992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468C-4AC4-9DC6-CE6762E18D16}"/>
            </c:ext>
          </c:extLst>
        </c:ser>
        <c:dLbls>
          <c:showLegendKey val="0"/>
          <c:showVal val="0"/>
          <c:showCatName val="0"/>
          <c:showSerName val="0"/>
          <c:showPercent val="0"/>
          <c:showBubbleSize val="0"/>
        </c:dLbls>
        <c:marker val="1"/>
        <c:smooth val="0"/>
        <c:axId val="199220608"/>
        <c:axId val="199226880"/>
      </c:lineChart>
      <c:dateAx>
        <c:axId val="199220608"/>
        <c:scaling>
          <c:orientation val="minMax"/>
        </c:scaling>
        <c:delete val="1"/>
        <c:axPos val="b"/>
        <c:numFmt formatCode="&quot;H&quot;yy" sourceLinked="1"/>
        <c:majorTickMark val="none"/>
        <c:minorTickMark val="none"/>
        <c:tickLblPos val="none"/>
        <c:crossAx val="199226880"/>
        <c:crosses val="autoZero"/>
        <c:auto val="1"/>
        <c:lblOffset val="100"/>
        <c:baseTimeUnit val="years"/>
      </c:dateAx>
      <c:valAx>
        <c:axId val="19922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2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1217.25</c:v>
                </c:pt>
                <c:pt idx="1">
                  <c:v>671.52</c:v>
                </c:pt>
                <c:pt idx="2">
                  <c:v>1317.84</c:v>
                </c:pt>
                <c:pt idx="3">
                  <c:v>1356.18</c:v>
                </c:pt>
                <c:pt idx="4">
                  <c:v>1226.8499999999999</c:v>
                </c:pt>
              </c:numCache>
            </c:numRef>
          </c:val>
          <c:extLst>
            <c:ext xmlns:c16="http://schemas.microsoft.com/office/drawing/2014/chart" uri="{C3380CC4-5D6E-409C-BE32-E72D297353CC}">
              <c16:uniqueId val="{00000000-D163-4C56-B51E-B38AD6D899ED}"/>
            </c:ext>
          </c:extLst>
        </c:ser>
        <c:dLbls>
          <c:showLegendKey val="0"/>
          <c:showVal val="0"/>
          <c:showCatName val="0"/>
          <c:showSerName val="0"/>
          <c:showPercent val="0"/>
          <c:showBubbleSize val="0"/>
        </c:dLbls>
        <c:gapWidth val="150"/>
        <c:axId val="199264128"/>
        <c:axId val="1992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D163-4C56-B51E-B38AD6D899ED}"/>
            </c:ext>
          </c:extLst>
        </c:ser>
        <c:dLbls>
          <c:showLegendKey val="0"/>
          <c:showVal val="0"/>
          <c:showCatName val="0"/>
          <c:showSerName val="0"/>
          <c:showPercent val="0"/>
          <c:showBubbleSize val="0"/>
        </c:dLbls>
        <c:marker val="1"/>
        <c:smooth val="0"/>
        <c:axId val="199264128"/>
        <c:axId val="199266304"/>
      </c:lineChart>
      <c:dateAx>
        <c:axId val="199264128"/>
        <c:scaling>
          <c:orientation val="minMax"/>
        </c:scaling>
        <c:delete val="1"/>
        <c:axPos val="b"/>
        <c:numFmt formatCode="&quot;H&quot;yy" sourceLinked="1"/>
        <c:majorTickMark val="none"/>
        <c:minorTickMark val="none"/>
        <c:tickLblPos val="none"/>
        <c:crossAx val="199266304"/>
        <c:crosses val="autoZero"/>
        <c:auto val="1"/>
        <c:lblOffset val="100"/>
        <c:baseTimeUnit val="years"/>
      </c:dateAx>
      <c:valAx>
        <c:axId val="19926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2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DE-4B72-9396-77951297E8E2}"/>
            </c:ext>
          </c:extLst>
        </c:ser>
        <c:dLbls>
          <c:showLegendKey val="0"/>
          <c:showVal val="0"/>
          <c:showCatName val="0"/>
          <c:showSerName val="0"/>
          <c:showPercent val="0"/>
          <c:showBubbleSize val="0"/>
        </c:dLbls>
        <c:gapWidth val="150"/>
        <c:axId val="199567616"/>
        <c:axId val="19957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33DE-4B72-9396-77951297E8E2}"/>
            </c:ext>
          </c:extLst>
        </c:ser>
        <c:dLbls>
          <c:showLegendKey val="0"/>
          <c:showVal val="0"/>
          <c:showCatName val="0"/>
          <c:showSerName val="0"/>
          <c:showPercent val="0"/>
          <c:showBubbleSize val="0"/>
        </c:dLbls>
        <c:marker val="1"/>
        <c:smooth val="0"/>
        <c:axId val="199567616"/>
        <c:axId val="199573888"/>
      </c:lineChart>
      <c:dateAx>
        <c:axId val="199567616"/>
        <c:scaling>
          <c:orientation val="minMax"/>
        </c:scaling>
        <c:delete val="1"/>
        <c:axPos val="b"/>
        <c:numFmt formatCode="&quot;H&quot;yy" sourceLinked="1"/>
        <c:majorTickMark val="none"/>
        <c:minorTickMark val="none"/>
        <c:tickLblPos val="none"/>
        <c:crossAx val="199573888"/>
        <c:crosses val="autoZero"/>
        <c:auto val="1"/>
        <c:lblOffset val="100"/>
        <c:baseTimeUnit val="years"/>
      </c:dateAx>
      <c:valAx>
        <c:axId val="19957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5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106.28</c:v>
                </c:pt>
                <c:pt idx="1">
                  <c:v>110.58</c:v>
                </c:pt>
                <c:pt idx="2">
                  <c:v>104.54</c:v>
                </c:pt>
                <c:pt idx="3">
                  <c:v>100.94</c:v>
                </c:pt>
                <c:pt idx="4">
                  <c:v>108.82</c:v>
                </c:pt>
              </c:numCache>
            </c:numRef>
          </c:val>
          <c:extLst>
            <c:ext xmlns:c16="http://schemas.microsoft.com/office/drawing/2014/chart" uri="{C3380CC4-5D6E-409C-BE32-E72D297353CC}">
              <c16:uniqueId val="{00000000-5905-49D1-BF26-5D1DEE5A318D}"/>
            </c:ext>
          </c:extLst>
        </c:ser>
        <c:dLbls>
          <c:showLegendKey val="0"/>
          <c:showVal val="0"/>
          <c:showCatName val="0"/>
          <c:showSerName val="0"/>
          <c:showPercent val="0"/>
          <c:showBubbleSize val="0"/>
        </c:dLbls>
        <c:gapWidth val="150"/>
        <c:axId val="199607424"/>
        <c:axId val="1996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5905-49D1-BF26-5D1DEE5A318D}"/>
            </c:ext>
          </c:extLst>
        </c:ser>
        <c:dLbls>
          <c:showLegendKey val="0"/>
          <c:showVal val="0"/>
          <c:showCatName val="0"/>
          <c:showSerName val="0"/>
          <c:showPercent val="0"/>
          <c:showBubbleSize val="0"/>
        </c:dLbls>
        <c:marker val="1"/>
        <c:smooth val="0"/>
        <c:axId val="199607424"/>
        <c:axId val="199609344"/>
      </c:lineChart>
      <c:dateAx>
        <c:axId val="199607424"/>
        <c:scaling>
          <c:orientation val="minMax"/>
        </c:scaling>
        <c:delete val="1"/>
        <c:axPos val="b"/>
        <c:numFmt formatCode="&quot;H&quot;yy" sourceLinked="1"/>
        <c:majorTickMark val="none"/>
        <c:minorTickMark val="none"/>
        <c:tickLblPos val="none"/>
        <c:crossAx val="199609344"/>
        <c:crosses val="autoZero"/>
        <c:auto val="1"/>
        <c:lblOffset val="100"/>
        <c:baseTimeUnit val="years"/>
      </c:dateAx>
      <c:valAx>
        <c:axId val="1996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53.82</c:v>
                </c:pt>
                <c:pt idx="1">
                  <c:v>51.73</c:v>
                </c:pt>
                <c:pt idx="2">
                  <c:v>54.71</c:v>
                </c:pt>
                <c:pt idx="3">
                  <c:v>56.67</c:v>
                </c:pt>
                <c:pt idx="4">
                  <c:v>52.56</c:v>
                </c:pt>
              </c:numCache>
            </c:numRef>
          </c:val>
          <c:extLst>
            <c:ext xmlns:c16="http://schemas.microsoft.com/office/drawing/2014/chart" uri="{C3380CC4-5D6E-409C-BE32-E72D297353CC}">
              <c16:uniqueId val="{00000000-DA48-4CC7-858B-AC9A4324E77D}"/>
            </c:ext>
          </c:extLst>
        </c:ser>
        <c:dLbls>
          <c:showLegendKey val="0"/>
          <c:showVal val="0"/>
          <c:showCatName val="0"/>
          <c:showSerName val="0"/>
          <c:showPercent val="0"/>
          <c:showBubbleSize val="0"/>
        </c:dLbls>
        <c:gapWidth val="150"/>
        <c:axId val="199382144"/>
        <c:axId val="19938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DA48-4CC7-858B-AC9A4324E77D}"/>
            </c:ext>
          </c:extLst>
        </c:ser>
        <c:dLbls>
          <c:showLegendKey val="0"/>
          <c:showVal val="0"/>
          <c:showCatName val="0"/>
          <c:showSerName val="0"/>
          <c:showPercent val="0"/>
          <c:showBubbleSize val="0"/>
        </c:dLbls>
        <c:marker val="1"/>
        <c:smooth val="0"/>
        <c:axId val="199382144"/>
        <c:axId val="199384064"/>
      </c:lineChart>
      <c:dateAx>
        <c:axId val="199382144"/>
        <c:scaling>
          <c:orientation val="minMax"/>
        </c:scaling>
        <c:delete val="1"/>
        <c:axPos val="b"/>
        <c:numFmt formatCode="&quot;H&quot;yy" sourceLinked="1"/>
        <c:majorTickMark val="none"/>
        <c:minorTickMark val="none"/>
        <c:tickLblPos val="none"/>
        <c:crossAx val="199384064"/>
        <c:crosses val="autoZero"/>
        <c:auto val="1"/>
        <c:lblOffset val="100"/>
        <c:baseTimeUnit val="years"/>
      </c:dateAx>
      <c:valAx>
        <c:axId val="1993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泉北水道企業団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86.09</v>
      </c>
      <c r="J10" s="53"/>
      <c r="K10" s="53"/>
      <c r="L10" s="53"/>
      <c r="M10" s="53"/>
      <c r="N10" s="53"/>
      <c r="O10" s="64"/>
      <c r="P10" s="54">
        <f>データ!$P$6</f>
        <v>99.41</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316248</v>
      </c>
      <c r="AM10" s="61"/>
      <c r="AN10" s="61"/>
      <c r="AO10" s="61"/>
      <c r="AP10" s="61"/>
      <c r="AQ10" s="61"/>
      <c r="AR10" s="61"/>
      <c r="AS10" s="61"/>
      <c r="AT10" s="52">
        <f>データ!$V$6</f>
        <v>96.24</v>
      </c>
      <c r="AU10" s="53"/>
      <c r="AV10" s="53"/>
      <c r="AW10" s="53"/>
      <c r="AX10" s="53"/>
      <c r="AY10" s="53"/>
      <c r="AZ10" s="53"/>
      <c r="BA10" s="53"/>
      <c r="BB10" s="54">
        <f>データ!$W$6</f>
        <v>3286.03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xz9QnNH+hLgzD6OixFf/dalZ7qHj9ITrVhbJOKEmi38ztnNSIdfjI6zyWtfi1E0kBkZrT8MRKhI/ViT/IBbPTg==" saltValue="zLXEG7Zugridp8GX20PZZ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278203</v>
      </c>
      <c r="D6" s="34">
        <f t="shared" si="3"/>
        <v>46</v>
      </c>
      <c r="E6" s="34">
        <f t="shared" si="3"/>
        <v>1</v>
      </c>
      <c r="F6" s="34">
        <f t="shared" si="3"/>
        <v>0</v>
      </c>
      <c r="G6" s="34">
        <f t="shared" si="3"/>
        <v>2</v>
      </c>
      <c r="H6" s="34" t="str">
        <f t="shared" si="3"/>
        <v>大阪府　泉北水道企業団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86.09</v>
      </c>
      <c r="P6" s="35">
        <f t="shared" si="3"/>
        <v>99.41</v>
      </c>
      <c r="Q6" s="35">
        <f t="shared" si="3"/>
        <v>0</v>
      </c>
      <c r="R6" s="35" t="str">
        <f t="shared" si="3"/>
        <v>-</v>
      </c>
      <c r="S6" s="35" t="str">
        <f t="shared" si="3"/>
        <v>-</v>
      </c>
      <c r="T6" s="35" t="str">
        <f t="shared" si="3"/>
        <v>-</v>
      </c>
      <c r="U6" s="35">
        <f t="shared" si="3"/>
        <v>316248</v>
      </c>
      <c r="V6" s="35">
        <f t="shared" si="3"/>
        <v>96.24</v>
      </c>
      <c r="W6" s="35">
        <f t="shared" si="3"/>
        <v>3286.03</v>
      </c>
      <c r="X6" s="36">
        <f>IF(X7="",NA(),X7)</f>
        <v>106.62</v>
      </c>
      <c r="Y6" s="36">
        <f t="shared" ref="Y6:AG6" si="4">IF(Y7="",NA(),Y7)</f>
        <v>110.94</v>
      </c>
      <c r="Z6" s="36">
        <f t="shared" si="4"/>
        <v>104.91</v>
      </c>
      <c r="AA6" s="36">
        <f t="shared" si="4"/>
        <v>101.32</v>
      </c>
      <c r="AB6" s="36">
        <f t="shared" si="4"/>
        <v>109.19</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1217.25</v>
      </c>
      <c r="AU6" s="36">
        <f t="shared" ref="AU6:BC6" si="6">IF(AU7="",NA(),AU7)</f>
        <v>671.52</v>
      </c>
      <c r="AV6" s="36">
        <f t="shared" si="6"/>
        <v>1317.84</v>
      </c>
      <c r="AW6" s="36">
        <f t="shared" si="6"/>
        <v>1356.18</v>
      </c>
      <c r="AX6" s="36">
        <f t="shared" si="6"/>
        <v>1226.8499999999999</v>
      </c>
      <c r="AY6" s="36">
        <f t="shared" si="6"/>
        <v>212.95</v>
      </c>
      <c r="AZ6" s="36">
        <f t="shared" si="6"/>
        <v>224.41</v>
      </c>
      <c r="BA6" s="36">
        <f t="shared" si="6"/>
        <v>243.44</v>
      </c>
      <c r="BB6" s="36">
        <f t="shared" si="6"/>
        <v>258.49</v>
      </c>
      <c r="BC6" s="36">
        <f t="shared" si="6"/>
        <v>271.10000000000002</v>
      </c>
      <c r="BD6" s="35" t="str">
        <f>IF(BD7="","",IF(BD7="-","【-】","【"&amp;SUBSTITUTE(TEXT(BD7,"#,##0.00"),"-","△")&amp;"】"))</f>
        <v>【271.10】</v>
      </c>
      <c r="BE6" s="35">
        <f>IF(BE7="",NA(),BE7)</f>
        <v>0</v>
      </c>
      <c r="BF6" s="35">
        <f t="shared" ref="BF6:BN6" si="7">IF(BF7="",NA(),BF7)</f>
        <v>0</v>
      </c>
      <c r="BG6" s="35">
        <f t="shared" si="7"/>
        <v>0</v>
      </c>
      <c r="BH6" s="35">
        <f t="shared" si="7"/>
        <v>0</v>
      </c>
      <c r="BI6" s="35">
        <f t="shared" si="7"/>
        <v>0</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106.28</v>
      </c>
      <c r="BQ6" s="36">
        <f t="shared" ref="BQ6:BY6" si="8">IF(BQ7="",NA(),BQ7)</f>
        <v>110.58</v>
      </c>
      <c r="BR6" s="36">
        <f t="shared" si="8"/>
        <v>104.54</v>
      </c>
      <c r="BS6" s="36">
        <f t="shared" si="8"/>
        <v>100.94</v>
      </c>
      <c r="BT6" s="36">
        <f t="shared" si="8"/>
        <v>108.82</v>
      </c>
      <c r="BU6" s="36">
        <f t="shared" si="8"/>
        <v>112.81</v>
      </c>
      <c r="BV6" s="36">
        <f t="shared" si="8"/>
        <v>113.88</v>
      </c>
      <c r="BW6" s="36">
        <f t="shared" si="8"/>
        <v>114.14</v>
      </c>
      <c r="BX6" s="36">
        <f t="shared" si="8"/>
        <v>112.83</v>
      </c>
      <c r="BY6" s="36">
        <f t="shared" si="8"/>
        <v>112.84</v>
      </c>
      <c r="BZ6" s="35" t="str">
        <f>IF(BZ7="","",IF(BZ7="-","【-】","【"&amp;SUBSTITUTE(TEXT(BZ7,"#,##0.00"),"-","△")&amp;"】"))</f>
        <v>【112.84】</v>
      </c>
      <c r="CA6" s="36">
        <f>IF(CA7="",NA(),CA7)</f>
        <v>53.82</v>
      </c>
      <c r="CB6" s="36">
        <f t="shared" ref="CB6:CJ6" si="9">IF(CB7="",NA(),CB7)</f>
        <v>51.73</v>
      </c>
      <c r="CC6" s="36">
        <f t="shared" si="9"/>
        <v>54.71</v>
      </c>
      <c r="CD6" s="36">
        <f t="shared" si="9"/>
        <v>56.67</v>
      </c>
      <c r="CE6" s="36">
        <f t="shared" si="9"/>
        <v>52.56</v>
      </c>
      <c r="CF6" s="36">
        <f t="shared" si="9"/>
        <v>75.3</v>
      </c>
      <c r="CG6" s="36">
        <f t="shared" si="9"/>
        <v>74.02</v>
      </c>
      <c r="CH6" s="36">
        <f t="shared" si="9"/>
        <v>73.03</v>
      </c>
      <c r="CI6" s="36">
        <f t="shared" si="9"/>
        <v>73.86</v>
      </c>
      <c r="CJ6" s="36">
        <f t="shared" si="9"/>
        <v>73.849999999999994</v>
      </c>
      <c r="CK6" s="35" t="str">
        <f>IF(CK7="","",IF(CK7="-","【-】","【"&amp;SUBSTITUTE(TEXT(CK7,"#,##0.00"),"-","△")&amp;"】"))</f>
        <v>【73.85】</v>
      </c>
      <c r="CL6" s="36">
        <f>IF(CL7="",NA(),CL7)</f>
        <v>65.37</v>
      </c>
      <c r="CM6" s="36">
        <f t="shared" ref="CM6:CU6" si="10">IF(CM7="",NA(),CM7)</f>
        <v>65.7</v>
      </c>
      <c r="CN6" s="36">
        <f t="shared" si="10"/>
        <v>61.37</v>
      </c>
      <c r="CO6" s="36">
        <f t="shared" si="10"/>
        <v>57.37</v>
      </c>
      <c r="CP6" s="36">
        <f t="shared" si="10"/>
        <v>62.87</v>
      </c>
      <c r="CQ6" s="36">
        <f t="shared" si="10"/>
        <v>61.82</v>
      </c>
      <c r="CR6" s="36">
        <f t="shared" si="10"/>
        <v>61.66</v>
      </c>
      <c r="CS6" s="36">
        <f t="shared" si="10"/>
        <v>62.19</v>
      </c>
      <c r="CT6" s="36">
        <f t="shared" si="10"/>
        <v>61.77</v>
      </c>
      <c r="CU6" s="36">
        <f t="shared" si="10"/>
        <v>61.69</v>
      </c>
      <c r="CV6" s="35" t="str">
        <f>IF(CV7="","",IF(CV7="-","【-】","【"&amp;SUBSTITUTE(TEXT(CV7,"#,##0.00"),"-","△")&amp;"】"))</f>
        <v>【61.69】</v>
      </c>
      <c r="CW6" s="36">
        <f>IF(CW7="",NA(),CW7)</f>
        <v>99.5</v>
      </c>
      <c r="CX6" s="36">
        <f t="shared" ref="CX6:DF6" si="11">IF(CX7="",NA(),CX7)</f>
        <v>99.5</v>
      </c>
      <c r="CY6" s="36">
        <f t="shared" si="11"/>
        <v>99.5</v>
      </c>
      <c r="CZ6" s="36">
        <f t="shared" si="11"/>
        <v>99.5</v>
      </c>
      <c r="DA6" s="36">
        <f t="shared" si="11"/>
        <v>99.5</v>
      </c>
      <c r="DB6" s="36">
        <f t="shared" si="11"/>
        <v>100.03</v>
      </c>
      <c r="DC6" s="36">
        <f t="shared" si="11"/>
        <v>100.05</v>
      </c>
      <c r="DD6" s="36">
        <f t="shared" si="11"/>
        <v>100.05</v>
      </c>
      <c r="DE6" s="36">
        <f t="shared" si="11"/>
        <v>100.08</v>
      </c>
      <c r="DF6" s="36">
        <f t="shared" si="11"/>
        <v>100</v>
      </c>
      <c r="DG6" s="35" t="str">
        <f>IF(DG7="","",IF(DG7="-","【-】","【"&amp;SUBSTITUTE(TEXT(DG7,"#,##0.00"),"-","△")&amp;"】"))</f>
        <v>【100.00】</v>
      </c>
      <c r="DH6" s="36">
        <f>IF(DH7="",NA(),DH7)</f>
        <v>67.45</v>
      </c>
      <c r="DI6" s="36">
        <f t="shared" ref="DI6:DQ6" si="12">IF(DI7="",NA(),DI7)</f>
        <v>66.09</v>
      </c>
      <c r="DJ6" s="36">
        <f t="shared" si="12"/>
        <v>66.11</v>
      </c>
      <c r="DK6" s="36">
        <f t="shared" si="12"/>
        <v>67.849999999999994</v>
      </c>
      <c r="DL6" s="36">
        <f t="shared" si="12"/>
        <v>68.77</v>
      </c>
      <c r="DM6" s="36">
        <f t="shared" si="12"/>
        <v>52.4</v>
      </c>
      <c r="DN6" s="36">
        <f t="shared" si="12"/>
        <v>53.56</v>
      </c>
      <c r="DO6" s="36">
        <f t="shared" si="12"/>
        <v>54.73</v>
      </c>
      <c r="DP6" s="36">
        <f t="shared" si="12"/>
        <v>55.77</v>
      </c>
      <c r="DQ6" s="36">
        <f t="shared" si="12"/>
        <v>56.48</v>
      </c>
      <c r="DR6" s="35" t="str">
        <f>IF(DR7="","",IF(DR7="-","【-】","【"&amp;SUBSTITUTE(TEXT(DR7,"#,##0.00"),"-","△")&amp;"】"))</f>
        <v>【56.48】</v>
      </c>
      <c r="DS6" s="36">
        <f>IF(DS7="",NA(),DS7)</f>
        <v>100</v>
      </c>
      <c r="DT6" s="36">
        <f t="shared" ref="DT6:EB6" si="13">IF(DT7="",NA(),DT7)</f>
        <v>100</v>
      </c>
      <c r="DU6" s="36">
        <f t="shared" si="13"/>
        <v>100</v>
      </c>
      <c r="DV6" s="36">
        <f t="shared" si="13"/>
        <v>100</v>
      </c>
      <c r="DW6" s="36">
        <f t="shared" si="13"/>
        <v>100</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278203</v>
      </c>
      <c r="D7" s="38">
        <v>46</v>
      </c>
      <c r="E7" s="38">
        <v>1</v>
      </c>
      <c r="F7" s="38">
        <v>0</v>
      </c>
      <c r="G7" s="38">
        <v>2</v>
      </c>
      <c r="H7" s="38" t="s">
        <v>93</v>
      </c>
      <c r="I7" s="38" t="s">
        <v>94</v>
      </c>
      <c r="J7" s="38" t="s">
        <v>95</v>
      </c>
      <c r="K7" s="38" t="s">
        <v>96</v>
      </c>
      <c r="L7" s="38" t="s">
        <v>97</v>
      </c>
      <c r="M7" s="38" t="s">
        <v>98</v>
      </c>
      <c r="N7" s="39" t="s">
        <v>99</v>
      </c>
      <c r="O7" s="39">
        <v>86.09</v>
      </c>
      <c r="P7" s="39">
        <v>99.41</v>
      </c>
      <c r="Q7" s="39">
        <v>0</v>
      </c>
      <c r="R7" s="39" t="s">
        <v>99</v>
      </c>
      <c r="S7" s="39" t="s">
        <v>99</v>
      </c>
      <c r="T7" s="39" t="s">
        <v>99</v>
      </c>
      <c r="U7" s="39">
        <v>316248</v>
      </c>
      <c r="V7" s="39">
        <v>96.24</v>
      </c>
      <c r="W7" s="39">
        <v>3286.03</v>
      </c>
      <c r="X7" s="39">
        <v>106.62</v>
      </c>
      <c r="Y7" s="39">
        <v>110.94</v>
      </c>
      <c r="Z7" s="39">
        <v>104.91</v>
      </c>
      <c r="AA7" s="39">
        <v>101.32</v>
      </c>
      <c r="AB7" s="39">
        <v>109.19</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1217.25</v>
      </c>
      <c r="AU7" s="39">
        <v>671.52</v>
      </c>
      <c r="AV7" s="39">
        <v>1317.84</v>
      </c>
      <c r="AW7" s="39">
        <v>1356.18</v>
      </c>
      <c r="AX7" s="39">
        <v>1226.8499999999999</v>
      </c>
      <c r="AY7" s="39">
        <v>212.95</v>
      </c>
      <c r="AZ7" s="39">
        <v>224.41</v>
      </c>
      <c r="BA7" s="39">
        <v>243.44</v>
      </c>
      <c r="BB7" s="39">
        <v>258.49</v>
      </c>
      <c r="BC7" s="39">
        <v>271.10000000000002</v>
      </c>
      <c r="BD7" s="39">
        <v>271.10000000000002</v>
      </c>
      <c r="BE7" s="39">
        <v>0</v>
      </c>
      <c r="BF7" s="39">
        <v>0</v>
      </c>
      <c r="BG7" s="39">
        <v>0</v>
      </c>
      <c r="BH7" s="39">
        <v>0</v>
      </c>
      <c r="BI7" s="39">
        <v>0</v>
      </c>
      <c r="BJ7" s="39">
        <v>333.48</v>
      </c>
      <c r="BK7" s="39">
        <v>320.31</v>
      </c>
      <c r="BL7" s="39">
        <v>303.26</v>
      </c>
      <c r="BM7" s="39">
        <v>290.31</v>
      </c>
      <c r="BN7" s="39">
        <v>272.95999999999998</v>
      </c>
      <c r="BO7" s="39">
        <v>272.95999999999998</v>
      </c>
      <c r="BP7" s="39">
        <v>106.28</v>
      </c>
      <c r="BQ7" s="39">
        <v>110.58</v>
      </c>
      <c r="BR7" s="39">
        <v>104.54</v>
      </c>
      <c r="BS7" s="39">
        <v>100.94</v>
      </c>
      <c r="BT7" s="39">
        <v>108.82</v>
      </c>
      <c r="BU7" s="39">
        <v>112.81</v>
      </c>
      <c r="BV7" s="39">
        <v>113.88</v>
      </c>
      <c r="BW7" s="39">
        <v>114.14</v>
      </c>
      <c r="BX7" s="39">
        <v>112.83</v>
      </c>
      <c r="BY7" s="39">
        <v>112.84</v>
      </c>
      <c r="BZ7" s="39">
        <v>112.84</v>
      </c>
      <c r="CA7" s="39">
        <v>53.82</v>
      </c>
      <c r="CB7" s="39">
        <v>51.73</v>
      </c>
      <c r="CC7" s="39">
        <v>54.71</v>
      </c>
      <c r="CD7" s="39">
        <v>56.67</v>
      </c>
      <c r="CE7" s="39">
        <v>52.56</v>
      </c>
      <c r="CF7" s="39">
        <v>75.3</v>
      </c>
      <c r="CG7" s="39">
        <v>74.02</v>
      </c>
      <c r="CH7" s="39">
        <v>73.03</v>
      </c>
      <c r="CI7" s="39">
        <v>73.86</v>
      </c>
      <c r="CJ7" s="39">
        <v>73.849999999999994</v>
      </c>
      <c r="CK7" s="39">
        <v>73.849999999999994</v>
      </c>
      <c r="CL7" s="39">
        <v>65.37</v>
      </c>
      <c r="CM7" s="39">
        <v>65.7</v>
      </c>
      <c r="CN7" s="39">
        <v>61.37</v>
      </c>
      <c r="CO7" s="39">
        <v>57.37</v>
      </c>
      <c r="CP7" s="39">
        <v>62.87</v>
      </c>
      <c r="CQ7" s="39">
        <v>61.82</v>
      </c>
      <c r="CR7" s="39">
        <v>61.66</v>
      </c>
      <c r="CS7" s="39">
        <v>62.19</v>
      </c>
      <c r="CT7" s="39">
        <v>61.77</v>
      </c>
      <c r="CU7" s="39">
        <v>61.69</v>
      </c>
      <c r="CV7" s="39">
        <v>61.69</v>
      </c>
      <c r="CW7" s="39">
        <v>99.5</v>
      </c>
      <c r="CX7" s="39">
        <v>99.5</v>
      </c>
      <c r="CY7" s="39">
        <v>99.5</v>
      </c>
      <c r="CZ7" s="39">
        <v>99.5</v>
      </c>
      <c r="DA7" s="39">
        <v>99.5</v>
      </c>
      <c r="DB7" s="39">
        <v>100.03</v>
      </c>
      <c r="DC7" s="39">
        <v>100.05</v>
      </c>
      <c r="DD7" s="39">
        <v>100.05</v>
      </c>
      <c r="DE7" s="39">
        <v>100.08</v>
      </c>
      <c r="DF7" s="39">
        <v>100</v>
      </c>
      <c r="DG7" s="39">
        <v>100</v>
      </c>
      <c r="DH7" s="39">
        <v>67.45</v>
      </c>
      <c r="DI7" s="39">
        <v>66.09</v>
      </c>
      <c r="DJ7" s="39">
        <v>66.11</v>
      </c>
      <c r="DK7" s="39">
        <v>67.849999999999994</v>
      </c>
      <c r="DL7" s="39">
        <v>68.77</v>
      </c>
      <c r="DM7" s="39">
        <v>52.4</v>
      </c>
      <c r="DN7" s="39">
        <v>53.56</v>
      </c>
      <c r="DO7" s="39">
        <v>54.73</v>
      </c>
      <c r="DP7" s="39">
        <v>55.77</v>
      </c>
      <c r="DQ7" s="39">
        <v>56.48</v>
      </c>
      <c r="DR7" s="39">
        <v>56.48</v>
      </c>
      <c r="DS7" s="39">
        <v>100</v>
      </c>
      <c r="DT7" s="39">
        <v>100</v>
      </c>
      <c r="DU7" s="39">
        <v>100</v>
      </c>
      <c r="DV7" s="39">
        <v>100</v>
      </c>
      <c r="DW7" s="39">
        <v>100</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2021-02-03T11:39:42Z</cp:lastPrinted>
  <dcterms:modified xsi:type="dcterms:W3CDTF">2021-02-18T09:01:55Z</dcterms:modified>
</cp:coreProperties>
</file>