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9 田尻町●\"/>
    </mc:Choice>
  </mc:AlternateContent>
  <workbookProtection workbookAlgorithmName="SHA-512" workbookHashValue="cG4ycZPKaBTh8dp6uHSlhbcMxQQcT6ZnCXP+M8JFs1EHqBCRuK+vI8DdbvsnemSkS+QxjCkwn2Xa+OgWG6Y+OQ==" workbookSaltValue="renJNu9ebJMfamoGahKQ8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P10"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<sst xmlns="http://schemas.openxmlformats.org/spreadsheetml/2006/main" count="241" uniqueCount="119">
  <si>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</si>
  <si>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</si>
  <si>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</si>
  <si>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</si>
  <si>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</si>
  <si>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</si>
  <si>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</si>
  <si>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</si>
  <si>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</si>
  <si>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</si>
  <si>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</si>
  <si>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</si>
  <si>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</si>
  <si>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</si>
  <si>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</si>
  <si>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</si>
  <si>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</si>
  <si>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</si>
  <si>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</si>
  <si>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</si>
  <si>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</si>
  <si>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</si>
  <si>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</si>
  <si>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</si>
  <si>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</si>
  <si>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</si>
  <si>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</si>
  <si>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</si>
  <si>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</si>
  <si>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</si>
  <si>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</si>
  <si>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</si>
  <si>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</si>
  <si>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</si>
  <si>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</si>
  <si>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</si>
  <si>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</si>
  <si>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</si>
  <si>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</si>
  <si>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</si>
  <si>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</si>
  <si>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</si>
  <si>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</si>
  <si>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</si>
  <si>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</si>
  <si>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</si>
  <si>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</si>
  <si>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</si>
  <si>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</si>
  <si>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</si>
  <si>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</si>
  <si>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</si>
  <si>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</si>
  <si>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</si>
  <si>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</si>
  <si>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</si>
  <si>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</si>
  <si>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</si>
  <si>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</si>
  <si>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</si>
  <si>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</si>
  <si>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</si>
  <si>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</si>
  <si>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</si>
  <si>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</si>
  <si>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</si>
  <si>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</si>
  <si>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</si>
  <si>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</si>
  <si>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</si>
  <si>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</si>
  <si>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</si>
  <si>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</si>
  <si>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</si>
  <si>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</si>
  <si>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</si>
  <si>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</si>
  <si>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</si>
  <si>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</si>
  <si>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</si>
  <si>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</si>
  <si>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</si>
  <si>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</si>
  <si>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</si>
  <si>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</si>
  <si>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</si>
  <si>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</si>
  <si>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</si>
  <si>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</si>
  <si>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</si>
  <si>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</si>
  <si>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</si>
  <si>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</si>
  <si>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</si>
  <si>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</si>
  <si>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</si>
  <si>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</si>
  <si>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</si>
  <si>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田尻町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</si>
  <si>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</si>
  <si>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</si>
  <si>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</si>
  <si>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</si>
  <si>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</si>
  <si>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</si>
  <si>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</si>
  <si>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</si>
  <si>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</si>
  <si>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</si>
  <si>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</si>
  <si>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</si>
  <si>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</si>
  <si>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</si>
  <si>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</si>
  <si>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</si>
  <si>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</si>
  <si>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管渠は、供用開始（平成5年4月）から26年の経過であり、更新は行っていない。</t>
    <phoneticPr fontId="4"/>
  </si>
  <si>
    <r>
      <t>　本町では、関西国際空港の周辺整備に伴い、下水道施設整備を急速かつ集中的に行ったことにより、多額の企業債を発行した。その残債は、毎年の償還により年々減少しており、未だに多額であるが、④企業債残高対事業規模比率が類似団体平均値に比べ、今年度は初めて低くなった。
　平成29年度から国の通知に基づき分流式下水道等に要する経費について、公費で負担すべき汚水資本費を基準内の繰入金としたことにより従前の数値</t>
    </r>
    <r>
      <rPr>
        <sz val="11"/>
        <rFont val="ＭＳ ゴシック"/>
        <family val="3"/>
        <charset val="128"/>
      </rPr>
      <t>から大きく変化している。
　他会計繰入金の増に伴い①収益的収支比率は高くなり、⑥汚水処理原価が類似団体平均値に比べやや低くなっている。
　さらに下水道使用料は20㎥(立方メートル）あたり1,830円（消費税率10％）と府内平均（2,244円）に比して低額であるものの、汚水処理費の減に伴い⑤経費回収率は類似団体平均値に比べてやや高くなっている。
　なお、⑦施設利用率は、単独処理場を設置していないため、当該値を計上していない。</t>
    </r>
    <rPh sb="53" eb="55">
      <t>ハッコウ</t>
    </rPh>
    <rPh sb="81" eb="82">
      <t>イマ</t>
    </rPh>
    <rPh sb="84" eb="86">
      <t>タガク</t>
    </rPh>
    <rPh sb="116" eb="119">
      <t>コンネンド</t>
    </rPh>
    <rPh sb="120" eb="121">
      <t>ハジ</t>
    </rPh>
    <rPh sb="123" eb="124">
      <t>ヒク</t>
    </rPh>
    <rPh sb="131" eb="133">
      <t>ヘイセイ</t>
    </rPh>
    <rPh sb="135" eb="137">
      <t>ネンド</t>
    </rPh>
    <rPh sb="139" eb="140">
      <t>クニ</t>
    </rPh>
    <rPh sb="141" eb="143">
      <t>ツウチ</t>
    </rPh>
    <rPh sb="144" eb="145">
      <t>モト</t>
    </rPh>
    <rPh sb="147" eb="149">
      <t>ブンリュウ</t>
    </rPh>
    <rPh sb="149" eb="150">
      <t>シキ</t>
    </rPh>
    <rPh sb="197" eb="199">
      <t>スウチ</t>
    </rPh>
    <rPh sb="201" eb="202">
      <t>オオ</t>
    </rPh>
    <rPh sb="204" eb="206">
      <t>ヘンカ</t>
    </rPh>
    <rPh sb="213" eb="214">
      <t>タ</t>
    </rPh>
    <rPh sb="214" eb="216">
      <t>カイケイ</t>
    </rPh>
    <rPh sb="216" eb="218">
      <t>クリイレ</t>
    </rPh>
    <rPh sb="218" eb="219">
      <t>キン</t>
    </rPh>
    <rPh sb="220" eb="221">
      <t>ゾウ</t>
    </rPh>
    <rPh sb="222" eb="223">
      <t>トモナ</t>
    </rPh>
    <rPh sb="233" eb="234">
      <t>タカ</t>
    </rPh>
    <rPh sb="258" eb="259">
      <t>ヒク</t>
    </rPh>
    <rPh sb="299" eb="302">
      <t>ショウヒゼイ</t>
    </rPh>
    <rPh sb="302" eb="303">
      <t>リツ</t>
    </rPh>
    <rPh sb="333" eb="335">
      <t>オスイ</t>
    </rPh>
    <rPh sb="335" eb="337">
      <t>ショリ</t>
    </rPh>
    <rPh sb="337" eb="338">
      <t>ヒ</t>
    </rPh>
    <rPh sb="339" eb="340">
      <t>ゲン</t>
    </rPh>
    <rPh sb="341" eb="342">
      <t>トモナ</t>
    </rPh>
    <rPh sb="363" eb="364">
      <t>タカ</t>
    </rPh>
    <phoneticPr fontId="4"/>
  </si>
  <si>
    <t>　今後、ストックマネジメント計画の策定や経営戦略の検証、地方公営企業法適用を進めるなかで、適正な下水道使用料の設定や管渠更新について検討していく。</t>
    <rPh sb="25" eb="27">
      <t>ケンショウ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</si>
</sst>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ED-4610-BAFA-E8F53F05AA2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0.19</c:v>
                </c:pt>
                <c:pt idx="2">
                  <c:v>0.16</c:v>
                </c:pt>
                <c:pt idx="3">
                  <c:v>0.2</c:v>
                </c:pt>
                <c:pt idx="4">
                  <c:v>0.34</c:v>
                </c:pt>
              </c:numCache>
            </c:numRef>
          </c:val>
          <c:smooth val="0"/>
          <c:extLst>
            <c:ext xmlns:c16="http://schemas.microsoft.com/office/drawing/2014/chart" uri="{C3380CC4-5D6E-409C-BE32-E72D297353CC}">
              <c16:uniqueId val="{00000001-ADED-4610-BAFA-E8F53F05AA2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8E-4EA4-A053-EEC4D03EF3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49.75</c:v>
                </c:pt>
                <c:pt idx="1">
                  <c:v>51.05</c:v>
                </c:pt>
                <c:pt idx="2">
                  <c:v>50.12</c:v>
                </c:pt>
                <c:pt idx="3">
                  <c:v>49.98</c:v>
                </c:pt>
                <c:pt idx="4">
                  <c:v>50.06</c:v>
                </c:pt>
              </c:numCache>
            </c:numRef>
          </c:val>
          <c:smooth val="0"/>
          <c:extLst>
            <c:ext xmlns:c16="http://schemas.microsoft.com/office/drawing/2014/chart" uri="{C3380CC4-5D6E-409C-BE32-E72D297353CC}">
              <c16:uniqueId val="{00000001-6D8E-4EA4-A053-EEC4D03EF3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87.85</c:v>
                </c:pt>
                <c:pt idx="1">
                  <c:v>87.85</c:v>
                </c:pt>
                <c:pt idx="2">
                  <c:v>87.86</c:v>
                </c:pt>
                <c:pt idx="3">
                  <c:v>87.87</c:v>
                </c:pt>
                <c:pt idx="4">
                  <c:v>87.88</c:v>
                </c:pt>
              </c:numCache>
            </c:numRef>
          </c:val>
          <c:extLst>
            <c:ext xmlns:c16="http://schemas.microsoft.com/office/drawing/2014/chart" uri="{C3380CC4-5D6E-409C-BE32-E72D297353CC}">
              <c16:uniqueId val="{00000000-4B40-43B9-83D8-363D2C6C73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87.85</c:v>
                </c:pt>
                <c:pt idx="1">
                  <c:v>87.52</c:v>
                </c:pt>
                <c:pt idx="2">
                  <c:v>86.63</c:v>
                </c:pt>
                <c:pt idx="3">
                  <c:v>87.09</c:v>
                </c:pt>
                <c:pt idx="4">
                  <c:v>85.79</c:v>
                </c:pt>
              </c:numCache>
            </c:numRef>
          </c:val>
          <c:smooth val="0"/>
          <c:extLst>
            <c:ext xmlns:c16="http://schemas.microsoft.com/office/drawing/2014/chart" uri="{C3380CC4-5D6E-409C-BE32-E72D297353CC}">
              <c16:uniqueId val="{00000001-4B40-43B9-83D8-363D2C6C73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78.400000000000006</c:v>
                </c:pt>
                <c:pt idx="1">
                  <c:v>77.739999999999995</c:v>
                </c:pt>
                <c:pt idx="2">
                  <c:v>88.25</c:v>
                </c:pt>
                <c:pt idx="3">
                  <c:v>90.18</c:v>
                </c:pt>
                <c:pt idx="4">
                  <c:v>88.97</c:v>
                </c:pt>
              </c:numCache>
            </c:numRef>
          </c:val>
          <c:extLst>
            <c:ext xmlns:c16="http://schemas.microsoft.com/office/drawing/2014/chart" uri="{C3380CC4-5D6E-409C-BE32-E72D297353CC}">
              <c16:uniqueId val="{00000000-E1F1-44C6-84D1-876533CA1D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F1-44C6-84D1-876533CA1D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DB-494B-BE44-253EF59D20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DB-494B-BE44-253EF59D20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6-42B7-849F-00B970E0DF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6-42B7-849F-00B970E0DF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C6-4C47-A17B-7246759EC6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6-4C47-A17B-7246759EC6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78-4EF5-A35F-E42BFB43B2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78-4EF5-A35F-E42BFB43B2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1964.83</c:v>
                </c:pt>
                <c:pt idx="1">
                  <c:v>1671.55</c:v>
                </c:pt>
                <c:pt idx="2">
                  <c:v>1189.8499999999999</c:v>
                </c:pt>
                <c:pt idx="3">
                  <c:v>1006.05</c:v>
                </c:pt>
                <c:pt idx="4">
                  <c:v>887.23</c:v>
                </c:pt>
              </c:numCache>
            </c:numRef>
          </c:val>
          <c:extLst>
            <c:ext xmlns:c16="http://schemas.microsoft.com/office/drawing/2014/chart" uri="{C3380CC4-5D6E-409C-BE32-E72D297353CC}">
              <c16:uniqueId val="{00000000-FCDE-4CE6-8320-EE007D14D0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1018.27</c:v>
                </c:pt>
                <c:pt idx="1">
                  <c:v>1120.55</c:v>
                </c:pt>
                <c:pt idx="2">
                  <c:v>855.79</c:v>
                </c:pt>
                <c:pt idx="3">
                  <c:v>948.07</c:v>
                </c:pt>
                <c:pt idx="4">
                  <c:v>1105.9100000000001</c:v>
                </c:pt>
              </c:numCache>
            </c:numRef>
          </c:val>
          <c:smooth val="0"/>
          <c:extLst>
            <c:ext xmlns:c16="http://schemas.microsoft.com/office/drawing/2014/chart" uri="{C3380CC4-5D6E-409C-BE32-E72D297353CC}">
              <c16:uniqueId val="{00000001-FCDE-4CE6-8320-EE007D14D0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50.71</c:v>
                </c:pt>
                <c:pt idx="1">
                  <c:v>54.25</c:v>
                </c:pt>
                <c:pt idx="2">
                  <c:v>90.56</c:v>
                </c:pt>
                <c:pt idx="3">
                  <c:v>89</c:v>
                </c:pt>
                <c:pt idx="4">
                  <c:v>90.32</c:v>
                </c:pt>
              </c:numCache>
            </c:numRef>
          </c:val>
          <c:extLst>
            <c:ext xmlns:c16="http://schemas.microsoft.com/office/drawing/2014/chart" uri="{C3380CC4-5D6E-409C-BE32-E72D297353CC}">
              <c16:uniqueId val="{00000000-2E3A-4D7E-ACA7-78C9DDEB175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71.569999999999993</c:v>
                </c:pt>
                <c:pt idx="1">
                  <c:v>73.28</c:v>
                </c:pt>
                <c:pt idx="2">
                  <c:v>82.82</c:v>
                </c:pt>
                <c:pt idx="3">
                  <c:v>83.31</c:v>
                </c:pt>
                <c:pt idx="4">
                  <c:v>76.319999999999993</c:v>
                </c:pt>
              </c:numCache>
            </c:numRef>
          </c:val>
          <c:smooth val="0"/>
          <c:extLst>
            <c:ext xmlns:c16="http://schemas.microsoft.com/office/drawing/2014/chart" uri="{C3380CC4-5D6E-409C-BE32-E72D297353CC}">
              <c16:uniqueId val="{00000001-2E3A-4D7E-ACA7-78C9DDEB175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254.02</c:v>
                </c:pt>
                <c:pt idx="1">
                  <c:v>246.77</c:v>
                </c:pt>
                <c:pt idx="2">
                  <c:v>150</c:v>
                </c:pt>
                <c:pt idx="3">
                  <c:v>153.03</c:v>
                </c:pt>
                <c:pt idx="4">
                  <c:v>150</c:v>
                </c:pt>
              </c:numCache>
            </c:numRef>
          </c:val>
          <c:extLst>
            <c:ext xmlns:c16="http://schemas.microsoft.com/office/drawing/2014/chart" uri="{C3380CC4-5D6E-409C-BE32-E72D297353CC}">
              <c16:uniqueId val="{00000000-35D4-443E-B6C8-6B6298F208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195.88</c:v>
                </c:pt>
                <c:pt idx="1">
                  <c:v>193.1</c:v>
                </c:pt>
                <c:pt idx="2">
                  <c:v>165.76</c:v>
                </c:pt>
                <c:pt idx="3">
                  <c:v>160.62</c:v>
                </c:pt>
                <c:pt idx="4">
                  <c:v>171.08</c:v>
                </c:pt>
              </c:numCache>
            </c:numRef>
          </c:val>
          <c:smooth val="0"/>
          <c:extLst>
            <c:ext xmlns:c16="http://schemas.microsoft.com/office/drawing/2014/chart" uri="{C3380CC4-5D6E-409C-BE32-E72D297353CC}">
              <c16:uniqueId val="{00000001-35D4-443E-B6C8-6B6298F208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田尻町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8670</v>
      </c>
      <c r="AM8" s="69"/>
      <c r="AN8" s="69"/>
      <c r="AO8" s="69"/>
      <c r="AP8" s="69"/>
      <c r="AQ8" s="69"/>
      <c r="AR8" s="69"/>
      <c r="AS8" s="69"/>
      <c r="AT8" s="68">
        <f>データ!T6</f>
        <v>5.62</v>
      </c>
      <c r="AU8" s="68"/>
      <c r="AV8" s="68"/>
      <c r="AW8" s="68"/>
      <c r="AX8" s="68"/>
      <c r="AY8" s="68"/>
      <c r="AZ8" s="68"/>
      <c r="BA8" s="68"/>
      <c r="BB8" s="68">
        <f>データ!U6</f>
        <v>1542.7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97.37</v>
      </c>
      <c r="Q10" s="68"/>
      <c r="R10" s="68"/>
      <c r="S10" s="68"/>
      <c r="T10" s="68"/>
      <c r="U10" s="68"/>
      <c r="V10" s="68"/>
      <c r="W10" s="68">
        <f>データ!Q6</f>
        <v>88.33</v>
      </c>
      <c r="X10" s="68"/>
      <c r="Y10" s="68"/>
      <c r="Z10" s="68"/>
      <c r="AA10" s="68"/>
      <c r="AB10" s="68"/>
      <c r="AC10" s="68"/>
      <c r="AD10" s="69">
        <f>データ!R6</f>
        <v>1830</v>
      </c>
      <c r="AE10" s="69"/>
      <c r="AF10" s="69"/>
      <c r="AG10" s="69"/>
      <c r="AH10" s="69"/>
      <c r="AI10" s="69"/>
      <c r="AJ10" s="69"/>
      <c r="AK10" s="2"/>
      <c r="AL10" s="69">
        <f>データ!V6</f>
        <v>8256</v>
      </c>
      <c r="AM10" s="69"/>
      <c r="AN10" s="69"/>
      <c r="AO10" s="69"/>
      <c r="AP10" s="69"/>
      <c r="AQ10" s="69"/>
      <c r="AR10" s="69"/>
      <c r="AS10" s="69"/>
      <c r="AT10" s="68">
        <f>データ!W6</f>
        <v>1.45</v>
      </c>
      <c r="AU10" s="68"/>
      <c r="AV10" s="68"/>
      <c r="AW10" s="68"/>
      <c r="AX10" s="68"/>
      <c r="AY10" s="68"/>
      <c r="AZ10" s="68"/>
      <c r="BA10" s="68"/>
      <c r="BB10" s="68">
        <f>データ!X6</f>
        <v>5693.79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aMbA5mSrnjIDZKEUtRgLJIHBKTmK4R6fT8xrPyr97cLO2p5enKsox2UiT1oMeHGj0ls4Pg347K4cSE31t+VOLg==" saltValue="I5WdSnYWawLxdSCayjv8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273627</v>
      </c>
      <c r="D6" s="33">
        <f t="shared" si="3"/>
        <v>47</v>
      </c>
      <c r="E6" s="33">
        <f t="shared" si="3"/>
        <v>17</v>
      </c>
      <c r="F6" s="33">
        <f t="shared" si="3"/>
        <v>1</v>
      </c>
      <c r="G6" s="33">
        <f t="shared" si="3"/>
        <v>0</v>
      </c>
      <c r="H6" s="33" t="str">
        <f t="shared" si="3"/>
        <v>大阪府　田尻町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97.37</v>
      </c>
      <c r="Q6" s="34">
        <f t="shared" si="3"/>
        <v>88.33</v>
      </c>
      <c r="R6" s="34">
        <f t="shared" si="3"/>
        <v>1830</v>
      </c>
      <c r="S6" s="34">
        <f t="shared" si="3"/>
        <v>8670</v>
      </c>
      <c r="T6" s="34">
        <f t="shared" si="3"/>
        <v>5.62</v>
      </c>
      <c r="U6" s="34">
        <f t="shared" si="3"/>
        <v>1542.7</v>
      </c>
      <c r="V6" s="34">
        <f t="shared" si="3"/>
        <v>8256</v>
      </c>
      <c r="W6" s="34">
        <f t="shared" si="3"/>
        <v>1.45</v>
      </c>
      <c r="X6" s="34">
        <f t="shared" si="3"/>
        <v>5693.79</v>
      </c>
      <c r="Y6" s="35">
        <f>IF(Y7="",NA(),Y7)</f>
        <v>78.400000000000006</v>
      </c>
      <c r="Z6" s="35">
        <f t="shared" ref="Z6:AH6" si="4">IF(Z7="",NA(),Z7)</f>
        <v>77.739999999999995</v>
      </c>
      <c r="AA6" s="35">
        <f t="shared" si="4"/>
        <v>88.25</v>
      </c>
      <c r="AB6" s="35">
        <f t="shared" si="4"/>
        <v>90.18</v>
      </c>
      <c r="AC6" s="35">
        <f t="shared" si="4"/>
        <v>88.97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1964.83</v>
      </c>
      <c r="BG6" s="35">
        <f t="shared" ref="BG6:BO6" si="7">IF(BG7="",NA(),BG7)</f>
        <v>1671.55</v>
      </c>
      <c r="BH6" s="35">
        <f t="shared" si="7"/>
        <v>1189.8499999999999</v>
      </c>
      <c r="BI6" s="35">
        <f t="shared" si="7"/>
        <v>1006.05</v>
      </c>
      <c r="BJ6" s="35">
        <f t="shared" si="7"/>
        <v>887.23</v>
      </c>
      <c r="BK6" s="35">
        <f t="shared" si="7"/>
        <v>1018.27</v>
      </c>
      <c r="BL6" s="35">
        <f t="shared" si="7"/>
        <v>1120.55</v>
      </c>
      <c r="BM6" s="35">
        <f t="shared" si="7"/>
        <v>855.79</v>
      </c>
      <c r="BN6" s="35">
        <f t="shared" si="7"/>
        <v>948.07</v>
      </c>
      <c r="BO6" s="35">
        <f t="shared" si="7"/>
        <v>1105.9100000000001</v>
      </c>
      <c r="BP6" s="34" t="str">
        <f>IF(BP7="","",IF(BP7="-","【-】","【"&amp;SUBSTITUTE(TEXT(BP7,"#,##0.00"),"-","△")&amp;"】"))</f>
        <v>【682.51】</v>
      </c>
      <c r="BQ6" s="35">
        <f>IF(BQ7="",NA(),BQ7)</f>
        <v>50.71</v>
      </c>
      <c r="BR6" s="35">
        <f t="shared" ref="BR6:BZ6" si="8">IF(BR7="",NA(),BR7)</f>
        <v>54.25</v>
      </c>
      <c r="BS6" s="35">
        <f t="shared" si="8"/>
        <v>90.56</v>
      </c>
      <c r="BT6" s="35">
        <f t="shared" si="8"/>
        <v>89</v>
      </c>
      <c r="BU6" s="35">
        <f t="shared" si="8"/>
        <v>90.32</v>
      </c>
      <c r="BV6" s="35">
        <f t="shared" si="8"/>
        <v>71.569999999999993</v>
      </c>
      <c r="BW6" s="35">
        <f t="shared" si="8"/>
        <v>73.28</v>
      </c>
      <c r="BX6" s="35">
        <f t="shared" si="8"/>
        <v>82.82</v>
      </c>
      <c r="BY6" s="35">
        <f t="shared" si="8"/>
        <v>83.31</v>
      </c>
      <c r="BZ6" s="35">
        <f t="shared" si="8"/>
        <v>76.319999999999993</v>
      </c>
      <c r="CA6" s="34" t="str">
        <f>IF(CA7="","",IF(CA7="-","【-】","【"&amp;SUBSTITUTE(TEXT(CA7,"#,##0.00"),"-","△")&amp;"】"))</f>
        <v>【100.34】</v>
      </c>
      <c r="CB6" s="35">
        <f>IF(CB7="",NA(),CB7)</f>
        <v>254.02</v>
      </c>
      <c r="CC6" s="35">
        <f t="shared" ref="CC6:CK6" si="9">IF(CC7="",NA(),CC7)</f>
        <v>246.77</v>
      </c>
      <c r="CD6" s="35">
        <f t="shared" si="9"/>
        <v>150</v>
      </c>
      <c r="CE6" s="35">
        <f t="shared" si="9"/>
        <v>153.03</v>
      </c>
      <c r="CF6" s="35">
        <f t="shared" si="9"/>
        <v>150</v>
      </c>
      <c r="CG6" s="35">
        <f t="shared" si="9"/>
        <v>195.88</v>
      </c>
      <c r="CH6" s="35">
        <f t="shared" si="9"/>
        <v>193.1</v>
      </c>
      <c r="CI6" s="35">
        <f t="shared" si="9"/>
        <v>165.76</v>
      </c>
      <c r="CJ6" s="35">
        <f t="shared" si="9"/>
        <v>160.62</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49.75</v>
      </c>
      <c r="CS6" s="35">
        <f t="shared" si="10"/>
        <v>51.05</v>
      </c>
      <c r="CT6" s="35">
        <f t="shared" si="10"/>
        <v>50.12</v>
      </c>
      <c r="CU6" s="35">
        <f t="shared" si="10"/>
        <v>49.98</v>
      </c>
      <c r="CV6" s="35">
        <f t="shared" si="10"/>
        <v>50.06</v>
      </c>
      <c r="CW6" s="34" t="str">
        <f>IF(CW7="","",IF(CW7="-","【-】","【"&amp;SUBSTITUTE(TEXT(CW7,"#,##0.00"),"-","△")&amp;"】"))</f>
        <v>【59.64】</v>
      </c>
      <c r="CX6" s="35">
        <f>IF(CX7="",NA(),CX7)</f>
        <v>87.85</v>
      </c>
      <c r="CY6" s="35">
        <f t="shared" ref="CY6:DG6" si="11">IF(CY7="",NA(),CY7)</f>
        <v>87.85</v>
      </c>
      <c r="CZ6" s="35">
        <f t="shared" si="11"/>
        <v>87.86</v>
      </c>
      <c r="DA6" s="35">
        <f t="shared" si="11"/>
        <v>87.87</v>
      </c>
      <c r="DB6" s="35">
        <f t="shared" si="11"/>
        <v>87.88</v>
      </c>
      <c r="DC6" s="35">
        <f t="shared" si="11"/>
        <v>87.85</v>
      </c>
      <c r="DD6" s="35">
        <f t="shared" si="11"/>
        <v>87.52</v>
      </c>
      <c r="DE6" s="35">
        <f t="shared" si="11"/>
        <v>86.63</v>
      </c>
      <c r="DF6" s="35">
        <f t="shared" si="11"/>
        <v>87.09</v>
      </c>
      <c r="DG6" s="35">
        <f t="shared" si="11"/>
        <v>85.79</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0.19</v>
      </c>
      <c r="EL6" s="35">
        <f t="shared" si="14"/>
        <v>0.16</v>
      </c>
      <c r="EM6" s="35">
        <f t="shared" si="14"/>
        <v>0.2</v>
      </c>
      <c r="EN6" s="35">
        <f t="shared" si="14"/>
        <v>0.34</v>
      </c>
      <c r="EO6" s="34" t="str">
        <f>IF(EO7="","",IF(EO7="-","【-】","【"&amp;SUBSTITUTE(TEXT(EO7,"#,##0.00"),"-","△")&amp;"】"))</f>
        <v>【0.22】</v>
      </c>
    </row>
    <row r="7" spans="1:145" s="36" customFormat="1" x14ac:dyDescent="0.15">
      <c r="A7" s="28"/>
      <c r="B7" s="37">
        <v>2019</v>
      </c>
      <c r="C7" s="37">
        <v>273627</v>
      </c>
      <c r="D7" s="37">
        <v>47</v>
      </c>
      <c r="E7" s="37">
        <v>17</v>
      </c>
      <c r="F7" s="37">
        <v>1</v>
      </c>
      <c r="G7" s="37">
        <v>0</v>
      </c>
      <c r="H7" s="37" t="s">
        <v>98</v>
      </c>
      <c r="I7" s="37" t="s">
        <v>99</v>
      </c>
      <c r="J7" s="37" t="s">
        <v>100</v>
      </c>
      <c r="K7" s="37" t="s">
        <v>101</v>
      </c>
      <c r="L7" s="37" t="s">
        <v>102</v>
      </c>
      <c r="M7" s="37" t="s">
        <v>103</v>
      </c>
      <c r="N7" s="38" t="s">
        <v>104</v>
      </c>
      <c r="O7" s="38" t="s">
        <v>105</v>
      </c>
      <c r="P7" s="38">
        <v>97.37</v>
      </c>
      <c r="Q7" s="38">
        <v>88.33</v>
      </c>
      <c r="R7" s="38">
        <v>1830</v>
      </c>
      <c r="S7" s="38">
        <v>8670</v>
      </c>
      <c r="T7" s="38">
        <v>5.62</v>
      </c>
      <c r="U7" s="38">
        <v>1542.7</v>
      </c>
      <c r="V7" s="38">
        <v>8256</v>
      </c>
      <c r="W7" s="38">
        <v>1.45</v>
      </c>
      <c r="X7" s="38">
        <v>5693.79</v>
      </c>
      <c r="Y7" s="38">
        <v>78.400000000000006</v>
      </c>
      <c r="Z7" s="38">
        <v>77.739999999999995</v>
      </c>
      <c r="AA7" s="38">
        <v>88.25</v>
      </c>
      <c r="AB7" s="38">
        <v>90.18</v>
      </c>
      <c r="AC7" s="38">
        <v>88.97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1964.83</v>
      </c>
      <c r="BG7" s="38">
        <v>1671.55</v>
      </c>
      <c r="BH7" s="38">
        <v>1189.8499999999999</v>
      </c>
      <c r="BI7" s="38">
        <v>1006.05</v>
      </c>
      <c r="BJ7" s="38">
        <v>887.23</v>
      </c>
      <c r="BK7" s="38">
        <v>1018.27</v>
      </c>
      <c r="BL7" s="38">
        <v>1120.55</v>
      </c>
      <c r="BM7" s="38">
        <v>855.79</v>
      </c>
      <c r="BN7" s="38">
        <v>948.07</v>
      </c>
      <c r="BO7" s="38">
        <v>1105.9100000000001</v>
      </c>
      <c r="BP7" s="38">
        <v>682.51</v>
      </c>
      <c r="BQ7" s="38">
        <v>50.71</v>
      </c>
      <c r="BR7" s="38">
        <v>54.25</v>
      </c>
      <c r="BS7" s="38">
        <v>90.56</v>
      </c>
      <c r="BT7" s="38">
        <v>89</v>
      </c>
      <c r="BU7" s="38">
        <v>90.32</v>
      </c>
      <c r="BV7" s="38">
        <v>71.569999999999993</v>
      </c>
      <c r="BW7" s="38">
        <v>73.28</v>
      </c>
      <c r="BX7" s="38">
        <v>82.82</v>
      </c>
      <c r="BY7" s="38">
        <v>83.31</v>
      </c>
      <c r="BZ7" s="38">
        <v>76.319999999999993</v>
      </c>
      <c r="CA7" s="38">
        <v>100.34</v>
      </c>
      <c r="CB7" s="38">
        <v>254.02</v>
      </c>
      <c r="CC7" s="38">
        <v>246.77</v>
      </c>
      <c r="CD7" s="38">
        <v>150</v>
      </c>
      <c r="CE7" s="38">
        <v>153.03</v>
      </c>
      <c r="CF7" s="38">
        <v>150</v>
      </c>
      <c r="CG7" s="38">
        <v>195.88</v>
      </c>
      <c r="CH7" s="38">
        <v>193.1</v>
      </c>
      <c r="CI7" s="38">
        <v>165.76</v>
      </c>
      <c r="CJ7" s="38">
        <v>160.62</v>
      </c>
      <c r="CK7" s="38">
        <v>171.08</v>
      </c>
      <c r="CL7" s="38">
        <v>136.15</v>
      </c>
      <c r="CM7" s="38" t="s">
        <v>104</v>
      </c>
      <c r="CN7" s="38" t="s">
        <v>104</v>
      </c>
      <c r="CO7" s="38" t="s">
        <v>104</v>
      </c>
      <c r="CP7" s="38" t="s">
        <v>104</v>
      </c>
      <c r="CQ7" s="38" t="s">
        <v>104</v>
      </c>
      <c r="CR7" s="38">
        <v>49.75</v>
      </c>
      <c r="CS7" s="38">
        <v>51.05</v>
      </c>
      <c r="CT7" s="38">
        <v>50.12</v>
      </c>
      <c r="CU7" s="38">
        <v>49.98</v>
      </c>
      <c r="CV7" s="38">
        <v>50.06</v>
      </c>
      <c r="CW7" s="38">
        <v>59.64</v>
      </c>
      <c r="CX7" s="38">
        <v>87.85</v>
      </c>
      <c r="CY7" s="38">
        <v>87.85</v>
      </c>
      <c r="CZ7" s="38">
        <v>87.86</v>
      </c>
      <c r="DA7" s="38">
        <v>87.87</v>
      </c>
      <c r="DB7" s="38">
        <v>87.88</v>
      </c>
      <c r="DC7" s="38">
        <v>87.85</v>
      </c>
      <c r="DD7" s="38">
        <v>87.52</v>
      </c>
      <c r="DE7" s="38">
        <v>86.63</v>
      </c>
      <c r="DF7" s="38">
        <v>87.09</v>
      </c>
      <c r="DG7" s="38">
        <v>85.79</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0.19</v>
      </c>
      <c r="EL7" s="38">
        <v>0.16</v>
      </c>
      <c r="EM7" s="38">
        <v>0.2</v>
      </c>
      <c r="EN7" s="38">
        <v>0.34</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2020-12-04T02:47:51Z</dcterms:created>
  <dcterms:modified xsi:type="dcterms:W3CDTF">2021-02-22T01:16:50Z</dcterms:modified>
  <cp:category/>
</cp:coreProperties>
</file>