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5 チェック完了後データ\34 島本町〇（下水まだ）\"/>
    </mc:Choice>
  </mc:AlternateContent>
  <workbookProtection workbookAlgorithmName="SHA-512" workbookHashValue="9z9ZO+vQ3WLXe5pbWuTCeiw9D+KyNoAL0jiJQEdh1Ac0LJwwmWXgB5NNH0uKdnkKk9cU6WaiLcQKyWCBcS6yPQ==" workbookSaltValue="5RG2RiM/Lp+1QPSxtBlHyQ==" workbookSpinCount="100000" lockStructure="1"/>
  <bookViews>
    <workbookView xWindow="-105" yWindow="-105" windowWidth="18225" windowHeight="1162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P10" i="4" s="1"/>
  <c r="O6" i="5"/>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L10" i="4"/>
  <c r="AD10" i="4"/>
  <c r="I10" i="4"/>
  <c r="B10" i="4"/>
  <c r="AL8" i="4"/>
  <c r="I8" i="4"/>
</calcChain>
</file>

<file path=xl/sharedStrings.xml><?xml version="1.0" encoding="utf-8"?>
<sst xmlns="http://schemas.openxmlformats.org/spreadsheetml/2006/main" count="321" uniqueCount="116">
  <si>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</si>
  <si>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</si>
  <si>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</si>
  <si>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</si>
  <si>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</si>
  <si>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</si>
  <si>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</si>
  <si>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</si>
  <si>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</si>
  <si>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</si>
  <si>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</si>
  <si>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</si>
  <si>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</si>
  <si>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</si>
  <si>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</si>
  <si>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</si>
  <si>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</si>
  <si>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</si>
  <si>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</si>
  <si>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</si>
  <si>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</si>
  <si>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</si>
  <si>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</si>
  <si>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</si>
  <si>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</si>
  <si>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</si>
  <si>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</si>
  <si>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</si>
  <si>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</si>
  <si>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</si>
  <si>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</si>
  <si>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</si>
  <si>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</si>
  <si>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</si>
  <si>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</si>
  <si>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</si>
  <si>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</si>
  <si>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</si>
  <si>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</si>
  <si>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</si>
  <si>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</si>
  <si>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</si>
  <si>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</si>
  <si>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</si>
  <si>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</si>
  <si>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</si>
  <si>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</si>
  <si>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</si>
  <si>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</si>
  <si>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</si>
  <si>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</si>
  <si>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</si>
  <si>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</si>
  <si>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</si>
  <si>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</si>
  <si>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</si>
  <si>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</si>
  <si>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</si>
  <si>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</si>
  <si>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</si>
  <si>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</si>
  <si>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</si>
  <si>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</si>
  <si>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</si>
  <si>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</si>
  <si>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</si>
  <si>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</si>
  <si>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</si>
  <si>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</si>
  <si>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</si>
  <si>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</si>
  <si>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</si>
  <si>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</si>
  <si>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</si>
  <si>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</si>
  <si>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</si>
  <si>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</si>
  <si>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</si>
  <si>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</si>
  <si>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</si>
  <si>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</si>
  <si>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</si>
  <si>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</si>
  <si>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</si>
  <si>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</si>
  <si>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</si>
  <si>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</si>
  <si>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</si>
  <si>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</si>
  <si>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</si>
  <si>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</si>
  <si>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</si>
  <si>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</si>
  <si>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</si>
  <si>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</si>
  <si>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島本町</t>
  </si>
  <si>
    <t>法適用</t>
  </si>
  <si>
    <t>下水道事業</t>
  </si>
  <si>
    <t>公共下水道</t>
  </si>
  <si>
    <t>Ba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</si>
  <si>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</si>
  <si>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</si>
  <si>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</si>
  <si>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</si>
  <si>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</si>
  <si>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</si>
  <si>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</si>
  <si>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</si>
  <si>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</si>
  <si>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</si>
  <si>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</si>
  <si>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</si>
  <si>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</si>
  <si>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平成24年度から平成27年度まで山崎ポンプ場の雨水関係設備について長寿命化及び更新工事を実施し、平成30年度にストックマネジメント計画を作成しました。
　また、管渠につきましては、耐震診断した結果、修繕の必要はありませんでした。
　①有形固定資産減価償却率、②管渠老朽化率、③管渠改善率が、類似団体平均値と比較して低いのは、管渠等の下水道事業施設が更新時期に到達していないためです。</t>
    <rPh sb="118" eb="120">
      <t>ユウケイ</t>
    </rPh>
    <rPh sb="120" eb="122">
      <t>コテイ</t>
    </rPh>
    <rPh sb="122" eb="124">
      <t>シサン</t>
    </rPh>
    <rPh sb="124" eb="126">
      <t>ゲンカ</t>
    </rPh>
    <rPh sb="126" eb="128">
      <t>ショウキャク</t>
    </rPh>
    <rPh sb="128" eb="129">
      <t>リツ</t>
    </rPh>
    <rPh sb="131" eb="133">
      <t>カンキョ</t>
    </rPh>
    <rPh sb="133" eb="136">
      <t>ロウキュウカ</t>
    </rPh>
    <rPh sb="136" eb="137">
      <t>リツ</t>
    </rPh>
    <rPh sb="139" eb="141">
      <t>カンキョ</t>
    </rPh>
    <rPh sb="141" eb="143">
      <t>カイゼン</t>
    </rPh>
    <rPh sb="143" eb="144">
      <t>リツ</t>
    </rPh>
    <rPh sb="146" eb="148">
      <t>ルイジ</t>
    </rPh>
    <rPh sb="148" eb="150">
      <t>ダンタイ</t>
    </rPh>
    <rPh sb="150" eb="153">
      <t>ヘイキンチ</t>
    </rPh>
    <rPh sb="154" eb="156">
      <t>ヒカク</t>
    </rPh>
    <rPh sb="158" eb="159">
      <t>ヒク</t>
    </rPh>
    <rPh sb="163" eb="165">
      <t>カンキョ</t>
    </rPh>
    <rPh sb="165" eb="166">
      <t>ナド</t>
    </rPh>
    <rPh sb="167" eb="172">
      <t>ゲスイドウジギョウ</t>
    </rPh>
    <rPh sb="172" eb="174">
      <t>シセツ</t>
    </rPh>
    <rPh sb="175" eb="177">
      <t>コウシン</t>
    </rPh>
    <rPh sb="177" eb="179">
      <t>ジキ</t>
    </rPh>
    <rPh sb="180" eb="182">
      <t>トウタツ</t>
    </rPh>
    <phoneticPr fontId="4"/>
  </si>
  <si>
    <t>　平成31年4月から地方公営企業法の適用を受けましたので、令和元年度が法適用後最初の決算年度になります。また、令和元年度から消費税及び地方消費税を10％外税で転嫁しています。
　③流動比率は、令和元年度52.12％と、100％を下回っていて1年以内に支払うべき債務に対して支払い可能な現金等が不足していることになりますが、流動負債には企業債が含まれており、返済の原資として使用料や繰入金から得ることを予定しているので、負債超過という状態ではありません。
　④企業債残高対事業規模比率は、1,159.80％で、類似団体平均値719.63％と比較して、企業債残高が約1.6倍あるということになります。近年の集中豪雨に対応するため、雨水整備事業を積極的に行っていることが原因の一つです。ただし、雨水の企業債は、一般会計からの繰入金を財源として支払われるので、下水道事業（汚水）としての企業債残高が類似団体と比較して特に多いという状態ではありません。
　①経常収支比率、⑤経費回収率、⑥汚水処理原価、⑧水洗化率は、類似団体平均値並みであります。</t>
    <rPh sb="1" eb="3">
      <t>ヘイセイ</t>
    </rPh>
    <rPh sb="5" eb="6">
      <t>ネン</t>
    </rPh>
    <rPh sb="7" eb="8">
      <t>ガツ</t>
    </rPh>
    <rPh sb="10" eb="12">
      <t>チホウ</t>
    </rPh>
    <rPh sb="12" eb="14">
      <t>コウエイ</t>
    </rPh>
    <rPh sb="14" eb="16">
      <t>キギョウ</t>
    </rPh>
    <rPh sb="16" eb="17">
      <t>ホウ</t>
    </rPh>
    <rPh sb="18" eb="20">
      <t>テキヨウ</t>
    </rPh>
    <rPh sb="21" eb="22">
      <t>ウ</t>
    </rPh>
    <rPh sb="29" eb="31">
      <t>レイワ</t>
    </rPh>
    <rPh sb="31" eb="33">
      <t>ガンネン</t>
    </rPh>
    <rPh sb="33" eb="34">
      <t>ド</t>
    </rPh>
    <rPh sb="39" eb="41">
      <t>サイショ</t>
    </rPh>
    <rPh sb="42" eb="44">
      <t>ケッサン</t>
    </rPh>
    <rPh sb="55" eb="57">
      <t>レイワ</t>
    </rPh>
    <rPh sb="57" eb="60">
      <t>ガンネンド</t>
    </rPh>
    <rPh sb="62" eb="65">
      <t>ショウヒゼイ</t>
    </rPh>
    <rPh sb="65" eb="66">
      <t>オヨ</t>
    </rPh>
    <rPh sb="67" eb="69">
      <t>チホウ</t>
    </rPh>
    <rPh sb="69" eb="72">
      <t>ショウヒゼイ</t>
    </rPh>
    <rPh sb="76" eb="78">
      <t>ソトゼイ</t>
    </rPh>
    <rPh sb="79" eb="81">
      <t>テンカ</t>
    </rPh>
    <rPh sb="93" eb="94">
      <t>タイ</t>
    </rPh>
    <rPh sb="96" eb="98">
      <t>シハラ</t>
    </rPh>
    <rPh sb="99" eb="101">
      <t>カノウ</t>
    </rPh>
    <rPh sb="102" eb="104">
      <t>ゲンキン</t>
    </rPh>
    <rPh sb="104" eb="105">
      <t>ナド</t>
    </rPh>
    <rPh sb="121" eb="123">
      <t>リュウドウ</t>
    </rPh>
    <rPh sb="123" eb="125">
      <t>フサイ</t>
    </rPh>
    <rPh sb="127" eb="129">
      <t>キギョウ</t>
    </rPh>
    <rPh sb="129" eb="130">
      <t>サイ</t>
    </rPh>
    <rPh sb="131" eb="132">
      <t>フク</t>
    </rPh>
    <rPh sb="138" eb="140">
      <t>ヘンサイ</t>
    </rPh>
    <rPh sb="141" eb="143">
      <t>ゲンシ</t>
    </rPh>
    <rPh sb="146" eb="148">
      <t>シヨウ</t>
    </rPh>
    <rPh sb="148" eb="149">
      <t>リョウ</t>
    </rPh>
    <rPh sb="150" eb="152">
      <t>クリイレ</t>
    </rPh>
    <rPh sb="152" eb="153">
      <t>キン</t>
    </rPh>
    <rPh sb="155" eb="156">
      <t>エ</t>
    </rPh>
    <rPh sb="160" eb="162">
      <t>ヨテイ</t>
    </rPh>
    <rPh sb="169" eb="173">
      <t>フサイチョウカ</t>
    </rPh>
    <rPh sb="176" eb="178">
      <t>ジョウタイ</t>
    </rPh>
    <rPh sb="189" eb="191">
      <t>キギョウ</t>
    </rPh>
    <rPh sb="191" eb="192">
      <t>サイ</t>
    </rPh>
    <rPh sb="192" eb="194">
      <t>ザンダカ</t>
    </rPh>
    <rPh sb="194" eb="195">
      <t>タイ</t>
    </rPh>
    <rPh sb="195" eb="197">
      <t>ジギョウ</t>
    </rPh>
    <rPh sb="197" eb="199">
      <t>キボ</t>
    </rPh>
    <rPh sb="199" eb="201">
      <t>ヒリツ</t>
    </rPh>
    <rPh sb="213" eb="220">
      <t>ルイジダンタイヘイキンチ</t>
    </rPh>
    <rPh sb="228" eb="230">
      <t>ヒカク</t>
    </rPh>
    <rPh sb="233" eb="235">
      <t>キギョウ</t>
    </rPh>
    <rPh sb="235" eb="236">
      <t>サイ</t>
    </rPh>
    <rPh sb="236" eb="238">
      <t>ザンダカ</t>
    </rPh>
    <rPh sb="239" eb="240">
      <t>ヤク</t>
    </rPh>
    <rPh sb="243" eb="244">
      <t>バイ</t>
    </rPh>
    <rPh sb="258" eb="260">
      <t>キンネン</t>
    </rPh>
    <rPh sb="261" eb="265">
      <t>シュウチュウゴウウ</t>
    </rPh>
    <rPh sb="273" eb="275">
      <t>ウスイ</t>
    </rPh>
    <rPh sb="275" eb="277">
      <t>セイビ</t>
    </rPh>
    <rPh sb="277" eb="279">
      <t>ジギョウ</t>
    </rPh>
    <rPh sb="280" eb="283">
      <t>セッキョクテキ</t>
    </rPh>
    <rPh sb="284" eb="285">
      <t>オコナ</t>
    </rPh>
    <rPh sb="292" eb="294">
      <t>ゲンイン</t>
    </rPh>
    <rPh sb="295" eb="296">
      <t>ヒト</t>
    </rPh>
    <rPh sb="304" eb="306">
      <t>ウスイ</t>
    </rPh>
    <rPh sb="312" eb="314">
      <t>コウヒ</t>
    </rPh>
    <rPh sb="315" eb="317">
      <t>シハラ</t>
    </rPh>
    <rPh sb="323" eb="326">
      <t>ゲスイドウ</t>
    </rPh>
    <rPh sb="326" eb="328">
      <t>ジギョウ</t>
    </rPh>
    <rPh sb="329" eb="331">
      <t>オスイ</t>
    </rPh>
    <rPh sb="336" eb="338">
      <t>キギョウ</t>
    </rPh>
    <rPh sb="338" eb="339">
      <t>サイ</t>
    </rPh>
    <rPh sb="339" eb="341">
      <t>ザンダカ</t>
    </rPh>
    <rPh sb="353" eb="355">
      <t>イケイ</t>
    </rPh>
    <rPh sb="358" eb="360">
      <t>クリイレ</t>
    </rPh>
    <rPh sb="360" eb="361">
      <t>カネ</t>
    </rPh>
    <rPh sb="362" eb="364">
      <t>ザイゲン</t>
    </rPh>
    <rPh sb="423" eb="429">
      <t>ケイジョウシュウシヒリツ</t>
    </rPh>
    <rPh sb="431" eb="433">
      <t>ケイヒ</t>
    </rPh>
    <rPh sb="433" eb="435">
      <t>カイシュウ</t>
    </rPh>
    <rPh sb="435" eb="436">
      <t>リツ</t>
    </rPh>
    <rPh sb="438" eb="440">
      <t>オスイ</t>
    </rPh>
    <rPh sb="440" eb="442">
      <t>ショリ</t>
    </rPh>
    <rPh sb="442" eb="444">
      <t>ゲンカ</t>
    </rPh>
    <rPh sb="446" eb="449">
      <t>スイセンカ</t>
    </rPh>
    <rPh sb="449" eb="450">
      <t>リツ</t>
    </rPh>
    <rPh sb="452" eb="456">
      <t>ルイジダンタイ</t>
    </rPh>
    <rPh sb="456" eb="459">
      <t>ヘイキンチ</t>
    </rPh>
    <rPh sb="459" eb="460">
      <t>ナ</t>
    </rPh>
    <phoneticPr fontId="4"/>
  </si>
  <si>
    <t>　平成23年1月検針分から下水道使用料の改定を行い、経費回収率もおおむね70％を超えるようになり、公営企業法適用後の令和元年度は90％を超えました。
　現在は建設後50年を超える管渠は無いものの、3年後には約0.8％、10年後には約4.0％の管渠が建設後50年を超えることから、老朽化対策が必要になります。
　平成30年2月に平成30年度から平成33(令和3)年度を計画期間とする「島本町公共下水道事業財政健全化計画」を作成しました。下水道事業の財政状況を注視し、企業債の発行抑制や経費削減に努めます。なお、令和2年度に経営戦略を策定予定です。</t>
    <rPh sb="49" eb="51">
      <t>コウエイ</t>
    </rPh>
    <rPh sb="51" eb="53">
      <t>キギョウ</t>
    </rPh>
    <rPh sb="53" eb="54">
      <t>ホウ</t>
    </rPh>
    <rPh sb="54" eb="56">
      <t>テキヨウ</t>
    </rPh>
    <rPh sb="56" eb="57">
      <t>ゴ</t>
    </rPh>
    <rPh sb="58" eb="60">
      <t>レイワ</t>
    </rPh>
    <rPh sb="60" eb="62">
      <t>ガンネン</t>
    </rPh>
    <rPh sb="62" eb="63">
      <t>ド</t>
    </rPh>
    <rPh sb="68" eb="69">
      <t>コ</t>
    </rPh>
    <rPh sb="176" eb="178">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</si>
</sst>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12"/>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2" fillId="0" borderId="0" xfId="0" applyFont="1" applyBorder="1">
      <alignment vertical="center"/>
    </xf>
    <xf numFmtId="0" fontId="13"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5" xfId="0" applyFont="1" applyBorder="1" applyAlignment="1">
      <alignment horizontal="left" vertical="center"/>
    </xf>
    <xf numFmtId="0" fontId="14" fillId="0" borderId="6" xfId="0" applyFont="1" applyBorder="1" applyAlignment="1">
      <alignment horizontal="left" vertical="center"/>
    </xf>
    <xf numFmtId="0" fontId="14" fillId="0" borderId="0" xfId="0" applyFont="1" applyBorder="1" applyAlignment="1">
      <alignment horizontal="left" vertical="center"/>
    </xf>
    <xf numFmtId="0" fontId="14"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995-4A2E-B4FC-00B77242A38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0.06</c:v>
                </c:pt>
              </c:numCache>
            </c:numRef>
          </c:val>
          <c:smooth val="0"/>
          <c:extLst>
            <c:ext xmlns:c16="http://schemas.microsoft.com/office/drawing/2014/chart" uri="{C3380CC4-5D6E-409C-BE32-E72D297353CC}">
              <c16:uniqueId val="{00000001-2995-4A2E-B4FC-00B77242A38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2B4-45CD-B2E2-BB13F7F7F8B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2B4-45CD-B2E2-BB13F7F7F8B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98.95</c:v>
                </c:pt>
              </c:numCache>
            </c:numRef>
          </c:val>
          <c:extLst>
            <c:ext xmlns:c16="http://schemas.microsoft.com/office/drawing/2014/chart" uri="{C3380CC4-5D6E-409C-BE32-E72D297353CC}">
              <c16:uniqueId val="{00000000-D9D2-4EED-8BE4-50499F81251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96.8</c:v>
                </c:pt>
              </c:numCache>
            </c:numRef>
          </c:val>
          <c:smooth val="0"/>
          <c:extLst>
            <c:ext xmlns:c16="http://schemas.microsoft.com/office/drawing/2014/chart" uri="{C3380CC4-5D6E-409C-BE32-E72D297353CC}">
              <c16:uniqueId val="{00000001-D9D2-4EED-8BE4-50499F81251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100.44</c:v>
                </c:pt>
              </c:numCache>
            </c:numRef>
          </c:val>
          <c:extLst>
            <c:ext xmlns:c16="http://schemas.microsoft.com/office/drawing/2014/chart" uri="{C3380CC4-5D6E-409C-BE32-E72D297353CC}">
              <c16:uniqueId val="{00000000-13A0-4B98-AF99-AF201952D82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104.85</c:v>
                </c:pt>
              </c:numCache>
            </c:numRef>
          </c:val>
          <c:smooth val="0"/>
          <c:extLst>
            <c:ext xmlns:c16="http://schemas.microsoft.com/office/drawing/2014/chart" uri="{C3380CC4-5D6E-409C-BE32-E72D297353CC}">
              <c16:uniqueId val="{00000001-13A0-4B98-AF99-AF201952D82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3.26</c:v>
                </c:pt>
              </c:numCache>
            </c:numRef>
          </c:val>
          <c:extLst>
            <c:ext xmlns:c16="http://schemas.microsoft.com/office/drawing/2014/chart" uri="{C3380CC4-5D6E-409C-BE32-E72D297353CC}">
              <c16:uniqueId val="{00000000-A70F-452A-A698-6C5D82B317F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14.72</c:v>
                </c:pt>
              </c:numCache>
            </c:numRef>
          </c:val>
          <c:smooth val="0"/>
          <c:extLst>
            <c:ext xmlns:c16="http://schemas.microsoft.com/office/drawing/2014/chart" uri="{C3380CC4-5D6E-409C-BE32-E72D297353CC}">
              <c16:uniqueId val="{00000001-A70F-452A-A698-6C5D82B317F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D04-4CBA-B343-E54F78610C4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1.01</c:v>
                </c:pt>
              </c:numCache>
            </c:numRef>
          </c:val>
          <c:smooth val="0"/>
          <c:extLst>
            <c:ext xmlns:c16="http://schemas.microsoft.com/office/drawing/2014/chart" uri="{C3380CC4-5D6E-409C-BE32-E72D297353CC}">
              <c16:uniqueId val="{00000001-3D04-4CBA-B343-E54F78610C4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673-4B30-9503-6D6B47E02AD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9673-4B30-9503-6D6B47E02AD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52.12</c:v>
                </c:pt>
              </c:numCache>
            </c:numRef>
          </c:val>
          <c:extLst>
            <c:ext xmlns:c16="http://schemas.microsoft.com/office/drawing/2014/chart" uri="{C3380CC4-5D6E-409C-BE32-E72D297353CC}">
              <c16:uniqueId val="{00000000-AFE1-4A34-BFBE-70656C30BFF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53.32</c:v>
                </c:pt>
              </c:numCache>
            </c:numRef>
          </c:val>
          <c:smooth val="0"/>
          <c:extLst>
            <c:ext xmlns:c16="http://schemas.microsoft.com/office/drawing/2014/chart" uri="{C3380CC4-5D6E-409C-BE32-E72D297353CC}">
              <c16:uniqueId val="{00000001-AFE1-4A34-BFBE-70656C30BFF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1159.8</c:v>
                </c:pt>
              </c:numCache>
            </c:numRef>
          </c:val>
          <c:extLst>
            <c:ext xmlns:c16="http://schemas.microsoft.com/office/drawing/2014/chart" uri="{C3380CC4-5D6E-409C-BE32-E72D297353CC}">
              <c16:uniqueId val="{00000000-1CFC-4546-8475-53431C7471E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719.63</c:v>
                </c:pt>
              </c:numCache>
            </c:numRef>
          </c:val>
          <c:smooth val="0"/>
          <c:extLst>
            <c:ext xmlns:c16="http://schemas.microsoft.com/office/drawing/2014/chart" uri="{C3380CC4-5D6E-409C-BE32-E72D297353CC}">
              <c16:uniqueId val="{00000001-1CFC-4546-8475-53431C7471E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91.27</c:v>
                </c:pt>
              </c:numCache>
            </c:numRef>
          </c:val>
          <c:extLst>
            <c:ext xmlns:c16="http://schemas.microsoft.com/office/drawing/2014/chart" uri="{C3380CC4-5D6E-409C-BE32-E72D297353CC}">
              <c16:uniqueId val="{00000000-0131-4814-A6AF-EAC5B36337B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97.9</c:v>
                </c:pt>
              </c:numCache>
            </c:numRef>
          </c:val>
          <c:smooth val="0"/>
          <c:extLst>
            <c:ext xmlns:c16="http://schemas.microsoft.com/office/drawing/2014/chart" uri="{C3380CC4-5D6E-409C-BE32-E72D297353CC}">
              <c16:uniqueId val="{00000001-0131-4814-A6AF-EAC5B36337B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127.12</c:v>
                </c:pt>
              </c:numCache>
            </c:numRef>
          </c:val>
          <c:extLst>
            <c:ext xmlns:c16="http://schemas.microsoft.com/office/drawing/2014/chart" uri="{C3380CC4-5D6E-409C-BE32-E72D297353CC}">
              <c16:uniqueId val="{00000000-C41C-47B0-AD0C-F033DF546DF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112.77</c:v>
                </c:pt>
              </c:numCache>
            </c:numRef>
          </c:val>
          <c:smooth val="0"/>
          <c:extLst>
            <c:ext xmlns:c16="http://schemas.microsoft.com/office/drawing/2014/chart" uri="{C3380CC4-5D6E-409C-BE32-E72D297353CC}">
              <c16:uniqueId val="{00000001-C41C-47B0-AD0C-F033DF546DF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8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大阪府　島本町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Ba</v>
      </c>
      <c r="X8" s="72"/>
      <c r="Y8" s="72"/>
      <c r="Z8" s="72"/>
      <c r="AA8" s="72"/>
      <c r="AB8" s="72"/>
      <c r="AC8" s="72"/>
      <c r="AD8" s="73" t="str">
        <f>データ!$M$6</f>
        <v>非設置</v>
      </c>
      <c r="AE8" s="73"/>
      <c r="AF8" s="73"/>
      <c r="AG8" s="73"/>
      <c r="AH8" s="73"/>
      <c r="AI8" s="73"/>
      <c r="AJ8" s="73"/>
      <c r="AK8" s="3"/>
      <c r="AL8" s="69">
        <f>データ!S6</f>
        <v>31642</v>
      </c>
      <c r="AM8" s="69"/>
      <c r="AN8" s="69"/>
      <c r="AO8" s="69"/>
      <c r="AP8" s="69"/>
      <c r="AQ8" s="69"/>
      <c r="AR8" s="69"/>
      <c r="AS8" s="69"/>
      <c r="AT8" s="68">
        <f>データ!T6</f>
        <v>16.809999999999999</v>
      </c>
      <c r="AU8" s="68"/>
      <c r="AV8" s="68"/>
      <c r="AW8" s="68"/>
      <c r="AX8" s="68"/>
      <c r="AY8" s="68"/>
      <c r="AZ8" s="68"/>
      <c r="BA8" s="68"/>
      <c r="BB8" s="68">
        <f>データ!U6</f>
        <v>1882.33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56.23</v>
      </c>
      <c r="J10" s="68"/>
      <c r="K10" s="68"/>
      <c r="L10" s="68"/>
      <c r="M10" s="68"/>
      <c r="N10" s="68"/>
      <c r="O10" s="68"/>
      <c r="P10" s="68">
        <f>データ!P6</f>
        <v>95.16</v>
      </c>
      <c r="Q10" s="68"/>
      <c r="R10" s="68"/>
      <c r="S10" s="68"/>
      <c r="T10" s="68"/>
      <c r="U10" s="68"/>
      <c r="V10" s="68"/>
      <c r="W10" s="68">
        <f>データ!Q6</f>
        <v>78.77</v>
      </c>
      <c r="X10" s="68"/>
      <c r="Y10" s="68"/>
      <c r="Z10" s="68"/>
      <c r="AA10" s="68"/>
      <c r="AB10" s="68"/>
      <c r="AC10" s="68"/>
      <c r="AD10" s="69">
        <f>データ!R6</f>
        <v>2024</v>
      </c>
      <c r="AE10" s="69"/>
      <c r="AF10" s="69"/>
      <c r="AG10" s="69"/>
      <c r="AH10" s="69"/>
      <c r="AI10" s="69"/>
      <c r="AJ10" s="69"/>
      <c r="AK10" s="2"/>
      <c r="AL10" s="69">
        <f>データ!V6</f>
        <v>30235</v>
      </c>
      <c r="AM10" s="69"/>
      <c r="AN10" s="69"/>
      <c r="AO10" s="69"/>
      <c r="AP10" s="69"/>
      <c r="AQ10" s="69"/>
      <c r="AR10" s="69"/>
      <c r="AS10" s="69"/>
      <c r="AT10" s="68">
        <f>データ!W6</f>
        <v>2.96</v>
      </c>
      <c r="AU10" s="68"/>
      <c r="AV10" s="68"/>
      <c r="AW10" s="68"/>
      <c r="AX10" s="68"/>
      <c r="AY10" s="68"/>
      <c r="AZ10" s="68"/>
      <c r="BA10" s="68"/>
      <c r="BB10" s="68">
        <f>データ!X6</f>
        <v>10214.530000000001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GqPxtSm1CEjGjnyplC4eMaiw6Aowok5LbgNnHiGiYAa0u3eOXz2yMoLGK1fc2MDFEGq/b1NYpSpxzMqlVqBU2w==" saltValue="QStD3Kl+2rESVBEc5A89A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2019</v>
      </c>
      <c r="C6" s="33">
        <f t="shared" ref="C6:X6" si="3">C7</f>
        <v>273015</v>
      </c>
      <c r="D6" s="33">
        <f t="shared" si="3"/>
        <v>46</v>
      </c>
      <c r="E6" s="33">
        <f t="shared" si="3"/>
        <v>17</v>
      </c>
      <c r="F6" s="33">
        <f t="shared" si="3"/>
        <v>1</v>
      </c>
      <c r="G6" s="33">
        <f t="shared" si="3"/>
        <v>0</v>
      </c>
      <c r="H6" s="33" t="str">
        <f t="shared" si="3"/>
        <v>大阪府　島本町</v>
      </c>
      <c r="I6" s="33" t="str">
        <f t="shared" si="3"/>
        <v>法適用</v>
      </c>
      <c r="J6" s="33" t="str">
        <f t="shared" si="3"/>
        <v>下水道事業</v>
      </c>
      <c r="K6" s="33" t="str">
        <f t="shared" si="3"/>
        <v>公共下水道</v>
      </c>
      <c r="L6" s="33" t="str">
        <f t="shared" si="3"/>
        <v>Ba</v>
      </c>
      <c r="M6" s="33" t="str">
        <f t="shared" si="3"/>
        <v>非設置</v>
      </c>
      <c r="N6" s="34" t="str">
        <f t="shared" si="3"/>
        <v>-</v>
      </c>
      <c r="O6" s="34">
        <f t="shared" si="3"/>
        <v>56.23</v>
      </c>
      <c r="P6" s="34">
        <f t="shared" si="3"/>
        <v>95.16</v>
      </c>
      <c r="Q6" s="34">
        <f t="shared" si="3"/>
        <v>78.77</v>
      </c>
      <c r="R6" s="34">
        <f t="shared" si="3"/>
        <v>2024</v>
      </c>
      <c r="S6" s="34">
        <f t="shared" si="3"/>
        <v>31642</v>
      </c>
      <c r="T6" s="34">
        <f t="shared" si="3"/>
        <v>16.809999999999999</v>
      </c>
      <c r="U6" s="34">
        <f t="shared" si="3"/>
        <v>1882.33</v>
      </c>
      <c r="V6" s="34">
        <f t="shared" si="3"/>
        <v>30235</v>
      </c>
      <c r="W6" s="34">
        <f t="shared" si="3"/>
        <v>2.96</v>
      </c>
      <c r="X6" s="34">
        <f t="shared" si="3"/>
        <v>10214.530000000001</v>
      </c>
      <c r="Y6" s="35" t="str">
        <f>IF(Y7="",NA(),Y7)</f>
        <v>-</v>
      </c>
      <c r="Z6" s="35" t="str">
        <f t="shared" ref="Z6:AH6" si="4">IF(Z7="",NA(),Z7)</f>
        <v>-</v>
      </c>
      <c r="AA6" s="35" t="str">
        <f t="shared" si="4"/>
        <v>-</v>
      </c>
      <c r="AB6" s="35" t="str">
        <f t="shared" si="4"/>
        <v>-</v>
      </c>
      <c r="AC6" s="35">
        <f t="shared" si="4"/>
        <v>100.44</v>
      </c>
      <c r="AD6" s="35" t="str">
        <f t="shared" si="4"/>
        <v>-</v>
      </c>
      <c r="AE6" s="35" t="str">
        <f t="shared" si="4"/>
        <v>-</v>
      </c>
      <c r="AF6" s="35" t="str">
        <f t="shared" si="4"/>
        <v>-</v>
      </c>
      <c r="AG6" s="35" t="str">
        <f t="shared" si="4"/>
        <v>-</v>
      </c>
      <c r="AH6" s="35">
        <f t="shared" si="4"/>
        <v>104.85</v>
      </c>
      <c r="AI6" s="34" t="str">
        <f>IF(AI7="","",IF(AI7="-","【-】","【"&amp;SUBSTITUTE(TEXT(AI7,"#,##0.00"),"-","△")&amp;"】"))</f>
        <v>【108.07】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4">
        <f t="shared" si="5"/>
        <v>0</v>
      </c>
      <c r="AT6" s="34" t="str">
        <f>IF(AT7="","",IF(AT7="-","【-】","【"&amp;SUBSTITUTE(TEXT(AT7,"#,##0.00"),"-","△")&amp;"】"))</f>
        <v>【3.09】</v>
      </c>
      <c r="AU6" s="35" t="str">
        <f>IF(AU7="",NA(),AU7)</f>
        <v>-</v>
      </c>
      <c r="AV6" s="35" t="str">
        <f t="shared" ref="AV6:BD6" si="6">IF(AV7="",NA(),AV7)</f>
        <v>-</v>
      </c>
      <c r="AW6" s="35" t="str">
        <f t="shared" si="6"/>
        <v>-</v>
      </c>
      <c r="AX6" s="35" t="str">
        <f t="shared" si="6"/>
        <v>-</v>
      </c>
      <c r="AY6" s="35">
        <f t="shared" si="6"/>
        <v>52.12</v>
      </c>
      <c r="AZ6" s="35" t="str">
        <f t="shared" si="6"/>
        <v>-</v>
      </c>
      <c r="BA6" s="35" t="str">
        <f t="shared" si="6"/>
        <v>-</v>
      </c>
      <c r="BB6" s="35" t="str">
        <f t="shared" si="6"/>
        <v>-</v>
      </c>
      <c r="BC6" s="35" t="str">
        <f t="shared" si="6"/>
        <v>-</v>
      </c>
      <c r="BD6" s="35">
        <f t="shared" si="6"/>
        <v>53.32</v>
      </c>
      <c r="BE6" s="34" t="str">
        <f>IF(BE7="","",IF(BE7="-","【-】","【"&amp;SUBSTITUTE(TEXT(BE7,"#,##0.00"),"-","△")&amp;"】"))</f>
        <v>【69.54】</v>
      </c>
      <c r="BF6" s="35" t="str">
        <f>IF(BF7="",NA(),BF7)</f>
        <v>-</v>
      </c>
      <c r="BG6" s="35" t="str">
        <f t="shared" ref="BG6:BO6" si="7">IF(BG7="",NA(),BG7)</f>
        <v>-</v>
      </c>
      <c r="BH6" s="35" t="str">
        <f t="shared" si="7"/>
        <v>-</v>
      </c>
      <c r="BI6" s="35" t="str">
        <f t="shared" si="7"/>
        <v>-</v>
      </c>
      <c r="BJ6" s="35">
        <f t="shared" si="7"/>
        <v>1159.8</v>
      </c>
      <c r="BK6" s="35" t="str">
        <f t="shared" si="7"/>
        <v>-</v>
      </c>
      <c r="BL6" s="35" t="str">
        <f t="shared" si="7"/>
        <v>-</v>
      </c>
      <c r="BM6" s="35" t="str">
        <f t="shared" si="7"/>
        <v>-</v>
      </c>
      <c r="BN6" s="35" t="str">
        <f t="shared" si="7"/>
        <v>-</v>
      </c>
      <c r="BO6" s="35">
        <f t="shared" si="7"/>
        <v>719.63</v>
      </c>
      <c r="BP6" s="34" t="str">
        <f>IF(BP7="","",IF(BP7="-","【-】","【"&amp;SUBSTITUTE(TEXT(BP7,"#,##0.00"),"-","△")&amp;"】"))</f>
        <v>【682.51】</v>
      </c>
      <c r="BQ6" s="35" t="str">
        <f>IF(BQ7="",NA(),BQ7)</f>
        <v>-</v>
      </c>
      <c r="BR6" s="35" t="str">
        <f t="shared" ref="BR6:BZ6" si="8">IF(BR7="",NA(),BR7)</f>
        <v>-</v>
      </c>
      <c r="BS6" s="35" t="str">
        <f t="shared" si="8"/>
        <v>-</v>
      </c>
      <c r="BT6" s="35" t="str">
        <f t="shared" si="8"/>
        <v>-</v>
      </c>
      <c r="BU6" s="35">
        <f t="shared" si="8"/>
        <v>91.27</v>
      </c>
      <c r="BV6" s="35" t="str">
        <f t="shared" si="8"/>
        <v>-</v>
      </c>
      <c r="BW6" s="35" t="str">
        <f t="shared" si="8"/>
        <v>-</v>
      </c>
      <c r="BX6" s="35" t="str">
        <f t="shared" si="8"/>
        <v>-</v>
      </c>
      <c r="BY6" s="35" t="str">
        <f t="shared" si="8"/>
        <v>-</v>
      </c>
      <c r="BZ6" s="35">
        <f t="shared" si="8"/>
        <v>97.9</v>
      </c>
      <c r="CA6" s="34" t="str">
        <f>IF(CA7="","",IF(CA7="-","【-】","【"&amp;SUBSTITUTE(TEXT(CA7,"#,##0.00"),"-","△")&amp;"】"))</f>
        <v>【100.34】</v>
      </c>
      <c r="CB6" s="35" t="str">
        <f>IF(CB7="",NA(),CB7)</f>
        <v>-</v>
      </c>
      <c r="CC6" s="35" t="str">
        <f t="shared" ref="CC6:CK6" si="9">IF(CC7="",NA(),CC7)</f>
        <v>-</v>
      </c>
      <c r="CD6" s="35" t="str">
        <f t="shared" si="9"/>
        <v>-</v>
      </c>
      <c r="CE6" s="35" t="str">
        <f t="shared" si="9"/>
        <v>-</v>
      </c>
      <c r="CF6" s="35">
        <f t="shared" si="9"/>
        <v>127.12</v>
      </c>
      <c r="CG6" s="35" t="str">
        <f t="shared" si="9"/>
        <v>-</v>
      </c>
      <c r="CH6" s="35" t="str">
        <f t="shared" si="9"/>
        <v>-</v>
      </c>
      <c r="CI6" s="35" t="str">
        <f t="shared" si="9"/>
        <v>-</v>
      </c>
      <c r="CJ6" s="35" t="str">
        <f t="shared" si="9"/>
        <v>-</v>
      </c>
      <c r="CK6" s="35">
        <f t="shared" si="9"/>
        <v>112.77</v>
      </c>
      <c r="CL6" s="34" t="str">
        <f>IF(CL7="","",IF(CL7="-","【-】","【"&amp;SUBSTITUTE(TEXT(CL7,"#,##0.00"),"-","△")&amp;"】"))</f>
        <v>【136.15】</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t="str">
        <f t="shared" si="10"/>
        <v>-</v>
      </c>
      <c r="CW6" s="34" t="str">
        <f>IF(CW7="","",IF(CW7="-","【-】","【"&amp;SUBSTITUTE(TEXT(CW7,"#,##0.00"),"-","△")&amp;"】"))</f>
        <v>【59.64】</v>
      </c>
      <c r="CX6" s="35" t="str">
        <f>IF(CX7="",NA(),CX7)</f>
        <v>-</v>
      </c>
      <c r="CY6" s="35" t="str">
        <f t="shared" ref="CY6:DG6" si="11">IF(CY7="",NA(),CY7)</f>
        <v>-</v>
      </c>
      <c r="CZ6" s="35" t="str">
        <f t="shared" si="11"/>
        <v>-</v>
      </c>
      <c r="DA6" s="35" t="str">
        <f t="shared" si="11"/>
        <v>-</v>
      </c>
      <c r="DB6" s="35">
        <f t="shared" si="11"/>
        <v>98.95</v>
      </c>
      <c r="DC6" s="35" t="str">
        <f t="shared" si="11"/>
        <v>-</v>
      </c>
      <c r="DD6" s="35" t="str">
        <f t="shared" si="11"/>
        <v>-</v>
      </c>
      <c r="DE6" s="35" t="str">
        <f t="shared" si="11"/>
        <v>-</v>
      </c>
      <c r="DF6" s="35" t="str">
        <f t="shared" si="11"/>
        <v>-</v>
      </c>
      <c r="DG6" s="35">
        <f t="shared" si="11"/>
        <v>96.8</v>
      </c>
      <c r="DH6" s="34" t="str">
        <f>IF(DH7="","",IF(DH7="-","【-】","【"&amp;SUBSTITUTE(TEXT(DH7,"#,##0.00"),"-","△")&amp;"】"))</f>
        <v>【95.35】</v>
      </c>
      <c r="DI6" s="35" t="str">
        <f>IF(DI7="",NA(),DI7)</f>
        <v>-</v>
      </c>
      <c r="DJ6" s="35" t="str">
        <f t="shared" ref="DJ6:DR6" si="12">IF(DJ7="",NA(),DJ7)</f>
        <v>-</v>
      </c>
      <c r="DK6" s="35" t="str">
        <f t="shared" si="12"/>
        <v>-</v>
      </c>
      <c r="DL6" s="35" t="str">
        <f t="shared" si="12"/>
        <v>-</v>
      </c>
      <c r="DM6" s="35">
        <f t="shared" si="12"/>
        <v>3.26</v>
      </c>
      <c r="DN6" s="35" t="str">
        <f t="shared" si="12"/>
        <v>-</v>
      </c>
      <c r="DO6" s="35" t="str">
        <f t="shared" si="12"/>
        <v>-</v>
      </c>
      <c r="DP6" s="35" t="str">
        <f t="shared" si="12"/>
        <v>-</v>
      </c>
      <c r="DQ6" s="35" t="str">
        <f t="shared" si="12"/>
        <v>-</v>
      </c>
      <c r="DR6" s="35">
        <f t="shared" si="12"/>
        <v>14.72</v>
      </c>
      <c r="DS6" s="34" t="str">
        <f>IF(DS7="","",IF(DS7="-","【-】","【"&amp;SUBSTITUTE(TEXT(DS7,"#,##0.00"),"-","△")&amp;"】"))</f>
        <v>【38.57】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1.01</v>
      </c>
      <c r="ED6" s="34" t="str">
        <f>IF(ED7="","",IF(ED7="-","【-】","【"&amp;SUBSTITUTE(TEXT(ED7,"#,##0.00"),"-","△")&amp;"】"))</f>
        <v>【5.90】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0.06</v>
      </c>
      <c r="EO6" s="34" t="str">
        <f>IF(EO7="","",IF(EO7="-","【-】","【"&amp;SUBSTITUTE(TEXT(EO7,"#,##0.00"),"-","△")&amp;"】"))</f>
        <v>【0.22】</v>
      </c>
    </row>
    <row r="7" spans="1:148" s="36" customFormat="1" x14ac:dyDescent="0.15">
      <c r="A7" s="28"/>
      <c r="B7" s="37">
        <v>2019</v>
      </c>
      <c r="C7" s="37">
        <v>273015</v>
      </c>
      <c r="D7" s="37">
        <v>46</v>
      </c>
      <c r="E7" s="37">
        <v>17</v>
      </c>
      <c r="F7" s="37">
        <v>1</v>
      </c>
      <c r="G7" s="37">
        <v>0</v>
      </c>
      <c r="H7" s="37" t="s">
        <v>95</v>
      </c>
      <c r="I7" s="37" t="s">
        <v>96</v>
      </c>
      <c r="J7" s="37" t="s">
        <v>97</v>
      </c>
      <c r="K7" s="37" t="s">
        <v>98</v>
      </c>
      <c r="L7" s="37" t="s">
        <v>99</v>
      </c>
      <c r="M7" s="37" t="s">
        <v>100</v>
      </c>
      <c r="N7" s="38" t="s">
        <v>101</v>
      </c>
      <c r="O7" s="38">
        <v>56.23</v>
      </c>
      <c r="P7" s="38">
        <v>95.16</v>
      </c>
      <c r="Q7" s="38">
        <v>78.77</v>
      </c>
      <c r="R7" s="38">
        <v>2024</v>
      </c>
      <c r="S7" s="38">
        <v>31642</v>
      </c>
      <c r="T7" s="38">
        <v>16.809999999999999</v>
      </c>
      <c r="U7" s="38">
        <v>1882.33</v>
      </c>
      <c r="V7" s="38">
        <v>30235</v>
      </c>
      <c r="W7" s="38">
        <v>2.96</v>
      </c>
      <c r="X7" s="38">
        <v>10214.530000000001</v>
      </c>
      <c r="Y7" s="38" t="s">
        <v>101</v>
      </c>
      <c r="Z7" s="38" t="s">
        <v>101</v>
      </c>
      <c r="AA7" s="38" t="s">
        <v>101</v>
      </c>
      <c r="AB7" s="38" t="s">
        <v>101</v>
      </c>
      <c r="AC7" s="38">
        <v>100.44</v>
      </c>
      <c r="AD7" s="38" t="s">
        <v>101</v>
      </c>
      <c r="AE7" s="38" t="s">
        <v>101</v>
      </c>
      <c r="AF7" s="38" t="s">
        <v>101</v>
      </c>
      <c r="AG7" s="38" t="s">
        <v>101</v>
      </c>
      <c r="AH7" s="38">
        <v>104.85</v>
      </c>
      <c r="AI7" s="38">
        <v>108.07</v>
      </c>
      <c r="AJ7" s="38" t="s">
        <v>101</v>
      </c>
      <c r="AK7" s="38" t="s">
        <v>101</v>
      </c>
      <c r="AL7" s="38" t="s">
        <v>101</v>
      </c>
      <c r="AM7" s="38" t="s">
        <v>101</v>
      </c>
      <c r="AN7" s="38">
        <v>0</v>
      </c>
      <c r="AO7" s="38" t="s">
        <v>101</v>
      </c>
      <c r="AP7" s="38" t="s">
        <v>101</v>
      </c>
      <c r="AQ7" s="38" t="s">
        <v>101</v>
      </c>
      <c r="AR7" s="38" t="s">
        <v>101</v>
      </c>
      <c r="AS7" s="38">
        <v>0</v>
      </c>
      <c r="AT7" s="38">
        <v>3.09</v>
      </c>
      <c r="AU7" s="38" t="s">
        <v>101</v>
      </c>
      <c r="AV7" s="38" t="s">
        <v>101</v>
      </c>
      <c r="AW7" s="38" t="s">
        <v>101</v>
      </c>
      <c r="AX7" s="38" t="s">
        <v>101</v>
      </c>
      <c r="AY7" s="38">
        <v>52.12</v>
      </c>
      <c r="AZ7" s="38" t="s">
        <v>101</v>
      </c>
      <c r="BA7" s="38" t="s">
        <v>101</v>
      </c>
      <c r="BB7" s="38" t="s">
        <v>101</v>
      </c>
      <c r="BC7" s="38" t="s">
        <v>101</v>
      </c>
      <c r="BD7" s="38">
        <v>53.32</v>
      </c>
      <c r="BE7" s="38">
        <v>69.540000000000006</v>
      </c>
      <c r="BF7" s="38" t="s">
        <v>101</v>
      </c>
      <c r="BG7" s="38" t="s">
        <v>101</v>
      </c>
      <c r="BH7" s="38" t="s">
        <v>101</v>
      </c>
      <c r="BI7" s="38" t="s">
        <v>101</v>
      </c>
      <c r="BJ7" s="38">
        <v>1159.8</v>
      </c>
      <c r="BK7" s="38" t="s">
        <v>101</v>
      </c>
      <c r="BL7" s="38" t="s">
        <v>101</v>
      </c>
      <c r="BM7" s="38" t="s">
        <v>101</v>
      </c>
      <c r="BN7" s="38" t="s">
        <v>101</v>
      </c>
      <c r="BO7" s="38">
        <v>719.63</v>
      </c>
      <c r="BP7" s="38">
        <v>682.51</v>
      </c>
      <c r="BQ7" s="38" t="s">
        <v>101</v>
      </c>
      <c r="BR7" s="38" t="s">
        <v>101</v>
      </c>
      <c r="BS7" s="38" t="s">
        <v>101</v>
      </c>
      <c r="BT7" s="38" t="s">
        <v>101</v>
      </c>
      <c r="BU7" s="38">
        <v>91.27</v>
      </c>
      <c r="BV7" s="38" t="s">
        <v>101</v>
      </c>
      <c r="BW7" s="38" t="s">
        <v>101</v>
      </c>
      <c r="BX7" s="38" t="s">
        <v>101</v>
      </c>
      <c r="BY7" s="38" t="s">
        <v>101</v>
      </c>
      <c r="BZ7" s="38">
        <v>97.9</v>
      </c>
      <c r="CA7" s="38">
        <v>100.34</v>
      </c>
      <c r="CB7" s="38" t="s">
        <v>101</v>
      </c>
      <c r="CC7" s="38" t="s">
        <v>101</v>
      </c>
      <c r="CD7" s="38" t="s">
        <v>101</v>
      </c>
      <c r="CE7" s="38" t="s">
        <v>101</v>
      </c>
      <c r="CF7" s="38">
        <v>127.12</v>
      </c>
      <c r="CG7" s="38" t="s">
        <v>101</v>
      </c>
      <c r="CH7" s="38" t="s">
        <v>101</v>
      </c>
      <c r="CI7" s="38" t="s">
        <v>101</v>
      </c>
      <c r="CJ7" s="38" t="s">
        <v>101</v>
      </c>
      <c r="CK7" s="38">
        <v>112.77</v>
      </c>
      <c r="CL7" s="38">
        <v>136.15</v>
      </c>
      <c r="CM7" s="38" t="s">
        <v>101</v>
      </c>
      <c r="CN7" s="38" t="s">
        <v>101</v>
      </c>
      <c r="CO7" s="38" t="s">
        <v>101</v>
      </c>
      <c r="CP7" s="38" t="s">
        <v>101</v>
      </c>
      <c r="CQ7" s="38" t="s">
        <v>101</v>
      </c>
      <c r="CR7" s="38" t="s">
        <v>101</v>
      </c>
      <c r="CS7" s="38" t="s">
        <v>101</v>
      </c>
      <c r="CT7" s="38" t="s">
        <v>101</v>
      </c>
      <c r="CU7" s="38" t="s">
        <v>101</v>
      </c>
      <c r="CV7" s="38" t="s">
        <v>101</v>
      </c>
      <c r="CW7" s="38">
        <v>59.64</v>
      </c>
      <c r="CX7" s="38" t="s">
        <v>101</v>
      </c>
      <c r="CY7" s="38" t="s">
        <v>101</v>
      </c>
      <c r="CZ7" s="38" t="s">
        <v>101</v>
      </c>
      <c r="DA7" s="38" t="s">
        <v>101</v>
      </c>
      <c r="DB7" s="38">
        <v>98.95</v>
      </c>
      <c r="DC7" s="38" t="s">
        <v>101</v>
      </c>
      <c r="DD7" s="38" t="s">
        <v>101</v>
      </c>
      <c r="DE7" s="38" t="s">
        <v>101</v>
      </c>
      <c r="DF7" s="38" t="s">
        <v>101</v>
      </c>
      <c r="DG7" s="38">
        <v>96.8</v>
      </c>
      <c r="DH7" s="38">
        <v>95.35</v>
      </c>
      <c r="DI7" s="38" t="s">
        <v>101</v>
      </c>
      <c r="DJ7" s="38" t="s">
        <v>101</v>
      </c>
      <c r="DK7" s="38" t="s">
        <v>101</v>
      </c>
      <c r="DL7" s="38" t="s">
        <v>101</v>
      </c>
      <c r="DM7" s="38">
        <v>3.26</v>
      </c>
      <c r="DN7" s="38" t="s">
        <v>101</v>
      </c>
      <c r="DO7" s="38" t="s">
        <v>101</v>
      </c>
      <c r="DP7" s="38" t="s">
        <v>101</v>
      </c>
      <c r="DQ7" s="38" t="s">
        <v>101</v>
      </c>
      <c r="DR7" s="38">
        <v>14.72</v>
      </c>
      <c r="DS7" s="38">
        <v>38.57</v>
      </c>
      <c r="DT7" s="38" t="s">
        <v>101</v>
      </c>
      <c r="DU7" s="38" t="s">
        <v>101</v>
      </c>
      <c r="DV7" s="38" t="s">
        <v>101</v>
      </c>
      <c r="DW7" s="38" t="s">
        <v>101</v>
      </c>
      <c r="DX7" s="38">
        <v>0</v>
      </c>
      <c r="DY7" s="38" t="s">
        <v>101</v>
      </c>
      <c r="DZ7" s="38" t="s">
        <v>101</v>
      </c>
      <c r="EA7" s="38" t="s">
        <v>101</v>
      </c>
      <c r="EB7" s="38" t="s">
        <v>101</v>
      </c>
      <c r="EC7" s="38">
        <v>1.01</v>
      </c>
      <c r="ED7" s="38">
        <v>5.9</v>
      </c>
      <c r="EE7" s="38" t="s">
        <v>101</v>
      </c>
      <c r="EF7" s="38" t="s">
        <v>101</v>
      </c>
      <c r="EG7" s="38" t="s">
        <v>101</v>
      </c>
      <c r="EH7" s="38" t="s">
        <v>101</v>
      </c>
      <c r="EI7" s="38">
        <v>0</v>
      </c>
      <c r="EJ7" s="38" t="s">
        <v>101</v>
      </c>
      <c r="EK7" s="38" t="s">
        <v>101</v>
      </c>
      <c r="EL7" s="38" t="s">
        <v>101</v>
      </c>
      <c r="EM7" s="38" t="s">
        <v>101</v>
      </c>
      <c r="EN7" s="38">
        <v>0.06</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107</v>
      </c>
    </row>
    <row r="12" spans="1:148" x14ac:dyDescent="0.15">
      <c r="B12">
        <v>1</v>
      </c>
      <c r="C12">
        <v>1</v>
      </c>
      <c r="D12">
        <v>1</v>
      </c>
      <c r="E12">
        <v>1</v>
      </c>
      <c r="F12">
        <v>1</v>
      </c>
      <c r="G12" t="s">
        <v>108</v>
      </c>
    </row>
    <row r="13" spans="1:148" x14ac:dyDescent="0.15">
      <c r="B13" t="s">
        <v>109</v>
      </c>
      <c r="C13" t="s">
        <v>109</v>
      </c>
      <c r="D13" t="s">
        <v>110</v>
      </c>
      <c r="E13" t="s">
        <v>109</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三宅 俊彦</dc:creator>
  <cp:lastModifiedBy>yoshida</cp:lastModifiedBy>
  <cp:lastPrinted>2021-02-17T02:38:27Z</cp:lastPrinted>
  <dcterms:created xsi:type="dcterms:W3CDTF">2021-02-17T02:38:55Z</dcterms:created>
  <dcterms:modified xsi:type="dcterms:W3CDTF">2021-02-19T06:20:00Z</dcterms:modified>
</cp:coreProperties>
</file>