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2 柏原市●\"/>
    </mc:Choice>
  </mc:AlternateContent>
  <workbookProtection workbookAlgorithmName="SHA-512" workbookHashValue="vkMkQlxD9KQNgsoILmDtuSnGbEVYGwGwmK1hKuniYzA+k/UGVSK3qIry3srslWRAsaleN7eTSO+lR2XiVTyTnw==" workbookSaltValue="IM/Lcp6uXg3jSUyZWfIvIA=="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<sst xmlns="http://schemas.openxmlformats.org/spreadsheetml/2006/main" count="228" uniqueCount="113">
  <si>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</si>
  <si>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</si>
  <si>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</si>
  <si>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</si>
  <si>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</si>
  <si>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</si>
  <si>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</si>
  <si>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</si>
  <si>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</si>
  <si>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</si>
  <si>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</si>
  <si>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</si>
  <si>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</si>
  <si>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</si>
  <si>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</si>
  <si>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</si>
  <si>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</si>
  <si>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</si>
  <si>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</si>
  <si>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</si>
  <si>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</si>
  <si>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</si>
  <si>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</si>
  <si>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</si>
  <si>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</si>
  <si>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</si>
  <si>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</si>
  <si>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</si>
  <si>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</si>
  <si>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</si>
  <si>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</si>
  <si>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</si>
  <si>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</si>
  <si>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</si>
  <si>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</si>
  <si>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</si>
  <si>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</si>
  <si>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</si>
  <si>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</si>
  <si>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</si>
  <si>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</si>
  <si>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</si>
  <si>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</si>
  <si>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</si>
  <si>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</si>
  <si>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</si>
  <si>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</si>
  <si>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</si>
  <si>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</si>
  <si>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</si>
  <si>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</si>
  <si>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</si>
  <si>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</si>
  <si>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</si>
  <si>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</si>
  <si>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</si>
  <si>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</si>
  <si>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</si>
  <si>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</si>
  <si>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</si>
  <si>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</si>
  <si>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</si>
  <si>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</si>
  <si>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</si>
  <si>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</si>
  <si>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</si>
  <si>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</si>
  <si>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</si>
  <si>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</si>
  <si>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</si>
  <si>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</si>
  <si>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</si>
  <si>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</si>
  <si>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</si>
  <si>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</si>
  <si>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</si>
  <si>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</si>
  <si>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</si>
  <si>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</si>
  <si>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</si>
  <si>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</si>
  <si>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</si>
  <si>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</si>
  <si>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</si>
  <si>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</si>
  <si>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</si>
  <si>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</si>
  <si>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</si>
  <si>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</si>
  <si>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</si>
  <si>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</si>
  <si>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</si>
  <si>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</si>
  <si>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</si>
  <si>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</si>
  <si>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</si>
  <si>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</si>
  <si>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</si>
  <si>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</si>
  <si>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</si>
  <si>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</si>
  <si>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</si>
  <si>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</si>
  <si>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</si>
  <si>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</si>
  <si>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</si>
  <si>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</si>
  <si>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</si>
  <si>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</si>
  <si>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</si>
  <si>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令和元年度決算におきましても当年度純利益を計上できておりますが、給水収益は減少し続けております。また、管路や施設の老朽化は進んでおり、管路等の更新費用は近年増加傾向となっております。
　このような状況を踏まえた上で、本市では、平成31年4月からの計画となります水道事業ビジョン及び実施計画に基づき、新たに検討しました施設の統廃合やダウンサイジング等により、維持管理費を削減し、また同時に重要度・優先度を踏まえた更新投資の平準化により更新費用の削減を図り、持続可能な事業を進めてまいります。
　投資財源については、積立金の利用や内部留保資金とのバランスに留意しつつ、貸付利率にも注視しながら将来負担の公平性を考慮した企業債の借入について引き続き検討してまいります。
</t>
    <rPh sb="1" eb="3">
      <t>レイワ</t>
    </rPh>
    <rPh sb="3" eb="4">
      <t>ゲン</t>
    </rPh>
    <rPh sb="194" eb="197">
      <t>ジュウヨウド</t>
    </rPh>
    <rPh sb="198" eb="201">
      <t>ユウセンド</t>
    </rPh>
    <rPh sb="202" eb="203">
      <t>フ</t>
    </rPh>
    <rPh sb="206" eb="208">
      <t>コウシン</t>
    </rPh>
    <rPh sb="208" eb="210">
      <t>トウシ</t>
    </rPh>
    <rPh sb="211" eb="214">
      <t>ヘイジュンカ</t>
    </rPh>
    <rPh sb="217" eb="219">
      <t>コウシン</t>
    </rPh>
    <rPh sb="219" eb="221">
      <t>ヒヨウ</t>
    </rPh>
    <rPh sb="222" eb="224">
      <t>サクゲン</t>
    </rPh>
    <rPh sb="225" eb="226">
      <t>ハカ</t>
    </rPh>
    <rPh sb="283" eb="285">
      <t>カシツケ</t>
    </rPh>
    <rPh sb="285" eb="287">
      <t>リリツ</t>
    </rPh>
    <rPh sb="289" eb="291">
      <t>チュウシ</t>
    </rPh>
    <phoneticPr fontId="4"/>
  </si>
  <si>
    <t xml:space="preserve">　管路の更新について、令和元年度では地震に強い耐震適合管で約2.6kmの更新・整備を行い、管路総延長約256㎞のうち約107㎞が耐震化され、耐震適合率は約41.7％です。
 この結果、②管路経年化率は令和元年度に更新した管路に対し、令和元年度に法定耐用年数を超過する管路が多かったため、平成30年度と比べ1.1ポイント増加しております。この指標につきましては全国平均及び類似団体平均値を大幅に上回っており、法定耐用年数を経過した管路を多数保有している状況です。
　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Ph sb="11" eb="13">
      <t>レイワ</t>
    </rPh>
    <rPh sb="13" eb="14">
      <t>ゲン</t>
    </rPh>
    <rPh sb="29" eb="30">
      <t>ヤク</t>
    </rPh>
    <rPh sb="72" eb="74">
      <t>テキゴウ</t>
    </rPh>
    <rPh sb="100" eb="102">
      <t>レイワ</t>
    </rPh>
    <rPh sb="102" eb="104">
      <t>ガンネン</t>
    </rPh>
    <rPh sb="104" eb="105">
      <t>ド</t>
    </rPh>
    <rPh sb="110" eb="112">
      <t>カンロ</t>
    </rPh>
    <rPh sb="113" eb="114">
      <t>タイ</t>
    </rPh>
    <rPh sb="122" eb="124">
      <t>ホウテイ</t>
    </rPh>
    <rPh sb="124" eb="126">
      <t>タイヨウ</t>
    </rPh>
    <rPh sb="126" eb="128">
      <t>ネンスウ</t>
    </rPh>
    <rPh sb="129" eb="131">
      <t>チョウカ</t>
    </rPh>
    <rPh sb="133" eb="135">
      <t>カンロ</t>
    </rPh>
    <rPh sb="136" eb="137">
      <t>オオ</t>
    </rPh>
    <rPh sb="143" eb="145">
      <t>ヘイセイ</t>
    </rPh>
    <rPh sb="147" eb="149">
      <t>ネンド</t>
    </rPh>
    <rPh sb="150" eb="151">
      <t>クラ</t>
    </rPh>
    <rPh sb="159" eb="161">
      <t>ゾウカ</t>
    </rPh>
    <rPh sb="170" eb="172">
      <t>シヒョウ</t>
    </rPh>
    <rPh sb="191" eb="192">
      <t>アタイ</t>
    </rPh>
    <rPh sb="318" eb="320">
      <t>キカン</t>
    </rPh>
    <rPh sb="320" eb="322">
      <t>カンロ</t>
    </rPh>
    <rPh sb="322" eb="323">
      <t>トウ</t>
    </rPh>
    <rPh sb="324" eb="326">
      <t>コウシン</t>
    </rPh>
    <rPh sb="327" eb="328">
      <t>スス</t>
    </rPh>
    <phoneticPr fontId="4"/>
  </si>
  <si>
    <t>　令和元年度は新たに策定しました水道ビジョン及び経営戦略に基づく事業運営の開始年度となります。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平成30年度に比べ約0.5ポイント減少しております。これは、使用水量の減少、大阪広域水道企業団からの受水と比べ安価な自己水の確保及び管路の漏水に対する修繕の減少等により費用が減少したものの、給水人口の減少や節水意識の向上等による使用水量の減少により給水収益も減少したことによるものです。
  ④企業債残高対給水収益比率は類似団体平均値と比べ、大きく下回っております。これは効率的な下水道事業工事との随伴工事による管路更新を行うことによって路面復旧費等を削減し、可能な限り企業債に頼らず、下水道事業からの工事負担金や自己財源により事業を進めてきたことによるものです。
　平成30年度と比べ事業費用及び有収水量が減少し、⑥給水原価が増加したことにより⑤料金回収率は、約1.1ポイント減少しましたが、全国平均及び類似団体平均値を上回っております。
　⑦施設利用率は、平成30年度と比べ約0.9ポイント減少し、全国平均及び類似団体平均値を下回っております。</t>
    <rPh sb="1" eb="3">
      <t>レイワ</t>
    </rPh>
    <rPh sb="3" eb="5">
      <t>ガンネン</t>
    </rPh>
    <rPh sb="5" eb="6">
      <t>ド</t>
    </rPh>
    <rPh sb="7" eb="8">
      <t>アラ</t>
    </rPh>
    <rPh sb="10" eb="12">
      <t>サクテイ</t>
    </rPh>
    <rPh sb="16" eb="18">
      <t>スイドウ</t>
    </rPh>
    <rPh sb="22" eb="23">
      <t>オヨ</t>
    </rPh>
    <rPh sb="24" eb="26">
      <t>ケイエイ</t>
    </rPh>
    <rPh sb="26" eb="28">
      <t>センリャク</t>
    </rPh>
    <rPh sb="39" eb="41">
      <t>ネンド</t>
    </rPh>
    <rPh sb="80" eb="81">
      <t>アタイ</t>
    </rPh>
    <rPh sb="153" eb="155">
      <t>ケイジョウ</t>
    </rPh>
    <rPh sb="178" eb="180">
      <t>ゲンショウ</t>
    </rPh>
    <rPh sb="227" eb="229">
      <t>カンロ</t>
    </rPh>
    <rPh sb="230" eb="232">
      <t>ロウスイ</t>
    </rPh>
    <rPh sb="233" eb="234">
      <t>タイ</t>
    </rPh>
    <rPh sb="241" eb="242">
      <t>トウ</t>
    </rPh>
    <rPh sb="275" eb="277">
      <t>シヨウ</t>
    </rPh>
    <rPh sb="277" eb="279">
      <t>スイリョウ</t>
    </rPh>
    <rPh sb="280" eb="282">
      <t>ゲンショウ</t>
    </rPh>
    <rPh sb="290" eb="292">
      <t>ゲンショウ</t>
    </rPh>
    <rPh sb="308" eb="310">
      <t>キギョウ</t>
    </rPh>
    <rPh sb="310" eb="311">
      <t>サイ</t>
    </rPh>
    <rPh sb="311" eb="313">
      <t>ザンダカ</t>
    </rPh>
    <rPh sb="313" eb="314">
      <t>タイ</t>
    </rPh>
    <rPh sb="314" eb="316">
      <t>キュウスイ</t>
    </rPh>
    <rPh sb="316" eb="318">
      <t>シュウエキ</t>
    </rPh>
    <rPh sb="318" eb="320">
      <t>ヒリツ</t>
    </rPh>
    <rPh sb="321" eb="323">
      <t>ルイジ</t>
    </rPh>
    <rPh sb="323" eb="325">
      <t>ダンタイ</t>
    </rPh>
    <rPh sb="325" eb="328">
      <t>ヘイキンチ</t>
    </rPh>
    <rPh sb="329" eb="330">
      <t>クラ</t>
    </rPh>
    <rPh sb="347" eb="350">
      <t>コウリツテキ</t>
    </rPh>
    <rPh sb="351" eb="354">
      <t>ゲスイドウ</t>
    </rPh>
    <rPh sb="354" eb="356">
      <t>ジギョウ</t>
    </rPh>
    <rPh sb="356" eb="358">
      <t>コウジ</t>
    </rPh>
    <rPh sb="367" eb="369">
      <t>カンロ</t>
    </rPh>
    <rPh sb="369" eb="371">
      <t>コウシン</t>
    </rPh>
    <rPh sb="372" eb="373">
      <t>オコナ</t>
    </rPh>
    <rPh sb="380" eb="382">
      <t>ロメン</t>
    </rPh>
    <rPh sb="382" eb="384">
      <t>フッキュウ</t>
    </rPh>
    <rPh sb="384" eb="385">
      <t>ヒ</t>
    </rPh>
    <rPh sb="385" eb="386">
      <t>トウ</t>
    </rPh>
    <rPh sb="387" eb="389">
      <t>サクゲン</t>
    </rPh>
    <rPh sb="391" eb="393">
      <t>カノウ</t>
    </rPh>
    <rPh sb="394" eb="395">
      <t>カギ</t>
    </rPh>
    <rPh sb="396" eb="398">
      <t>キギョウ</t>
    </rPh>
    <rPh sb="398" eb="399">
      <t>サイ</t>
    </rPh>
    <rPh sb="400" eb="401">
      <t>タヨ</t>
    </rPh>
    <rPh sb="404" eb="407">
      <t>ゲスイドウ</t>
    </rPh>
    <rPh sb="407" eb="409">
      <t>ジギョウ</t>
    </rPh>
    <rPh sb="412" eb="414">
      <t>コウジ</t>
    </rPh>
    <rPh sb="414" eb="417">
      <t>フタンキン</t>
    </rPh>
    <rPh sb="418" eb="420">
      <t>ジコ</t>
    </rPh>
    <rPh sb="420" eb="422">
      <t>ザイゲン</t>
    </rPh>
    <rPh sb="425" eb="427">
      <t>ジギョウ</t>
    </rPh>
    <rPh sb="428" eb="429">
      <t>スス</t>
    </rPh>
    <rPh sb="470" eb="472">
      <t>キュウスイ</t>
    </rPh>
    <rPh sb="472" eb="474">
      <t>ゲンカ</t>
    </rPh>
    <rPh sb="475" eb="477">
      <t>ゾウカ</t>
    </rPh>
    <rPh sb="500" eb="502">
      <t>ゲンショウ</t>
    </rPh>
    <rPh sb="508" eb="510">
      <t>ゼンコク</t>
    </rPh>
    <rPh sb="510" eb="512">
      <t>ヘイキン</t>
    </rPh>
    <rPh sb="512" eb="513">
      <t>オヨ</t>
    </rPh>
    <rPh sb="514" eb="516">
      <t>ルイジ</t>
    </rPh>
    <rPh sb="516" eb="518">
      <t>ダンタイ</t>
    </rPh>
    <rPh sb="518" eb="521">
      <t>ヘイキンチ</t>
    </rPh>
    <rPh sb="522" eb="524">
      <t>ウワマワ</t>
    </rPh>
    <rPh sb="541" eb="543">
      <t>ヘイセイ</t>
    </rPh>
    <rPh sb="545" eb="547">
      <t>ネンド</t>
    </rPh>
    <rPh sb="548" eb="549">
      <t>クラ</t>
    </rPh>
    <rPh sb="550" eb="551">
      <t>ヤク</t>
    </rPh>
    <rPh sb="574" eb="575">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</si>
</sst>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0.83</c:v>
                </c:pt>
                <c:pt idx="1">
                  <c:v>1.03</c:v>
                </c:pt>
                <c:pt idx="2">
                  <c:v>1.4</c:v>
                </c:pt>
                <c:pt idx="3">
                  <c:v>1.32</c:v>
                </c:pt>
                <c:pt idx="4">
                  <c:v>1</c:v>
                </c:pt>
              </c:numCache>
            </c:numRef>
          </c:val>
          <c:extLst>
            <c:ext xmlns:c16="http://schemas.microsoft.com/office/drawing/2014/chart" uri="{C3380CC4-5D6E-409C-BE32-E72D297353CC}">
              <c16:uniqueId val="{00000000-4353-4E7E-8172-497FC5C8E1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353-4E7E-8172-497FC5C8E1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57.76</c:v>
                </c:pt>
                <c:pt idx="1">
                  <c:v>57.13</c:v>
                </c:pt>
                <c:pt idx="2">
                  <c:v>57.18</c:v>
                </c:pt>
                <c:pt idx="3">
                  <c:v>56.12</c:v>
                </c:pt>
                <c:pt idx="4">
                  <c:v>55.24</c:v>
                </c:pt>
              </c:numCache>
            </c:numRef>
          </c:val>
          <c:extLst>
            <c:ext xmlns:c16="http://schemas.microsoft.com/office/drawing/2014/chart" uri="{C3380CC4-5D6E-409C-BE32-E72D297353CC}">
              <c16:uniqueId val="{00000000-9586-41E1-9092-B6AB25B3A9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586-41E1-9092-B6AB25B3A9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94.33</c:v>
                </c:pt>
                <c:pt idx="1">
                  <c:v>94.71</c:v>
                </c:pt>
                <c:pt idx="2">
                  <c:v>94.29</c:v>
                </c:pt>
                <c:pt idx="3">
                  <c:v>94.68</c:v>
                </c:pt>
                <c:pt idx="4">
                  <c:v>94.38</c:v>
                </c:pt>
              </c:numCache>
            </c:numRef>
          </c:val>
          <c:extLst>
            <c:ext xmlns:c16="http://schemas.microsoft.com/office/drawing/2014/chart" uri="{C3380CC4-5D6E-409C-BE32-E72D297353CC}">
              <c16:uniqueId val="{00000000-DF77-42BB-8C7B-D16C74A773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DF77-42BB-8C7B-D16C74A773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117.74</c:v>
                </c:pt>
                <c:pt idx="1">
                  <c:v>119.61</c:v>
                </c:pt>
                <c:pt idx="2">
                  <c:v>118.26</c:v>
                </c:pt>
                <c:pt idx="3">
                  <c:v>120.8</c:v>
                </c:pt>
                <c:pt idx="4">
                  <c:v>120.33</c:v>
                </c:pt>
              </c:numCache>
            </c:numRef>
          </c:val>
          <c:extLst>
            <c:ext xmlns:c16="http://schemas.microsoft.com/office/drawing/2014/chart" uri="{C3380CC4-5D6E-409C-BE32-E72D297353CC}">
              <c16:uniqueId val="{00000000-9306-40BE-88B1-B1772C1554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306-40BE-88B1-B1772C1554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51.94</c:v>
                </c:pt>
                <c:pt idx="1">
                  <c:v>52.67</c:v>
                </c:pt>
                <c:pt idx="2">
                  <c:v>54.09</c:v>
                </c:pt>
                <c:pt idx="3">
                  <c:v>54.02</c:v>
                </c:pt>
                <c:pt idx="4">
                  <c:v>54.27</c:v>
                </c:pt>
              </c:numCache>
            </c:numRef>
          </c:val>
          <c:extLst>
            <c:ext xmlns:c16="http://schemas.microsoft.com/office/drawing/2014/chart" uri="{C3380CC4-5D6E-409C-BE32-E72D297353CC}">
              <c16:uniqueId val="{00000000-AEF2-4BAB-A93B-6B676A0F3E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AEF2-4BAB-A93B-6B676A0F3E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32.51</c:v>
                </c:pt>
                <c:pt idx="1">
                  <c:v>38.950000000000003</c:v>
                </c:pt>
                <c:pt idx="2">
                  <c:v>40.619999999999997</c:v>
                </c:pt>
                <c:pt idx="3">
                  <c:v>39.56</c:v>
                </c:pt>
                <c:pt idx="4">
                  <c:v>40.659999999999997</c:v>
                </c:pt>
              </c:numCache>
            </c:numRef>
          </c:val>
          <c:extLst>
            <c:ext xmlns:c16="http://schemas.microsoft.com/office/drawing/2014/chart" uri="{C3380CC4-5D6E-409C-BE32-E72D297353CC}">
              <c16:uniqueId val="{00000000-2945-4D10-8CEE-52488D9F27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2945-4D10-8CEE-52488D9F27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A3-4B1C-BCF1-5E8495629A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FEA3-4B1C-BCF1-5E8495629A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530.89</c:v>
                </c:pt>
                <c:pt idx="1">
                  <c:v>524.51</c:v>
                </c:pt>
                <c:pt idx="2">
                  <c:v>517.83000000000004</c:v>
                </c:pt>
                <c:pt idx="3">
                  <c:v>520.39</c:v>
                </c:pt>
                <c:pt idx="4">
                  <c:v>557.51</c:v>
                </c:pt>
              </c:numCache>
            </c:numRef>
          </c:val>
          <c:extLst>
            <c:ext xmlns:c16="http://schemas.microsoft.com/office/drawing/2014/chart" uri="{C3380CC4-5D6E-409C-BE32-E72D297353CC}">
              <c16:uniqueId val="{00000000-B2E0-4725-8346-F694270815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2E0-4725-8346-F694270815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152.94999999999999</c:v>
                </c:pt>
                <c:pt idx="1">
                  <c:v>148.06</c:v>
                </c:pt>
                <c:pt idx="2">
                  <c:v>147.13999999999999</c:v>
                </c:pt>
                <c:pt idx="3">
                  <c:v>147.94</c:v>
                </c:pt>
                <c:pt idx="4">
                  <c:v>148.96</c:v>
                </c:pt>
              </c:numCache>
            </c:numRef>
          </c:val>
          <c:extLst>
            <c:ext xmlns:c16="http://schemas.microsoft.com/office/drawing/2014/chart" uri="{C3380CC4-5D6E-409C-BE32-E72D297353CC}">
              <c16:uniqueId val="{00000000-7F70-4807-BAAC-726A2BC08F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7F70-4807-BAAC-726A2BC08F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113.93</c:v>
                </c:pt>
                <c:pt idx="1">
                  <c:v>116.62</c:v>
                </c:pt>
                <c:pt idx="2">
                  <c:v>116.45</c:v>
                </c:pt>
                <c:pt idx="3">
                  <c:v>119.5</c:v>
                </c:pt>
                <c:pt idx="4">
                  <c:v>118.39</c:v>
                </c:pt>
              </c:numCache>
            </c:numRef>
          </c:val>
          <c:extLst>
            <c:ext xmlns:c16="http://schemas.microsoft.com/office/drawing/2014/chart" uri="{C3380CC4-5D6E-409C-BE32-E72D297353CC}">
              <c16:uniqueId val="{00000000-1928-41F0-8E69-CFF12F3249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1928-41F0-8E69-CFF12F3249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141.21</c:v>
                </c:pt>
                <c:pt idx="1">
                  <c:v>138.52000000000001</c:v>
                </c:pt>
                <c:pt idx="2">
                  <c:v>138.69999999999999</c:v>
                </c:pt>
                <c:pt idx="3">
                  <c:v>134.85</c:v>
                </c:pt>
                <c:pt idx="4">
                  <c:v>135.49</c:v>
                </c:pt>
              </c:numCache>
            </c:numRef>
          </c:val>
          <c:extLst>
            <c:ext xmlns:c16="http://schemas.microsoft.com/office/drawing/2014/chart" uri="{C3380CC4-5D6E-409C-BE32-E72D297353CC}">
              <c16:uniqueId val="{00000000-3749-4DED-848A-8469F23D48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3749-4DED-848A-8469F23D48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柏原市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68874</v>
      </c>
      <c r="AM8" s="74"/>
      <c r="AN8" s="74"/>
      <c r="AO8" s="74"/>
      <c r="AP8" s="74"/>
      <c r="AQ8" s="74"/>
      <c r="AR8" s="74"/>
      <c r="AS8" s="74"/>
      <c r="AT8" s="70">
        <f>データ!$S$6</f>
        <v>25.33</v>
      </c>
      <c r="AU8" s="71"/>
      <c r="AV8" s="71"/>
      <c r="AW8" s="71"/>
      <c r="AX8" s="71"/>
      <c r="AY8" s="71"/>
      <c r="AZ8" s="71"/>
      <c r="BA8" s="71"/>
      <c r="BB8" s="73">
        <f>データ!$T$6</f>
        <v>2719.07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75.95</v>
      </c>
      <c r="J10" s="71"/>
      <c r="K10" s="71"/>
      <c r="L10" s="71"/>
      <c r="M10" s="71"/>
      <c r="N10" s="71"/>
      <c r="O10" s="72"/>
      <c r="P10" s="73">
        <f>データ!$P$6</f>
        <v>100</v>
      </c>
      <c r="Q10" s="73"/>
      <c r="R10" s="73"/>
      <c r="S10" s="73"/>
      <c r="T10" s="73"/>
      <c r="U10" s="73"/>
      <c r="V10" s="73"/>
      <c r="W10" s="74">
        <f>データ!$Q$6</f>
        <v>2678</v>
      </c>
      <c r="X10" s="74"/>
      <c r="Y10" s="74"/>
      <c r="Z10" s="74"/>
      <c r="AA10" s="74"/>
      <c r="AB10" s="74"/>
      <c r="AC10" s="74"/>
      <c r="AD10" s="2"/>
      <c r="AE10" s="2"/>
      <c r="AF10" s="2"/>
      <c r="AG10" s="2"/>
      <c r="AH10" s="4"/>
      <c r="AI10" s="4"/>
      <c r="AJ10" s="4"/>
      <c r="AK10" s="4"/>
      <c r="AL10" s="74">
        <f>データ!$U$6</f>
        <v>69611</v>
      </c>
      <c r="AM10" s="74"/>
      <c r="AN10" s="74"/>
      <c r="AO10" s="74"/>
      <c r="AP10" s="74"/>
      <c r="AQ10" s="74"/>
      <c r="AR10" s="74"/>
      <c r="AS10" s="74"/>
      <c r="AT10" s="70">
        <f>データ!$V$6</f>
        <v>25.69</v>
      </c>
      <c r="AU10" s="71"/>
      <c r="AV10" s="71"/>
      <c r="AW10" s="71"/>
      <c r="AX10" s="71"/>
      <c r="AY10" s="71"/>
      <c r="AZ10" s="71"/>
      <c r="BA10" s="71"/>
      <c r="BB10" s="73">
        <f>データ!$W$6</f>
        <v>2709.65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SSQ4BW+SkJO+dTr+qluSCwVX8P/rSrLJOsmUNbscB8rmmw+InvaPQvw5eXpsaqjBP10cSszrU4UhoapEUPgzA==" saltValue="oZnnniuL7qhK1VeKp/NL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272213</v>
      </c>
      <c r="D6" s="34">
        <f t="shared" si="3"/>
        <v>46</v>
      </c>
      <c r="E6" s="34">
        <f t="shared" si="3"/>
        <v>1</v>
      </c>
      <c r="F6" s="34">
        <f t="shared" si="3"/>
        <v>0</v>
      </c>
      <c r="G6" s="34">
        <f t="shared" si="3"/>
        <v>1</v>
      </c>
      <c r="H6" s="34" t="str">
        <f t="shared" si="3"/>
        <v>大阪府　柏原市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75.95</v>
      </c>
      <c r="P6" s="35">
        <f t="shared" si="3"/>
        <v>100</v>
      </c>
      <c r="Q6" s="35">
        <f t="shared" si="3"/>
        <v>2678</v>
      </c>
      <c r="R6" s="35">
        <f t="shared" si="3"/>
        <v>68874</v>
      </c>
      <c r="S6" s="35">
        <f t="shared" si="3"/>
        <v>25.33</v>
      </c>
      <c r="T6" s="35">
        <f t="shared" si="3"/>
        <v>2719.07</v>
      </c>
      <c r="U6" s="35">
        <f t="shared" si="3"/>
        <v>69611</v>
      </c>
      <c r="V6" s="35">
        <f t="shared" si="3"/>
        <v>25.69</v>
      </c>
      <c r="W6" s="35">
        <f t="shared" si="3"/>
        <v>2709.65</v>
      </c>
      <c r="X6" s="36">
        <f>IF(X7="",NA(),X7)</f>
        <v>117.74</v>
      </c>
      <c r="Y6" s="36">
        <f t="shared" ref="Y6:AG6" si="4">IF(Y7="",NA(),Y7)</f>
        <v>119.61</v>
      </c>
      <c r="Z6" s="36">
        <f t="shared" si="4"/>
        <v>118.26</v>
      </c>
      <c r="AA6" s="36">
        <f t="shared" si="4"/>
        <v>120.8</v>
      </c>
      <c r="AB6" s="36">
        <f t="shared" si="4"/>
        <v>120.33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530.89</v>
      </c>
      <c r="AU6" s="36">
        <f t="shared" ref="AU6:BC6" si="6">IF(AU7="",NA(),AU7)</f>
        <v>524.51</v>
      </c>
      <c r="AV6" s="36">
        <f t="shared" si="6"/>
        <v>517.83000000000004</v>
      </c>
      <c r="AW6" s="36">
        <f t="shared" si="6"/>
        <v>520.39</v>
      </c>
      <c r="AX6" s="36">
        <f t="shared" si="6"/>
        <v>557.51</v>
      </c>
      <c r="AY6" s="36">
        <f t="shared" si="6"/>
        <v>346.59</v>
      </c>
      <c r="AZ6" s="36">
        <f t="shared" si="6"/>
        <v>357.82</v>
      </c>
      <c r="BA6" s="36">
        <f t="shared" si="6"/>
        <v>355.5</v>
      </c>
      <c r="BB6" s="36">
        <f t="shared" si="6"/>
        <v>349.83</v>
      </c>
      <c r="BC6" s="36">
        <f t="shared" si="6"/>
        <v>360.86</v>
      </c>
      <c r="BD6" s="35" t="str">
        <f>IF(BD7="","",IF(BD7="-","【-】","【"&amp;SUBSTITUTE(TEXT(BD7,"#,##0.00"),"-","△")&amp;"】"))</f>
        <v>【264.97】</v>
      </c>
      <c r="BE6" s="36">
        <f>IF(BE7="",NA(),BE7)</f>
        <v>152.94999999999999</v>
      </c>
      <c r="BF6" s="36">
        <f t="shared" ref="BF6:BN6" si="7">IF(BF7="",NA(),BF7)</f>
        <v>148.06</v>
      </c>
      <c r="BG6" s="36">
        <f t="shared" si="7"/>
        <v>147.13999999999999</v>
      </c>
      <c r="BH6" s="36">
        <f t="shared" si="7"/>
        <v>147.94</v>
      </c>
      <c r="BI6" s="36">
        <f t="shared" si="7"/>
        <v>148.96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113.93</v>
      </c>
      <c r="BQ6" s="36">
        <f t="shared" ref="BQ6:BY6" si="8">IF(BQ7="",NA(),BQ7)</f>
        <v>116.62</v>
      </c>
      <c r="BR6" s="36">
        <f t="shared" si="8"/>
        <v>116.45</v>
      </c>
      <c r="BS6" s="36">
        <f t="shared" si="8"/>
        <v>119.5</v>
      </c>
      <c r="BT6" s="36">
        <f t="shared" si="8"/>
        <v>118.39</v>
      </c>
      <c r="BU6" s="36">
        <f t="shared" si="8"/>
        <v>105.71</v>
      </c>
      <c r="BV6" s="36">
        <f t="shared" si="8"/>
        <v>106.01</v>
      </c>
      <c r="BW6" s="36">
        <f t="shared" si="8"/>
        <v>104.57</v>
      </c>
      <c r="BX6" s="36">
        <f t="shared" si="8"/>
        <v>103.54</v>
      </c>
      <c r="BY6" s="36">
        <f t="shared" si="8"/>
        <v>103.32</v>
      </c>
      <c r="BZ6" s="35" t="str">
        <f>IF(BZ7="","",IF(BZ7="-","【-】","【"&amp;SUBSTITUTE(TEXT(BZ7,"#,##0.00"),"-","△")&amp;"】"))</f>
        <v>【103.24】</v>
      </c>
      <c r="CA6" s="36">
        <f>IF(CA7="",NA(),CA7)</f>
        <v>141.21</v>
      </c>
      <c r="CB6" s="36">
        <f t="shared" ref="CB6:CJ6" si="9">IF(CB7="",NA(),CB7)</f>
        <v>138.52000000000001</v>
      </c>
      <c r="CC6" s="36">
        <f t="shared" si="9"/>
        <v>138.69999999999999</v>
      </c>
      <c r="CD6" s="36">
        <f t="shared" si="9"/>
        <v>134.85</v>
      </c>
      <c r="CE6" s="36">
        <f t="shared" si="9"/>
        <v>135.49</v>
      </c>
      <c r="CF6" s="36">
        <f t="shared" si="9"/>
        <v>162.15</v>
      </c>
      <c r="CG6" s="36">
        <f t="shared" si="9"/>
        <v>162.24</v>
      </c>
      <c r="CH6" s="36">
        <f t="shared" si="9"/>
        <v>165.47</v>
      </c>
      <c r="CI6" s="36">
        <f t="shared" si="9"/>
        <v>167.46</v>
      </c>
      <c r="CJ6" s="36">
        <f t="shared" si="9"/>
        <v>168.56</v>
      </c>
      <c r="CK6" s="35" t="str">
        <f>IF(CK7="","",IF(CK7="-","【-】","【"&amp;SUBSTITUTE(TEXT(CK7,"#,##0.00"),"-","△")&amp;"】"))</f>
        <v>【168.38】</v>
      </c>
      <c r="CL6" s="36">
        <f>IF(CL7="",NA(),CL7)</f>
        <v>57.76</v>
      </c>
      <c r="CM6" s="36">
        <f t="shared" ref="CM6:CU6" si="10">IF(CM7="",NA(),CM7)</f>
        <v>57.13</v>
      </c>
      <c r="CN6" s="36">
        <f t="shared" si="10"/>
        <v>57.18</v>
      </c>
      <c r="CO6" s="36">
        <f t="shared" si="10"/>
        <v>56.12</v>
      </c>
      <c r="CP6" s="36">
        <f t="shared" si="10"/>
        <v>55.24</v>
      </c>
      <c r="CQ6" s="36">
        <f t="shared" si="10"/>
        <v>59.34</v>
      </c>
      <c r="CR6" s="36">
        <f t="shared" si="10"/>
        <v>59.11</v>
      </c>
      <c r="CS6" s="36">
        <f t="shared" si="10"/>
        <v>59.74</v>
      </c>
      <c r="CT6" s="36">
        <f t="shared" si="10"/>
        <v>59.46</v>
      </c>
      <c r="CU6" s="36">
        <f t="shared" si="10"/>
        <v>59.51</v>
      </c>
      <c r="CV6" s="35" t="str">
        <f>IF(CV7="","",IF(CV7="-","【-】","【"&amp;SUBSTITUTE(TEXT(CV7,"#,##0.00"),"-","△")&amp;"】"))</f>
        <v>【60.00】</v>
      </c>
      <c r="CW6" s="36">
        <f>IF(CW7="",NA(),CW7)</f>
        <v>94.33</v>
      </c>
      <c r="CX6" s="36">
        <f t="shared" ref="CX6:DF6" si="11">IF(CX7="",NA(),CX7)</f>
        <v>94.71</v>
      </c>
      <c r="CY6" s="36">
        <f t="shared" si="11"/>
        <v>94.29</v>
      </c>
      <c r="CZ6" s="36">
        <f t="shared" si="11"/>
        <v>94.68</v>
      </c>
      <c r="DA6" s="36">
        <f t="shared" si="11"/>
        <v>94.38</v>
      </c>
      <c r="DB6" s="36">
        <f t="shared" si="11"/>
        <v>87.74</v>
      </c>
      <c r="DC6" s="36">
        <f t="shared" si="11"/>
        <v>87.91</v>
      </c>
      <c r="DD6" s="36">
        <f t="shared" si="11"/>
        <v>87.28</v>
      </c>
      <c r="DE6" s="36">
        <f t="shared" si="11"/>
        <v>87.41</v>
      </c>
      <c r="DF6" s="36">
        <f t="shared" si="11"/>
        <v>87.08</v>
      </c>
      <c r="DG6" s="35" t="str">
        <f>IF(DG7="","",IF(DG7="-","【-】","【"&amp;SUBSTITUTE(TEXT(DG7,"#,##0.00"),"-","△")&amp;"】"))</f>
        <v>【89.80】</v>
      </c>
      <c r="DH6" s="36">
        <f>IF(DH7="",NA(),DH7)</f>
        <v>51.94</v>
      </c>
      <c r="DI6" s="36">
        <f t="shared" ref="DI6:DQ6" si="12">IF(DI7="",NA(),DI7)</f>
        <v>52.67</v>
      </c>
      <c r="DJ6" s="36">
        <f t="shared" si="12"/>
        <v>54.09</v>
      </c>
      <c r="DK6" s="36">
        <f t="shared" si="12"/>
        <v>54.02</v>
      </c>
      <c r="DL6" s="36">
        <f t="shared" si="12"/>
        <v>54.27</v>
      </c>
      <c r="DM6" s="36">
        <f t="shared" si="12"/>
        <v>46.27</v>
      </c>
      <c r="DN6" s="36">
        <f t="shared" si="12"/>
        <v>46.88</v>
      </c>
      <c r="DO6" s="36">
        <f t="shared" si="12"/>
        <v>46.94</v>
      </c>
      <c r="DP6" s="36">
        <f t="shared" si="12"/>
        <v>47.62</v>
      </c>
      <c r="DQ6" s="36">
        <f t="shared" si="12"/>
        <v>48.55</v>
      </c>
      <c r="DR6" s="35" t="str">
        <f>IF(DR7="","",IF(DR7="-","【-】","【"&amp;SUBSTITUTE(TEXT(DR7,"#,##0.00"),"-","△")&amp;"】"))</f>
        <v>【49.59】</v>
      </c>
      <c r="DS6" s="36">
        <f>IF(DS7="",NA(),DS7)</f>
        <v>32.51</v>
      </c>
      <c r="DT6" s="36">
        <f t="shared" ref="DT6:EB6" si="13">IF(DT7="",NA(),DT7)</f>
        <v>38.950000000000003</v>
      </c>
      <c r="DU6" s="36">
        <f t="shared" si="13"/>
        <v>40.619999999999997</v>
      </c>
      <c r="DV6" s="36">
        <f t="shared" si="13"/>
        <v>39.56</v>
      </c>
      <c r="DW6" s="36">
        <f t="shared" si="13"/>
        <v>40.659999999999997</v>
      </c>
      <c r="DX6" s="36">
        <f t="shared" si="13"/>
        <v>10.93</v>
      </c>
      <c r="DY6" s="36">
        <f t="shared" si="13"/>
        <v>13.39</v>
      </c>
      <c r="DZ6" s="36">
        <f t="shared" si="13"/>
        <v>14.48</v>
      </c>
      <c r="EA6" s="36">
        <f t="shared" si="13"/>
        <v>16.27</v>
      </c>
      <c r="EB6" s="36">
        <f t="shared" si="13"/>
        <v>17.11</v>
      </c>
      <c r="EC6" s="35" t="str">
        <f>IF(EC7="","",IF(EC7="-","【-】","【"&amp;SUBSTITUTE(TEXT(EC7,"#,##0.00"),"-","△")&amp;"】"))</f>
        <v>【19.44】</v>
      </c>
      <c r="ED6" s="36">
        <f>IF(ED7="",NA(),ED7)</f>
        <v>0.83</v>
      </c>
      <c r="EE6" s="36">
        <f t="shared" ref="EE6:EM6" si="14">IF(EE7="",NA(),EE7)</f>
        <v>1.03</v>
      </c>
      <c r="EF6" s="36">
        <f t="shared" si="14"/>
        <v>1.4</v>
      </c>
      <c r="EG6" s="36">
        <f t="shared" si="14"/>
        <v>1.32</v>
      </c>
      <c r="EH6" s="36">
        <f t="shared" si="14"/>
        <v>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272213</v>
      </c>
      <c r="D7" s="38">
        <v>46</v>
      </c>
      <c r="E7" s="38">
        <v>1</v>
      </c>
      <c r="F7" s="38">
        <v>0</v>
      </c>
      <c r="G7" s="38">
        <v>1</v>
      </c>
      <c r="H7" s="38" t="s">
        <v>93</v>
      </c>
      <c r="I7" s="38" t="s">
        <v>94</v>
      </c>
      <c r="J7" s="38" t="s">
        <v>95</v>
      </c>
      <c r="K7" s="38" t="s">
        <v>96</v>
      </c>
      <c r="L7" s="38" t="s">
        <v>97</v>
      </c>
      <c r="M7" s="38" t="s">
        <v>98</v>
      </c>
      <c r="N7" s="39" t="s">
        <v>99</v>
      </c>
      <c r="O7" s="39">
        <v>75.95</v>
      </c>
      <c r="P7" s="39">
        <v>100</v>
      </c>
      <c r="Q7" s="39">
        <v>2678</v>
      </c>
      <c r="R7" s="39">
        <v>68874</v>
      </c>
      <c r="S7" s="39">
        <v>25.33</v>
      </c>
      <c r="T7" s="39">
        <v>2719.07</v>
      </c>
      <c r="U7" s="39">
        <v>69611</v>
      </c>
      <c r="V7" s="39">
        <v>25.69</v>
      </c>
      <c r="W7" s="39">
        <v>2709.65</v>
      </c>
      <c r="X7" s="39">
        <v>117.74</v>
      </c>
      <c r="Y7" s="39">
        <v>119.61</v>
      </c>
      <c r="Z7" s="39">
        <v>118.26</v>
      </c>
      <c r="AA7" s="39">
        <v>120.8</v>
      </c>
      <c r="AB7" s="39">
        <v>120.33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530.89</v>
      </c>
      <c r="AU7" s="39">
        <v>524.51</v>
      </c>
      <c r="AV7" s="39">
        <v>517.83000000000004</v>
      </c>
      <c r="AW7" s="39">
        <v>520.39</v>
      </c>
      <c r="AX7" s="39">
        <v>557.51</v>
      </c>
      <c r="AY7" s="39">
        <v>346.59</v>
      </c>
      <c r="AZ7" s="39">
        <v>357.82</v>
      </c>
      <c r="BA7" s="39">
        <v>355.5</v>
      </c>
      <c r="BB7" s="39">
        <v>349.83</v>
      </c>
      <c r="BC7" s="39">
        <v>360.86</v>
      </c>
      <c r="BD7" s="39">
        <v>264.97000000000003</v>
      </c>
      <c r="BE7" s="39">
        <v>152.94999999999999</v>
      </c>
      <c r="BF7" s="39">
        <v>148.06</v>
      </c>
      <c r="BG7" s="39">
        <v>147.13999999999999</v>
      </c>
      <c r="BH7" s="39">
        <v>147.94</v>
      </c>
      <c r="BI7" s="39">
        <v>148.96</v>
      </c>
      <c r="BJ7" s="39">
        <v>312.02999999999997</v>
      </c>
      <c r="BK7" s="39">
        <v>307.45999999999998</v>
      </c>
      <c r="BL7" s="39">
        <v>312.58</v>
      </c>
      <c r="BM7" s="39">
        <v>314.87</v>
      </c>
      <c r="BN7" s="39">
        <v>309.27999999999997</v>
      </c>
      <c r="BO7" s="39">
        <v>266.61</v>
      </c>
      <c r="BP7" s="39">
        <v>113.93</v>
      </c>
      <c r="BQ7" s="39">
        <v>116.62</v>
      </c>
      <c r="BR7" s="39">
        <v>116.45</v>
      </c>
      <c r="BS7" s="39">
        <v>119.5</v>
      </c>
      <c r="BT7" s="39">
        <v>118.39</v>
      </c>
      <c r="BU7" s="39">
        <v>105.71</v>
      </c>
      <c r="BV7" s="39">
        <v>106.01</v>
      </c>
      <c r="BW7" s="39">
        <v>104.57</v>
      </c>
      <c r="BX7" s="39">
        <v>103.54</v>
      </c>
      <c r="BY7" s="39">
        <v>103.32</v>
      </c>
      <c r="BZ7" s="39">
        <v>103.24</v>
      </c>
      <c r="CA7" s="39">
        <v>141.21</v>
      </c>
      <c r="CB7" s="39">
        <v>138.52000000000001</v>
      </c>
      <c r="CC7" s="39">
        <v>138.69999999999999</v>
      </c>
      <c r="CD7" s="39">
        <v>134.85</v>
      </c>
      <c r="CE7" s="39">
        <v>135.49</v>
      </c>
      <c r="CF7" s="39">
        <v>162.15</v>
      </c>
      <c r="CG7" s="39">
        <v>162.24</v>
      </c>
      <c r="CH7" s="39">
        <v>165.47</v>
      </c>
      <c r="CI7" s="39">
        <v>167.46</v>
      </c>
      <c r="CJ7" s="39">
        <v>168.56</v>
      </c>
      <c r="CK7" s="39">
        <v>168.38</v>
      </c>
      <c r="CL7" s="39">
        <v>57.76</v>
      </c>
      <c r="CM7" s="39">
        <v>57.13</v>
      </c>
      <c r="CN7" s="39">
        <v>57.18</v>
      </c>
      <c r="CO7" s="39">
        <v>56.12</v>
      </c>
      <c r="CP7" s="39">
        <v>55.24</v>
      </c>
      <c r="CQ7" s="39">
        <v>59.34</v>
      </c>
      <c r="CR7" s="39">
        <v>59.11</v>
      </c>
      <c r="CS7" s="39">
        <v>59.74</v>
      </c>
      <c r="CT7" s="39">
        <v>59.46</v>
      </c>
      <c r="CU7" s="39">
        <v>59.51</v>
      </c>
      <c r="CV7" s="39">
        <v>60</v>
      </c>
      <c r="CW7" s="39">
        <v>94.33</v>
      </c>
      <c r="CX7" s="39">
        <v>94.71</v>
      </c>
      <c r="CY7" s="39">
        <v>94.29</v>
      </c>
      <c r="CZ7" s="39">
        <v>94.68</v>
      </c>
      <c r="DA7" s="39">
        <v>94.38</v>
      </c>
      <c r="DB7" s="39">
        <v>87.74</v>
      </c>
      <c r="DC7" s="39">
        <v>87.91</v>
      </c>
      <c r="DD7" s="39">
        <v>87.28</v>
      </c>
      <c r="DE7" s="39">
        <v>87.41</v>
      </c>
      <c r="DF7" s="39">
        <v>87.08</v>
      </c>
      <c r="DG7" s="39">
        <v>89.8</v>
      </c>
      <c r="DH7" s="39">
        <v>51.94</v>
      </c>
      <c r="DI7" s="39">
        <v>52.67</v>
      </c>
      <c r="DJ7" s="39">
        <v>54.09</v>
      </c>
      <c r="DK7" s="39">
        <v>54.02</v>
      </c>
      <c r="DL7" s="39">
        <v>54.27</v>
      </c>
      <c r="DM7" s="39">
        <v>46.27</v>
      </c>
      <c r="DN7" s="39">
        <v>46.88</v>
      </c>
      <c r="DO7" s="39">
        <v>46.94</v>
      </c>
      <c r="DP7" s="39">
        <v>47.62</v>
      </c>
      <c r="DQ7" s="39">
        <v>48.55</v>
      </c>
      <c r="DR7" s="39">
        <v>49.59</v>
      </c>
      <c r="DS7" s="39">
        <v>32.51</v>
      </c>
      <c r="DT7" s="39">
        <v>38.950000000000003</v>
      </c>
      <c r="DU7" s="39">
        <v>40.619999999999997</v>
      </c>
      <c r="DV7" s="39">
        <v>39.56</v>
      </c>
      <c r="DW7" s="39">
        <v>40.659999999999997</v>
      </c>
      <c r="DX7" s="39">
        <v>10.93</v>
      </c>
      <c r="DY7" s="39">
        <v>13.39</v>
      </c>
      <c r="DZ7" s="39">
        <v>14.48</v>
      </c>
      <c r="EA7" s="39">
        <v>16.27</v>
      </c>
      <c r="EB7" s="39">
        <v>17.11</v>
      </c>
      <c r="EC7" s="39">
        <v>19.440000000000001</v>
      </c>
      <c r="ED7" s="39">
        <v>0.83</v>
      </c>
      <c r="EE7" s="39">
        <v>1.03</v>
      </c>
      <c r="EF7" s="39">
        <v>1.4</v>
      </c>
      <c r="EG7" s="39">
        <v>1.32</v>
      </c>
      <c r="EH7" s="39">
        <v>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2021-02-08T00:36:35Z</cp:lastPrinted>
  <dcterms:modified xsi:type="dcterms:W3CDTF">2021-02-18T06:54:39Z</dcterms:modified>
</cp:coreProperties>
</file>