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21 箕面市●\"/>
    </mc:Choice>
  </mc:AlternateContent>
  <workbookProtection workbookAlgorithmName="SHA-512" workbookHashValue="RuwQaVMViNGI4SCJ4N8IUKoDr2oUA8XA9t5kArbuFw615r3+uUQFKzz3D0UAIqpvlX51Dt92uXnphHI7C4WzZg==" workbookSaltValue="SnSNp8Pqj/qc66wWvYbEO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<sst xmlns="http://schemas.openxmlformats.org/spreadsheetml/2006/main" count="236" uniqueCount="116">
  <si>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</si>
  <si>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</si>
  <si>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</si>
  <si>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</si>
  <si>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</si>
  <si>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</si>
  <si>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</si>
  <si>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</si>
  <si>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</si>
  <si>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</si>
  <si>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</si>
  <si>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</si>
  <si>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</si>
  <si>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</si>
  <si>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</si>
  <si>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</si>
  <si>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</si>
  <si>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</si>
  <si>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</si>
  <si>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</si>
  <si>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</si>
  <si>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</si>
  <si>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</si>
  <si>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</si>
  <si>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</si>
  <si>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</si>
  <si>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</si>
  <si>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</si>
  <si>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</si>
  <si>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</si>
  <si>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</si>
  <si>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</si>
  <si>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</si>
  <si>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</si>
  <si>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</si>
  <si>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</si>
  <si>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</si>
  <si>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</si>
  <si>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</si>
  <si>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</si>
  <si>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</si>
  <si>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</si>
  <si>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</si>
  <si>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</si>
  <si>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</si>
  <si>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</si>
  <si>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</si>
  <si>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</si>
  <si>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</si>
  <si>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</si>
  <si>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</si>
  <si>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</si>
  <si>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</si>
  <si>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</si>
  <si>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</si>
  <si>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</si>
  <si>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</si>
  <si>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</si>
  <si>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</si>
  <si>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</si>
  <si>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</si>
  <si>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</si>
  <si>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</si>
  <si>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</si>
  <si>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</si>
  <si>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</si>
  <si>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</si>
  <si>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</si>
  <si>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</si>
  <si>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</si>
  <si>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</si>
  <si>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</si>
  <si>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</si>
  <si>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</si>
  <si>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</si>
  <si>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</si>
  <si>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</si>
  <si>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</si>
  <si>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</si>
  <si>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</si>
  <si>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</si>
  <si>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</si>
  <si>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</si>
  <si>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</si>
  <si>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</si>
  <si>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</si>
  <si>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</si>
  <si>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</si>
  <si>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</si>
  <si>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</si>
  <si>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</si>
  <si>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</si>
  <si>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</si>
  <si>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</si>
  <si>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</si>
  <si>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</si>
  <si>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</si>
  <si>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</si>
  <si>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</si>
  <si>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</si>
  <si>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</si>
  <si>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</si>
  <si>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</si>
  <si>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</si>
  <si>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</si>
  <si>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</si>
  <si>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</si>
  <si>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</si>
  <si>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</si>
  <si>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</si>
  <si>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</si>
  <si>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</si>
  <si>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</si>
  <si>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⑤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一方で、節水器具の普及や事業用の大口利用の減少等により、下水道使用料は前年度に比べて減少していますが、上記の取組によって経常収支比率、経費回収率ともに類似団体平均値を上回る水準を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⑦については、単独処理場を有していないため、当該値を計上していません。</t>
    <rPh sb="96" eb="97">
      <t>トウ</t>
    </rPh>
    <rPh sb="117" eb="119">
      <t>イッポウ</t>
    </rPh>
    <rPh sb="168" eb="170">
      <t>ジョウキ</t>
    </rPh>
    <rPh sb="171" eb="172">
      <t>ト</t>
    </rPh>
    <rPh sb="172" eb="173">
      <t>ク</t>
    </rPh>
    <rPh sb="368" eb="370">
      <t>カンロ</t>
    </rPh>
    <rPh sb="371" eb="374">
      <t>ダイキボ</t>
    </rPh>
    <phoneticPr fontId="4"/>
  </si>
  <si>
    <t>　昭和42年の事業開始以前から敷設されている雨水管路に加え、汚水管路が順次法定耐用年数を経過し始めています。令和元年度末の整備状況では、汚水管路を含めた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②については、汚水管路が法定耐用年数を経過し始めたことから、昨年度と比較して1.75倍の増加となっています。
　③については、類似団体平均値と比較して高い管渠改善率となっていますが、管路調査・健全度判定に基づき更生工事等を実施しているため、年度により施工延長のばらつきがあります。</t>
    <rPh sb="25" eb="26">
      <t>ロ</t>
    </rPh>
    <rPh sb="33" eb="34">
      <t>ロ</t>
    </rPh>
    <rPh sb="54" eb="57">
      <t>レイワガン</t>
    </rPh>
    <rPh sb="86" eb="88">
      <t>レイワ</t>
    </rPh>
    <rPh sb="134" eb="136">
      <t>ヒカク</t>
    </rPh>
    <rPh sb="191" eb="192">
      <t>ロ</t>
    </rPh>
    <rPh sb="225" eb="227">
      <t>ゾウカ</t>
    </rPh>
    <phoneticPr fontId="4"/>
  </si>
  <si>
    <t>　本市の公共下水道事業は昭和42年度に事業開始しており、平成30年度以降、法定耐用年数を経過した管路が急増していますが、平成27年3月に策定した「箕面市上下水道施設整備基本・実施計画」を経営戦略として位置づけ、長寿命化調査結果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計画期間において、使用料値上げをすることなく、老朽管路の計画的な更新等を実施し、経費回収率100％以上を維持できる見込みとなっています。</t>
    <rPh sb="28" eb="30">
      <t>ヘイセイ</t>
    </rPh>
    <rPh sb="34" eb="36">
      <t>イコウ</t>
    </rPh>
    <rPh sb="49" eb="50">
      <t>ロ</t>
    </rPh>
    <rPh sb="126" eb="127">
      <t>ロ</t>
    </rPh>
    <rPh sb="162" eb="165">
      <t>ダイキボ</t>
    </rPh>
    <rPh sb="167" eb="168">
      <t>ロ</t>
    </rPh>
    <rPh sb="256" eb="257">
      <t>ロ</t>
    </rPh>
    <rPh sb="279" eb="28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</si>
</sst>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0.18</c:v>
                </c:pt>
                <c:pt idx="1">
                  <c:v>0.38</c:v>
                </c:pt>
                <c:pt idx="2">
                  <c:v>0.24</c:v>
                </c:pt>
                <c:pt idx="3">
                  <c:v>0.42</c:v>
                </c:pt>
                <c:pt idx="4">
                  <c:v>0.48</c:v>
                </c:pt>
              </c:numCache>
            </c:numRef>
          </c:val>
          <c:extLst>
            <c:ext xmlns:c16="http://schemas.microsoft.com/office/drawing/2014/chart" uri="{C3380CC4-5D6E-409C-BE32-E72D297353CC}">
              <c16:uniqueId val="{00000000-C253-42B5-B7F6-304A291D60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0.21</c:v>
                </c:pt>
                <c:pt idx="4">
                  <c:v>0.19</c:v>
                </c:pt>
              </c:numCache>
            </c:numRef>
          </c:val>
          <c:smooth val="0"/>
          <c:extLst>
            <c:ext xmlns:c16="http://schemas.microsoft.com/office/drawing/2014/chart" uri="{C3380CC4-5D6E-409C-BE32-E72D297353CC}">
              <c16:uniqueId val="{00000001-C253-42B5-B7F6-304A291D60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E4-4BEA-963D-3984C30DCD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61.93</c:v>
                </c:pt>
                <c:pt idx="4">
                  <c:v>61.32</c:v>
                </c:pt>
              </c:numCache>
            </c:numRef>
          </c:val>
          <c:smooth val="0"/>
          <c:extLst>
            <c:ext xmlns:c16="http://schemas.microsoft.com/office/drawing/2014/chart" uri="{C3380CC4-5D6E-409C-BE32-E72D297353CC}">
              <c16:uniqueId val="{00000001-DFE4-4BEA-963D-3984C30DCD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99.89</c:v>
                </c:pt>
                <c:pt idx="1">
                  <c:v>99.94</c:v>
                </c:pt>
                <c:pt idx="2">
                  <c:v>99.97</c:v>
                </c:pt>
                <c:pt idx="3">
                  <c:v>99.97</c:v>
                </c:pt>
                <c:pt idx="4">
                  <c:v>99.97</c:v>
                </c:pt>
              </c:numCache>
            </c:numRef>
          </c:val>
          <c:extLst>
            <c:ext xmlns:c16="http://schemas.microsoft.com/office/drawing/2014/chart" uri="{C3380CC4-5D6E-409C-BE32-E72D297353CC}">
              <c16:uniqueId val="{00000000-B222-4D15-AF49-98322A42CC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94.45</c:v>
                </c:pt>
                <c:pt idx="4">
                  <c:v>94.58</c:v>
                </c:pt>
              </c:numCache>
            </c:numRef>
          </c:val>
          <c:smooth val="0"/>
          <c:extLst>
            <c:ext xmlns:c16="http://schemas.microsoft.com/office/drawing/2014/chart" uri="{C3380CC4-5D6E-409C-BE32-E72D297353CC}">
              <c16:uniqueId val="{00000001-B222-4D15-AF49-98322A42CC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110.31</c:v>
                </c:pt>
                <c:pt idx="1">
                  <c:v>110.02</c:v>
                </c:pt>
                <c:pt idx="2">
                  <c:v>111.13</c:v>
                </c:pt>
                <c:pt idx="3">
                  <c:v>109.21</c:v>
                </c:pt>
                <c:pt idx="4">
                  <c:v>108.94</c:v>
                </c:pt>
              </c:numCache>
            </c:numRef>
          </c:val>
          <c:extLst>
            <c:ext xmlns:c16="http://schemas.microsoft.com/office/drawing/2014/chart" uri="{C3380CC4-5D6E-409C-BE32-E72D297353CC}">
              <c16:uniqueId val="{00000000-D274-4052-A0CE-F9969963D7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107.64</c:v>
                </c:pt>
                <c:pt idx="4">
                  <c:v>107.03</c:v>
                </c:pt>
              </c:numCache>
            </c:numRef>
          </c:val>
          <c:smooth val="0"/>
          <c:extLst>
            <c:ext xmlns:c16="http://schemas.microsoft.com/office/drawing/2014/chart" uri="{C3380CC4-5D6E-409C-BE32-E72D297353CC}">
              <c16:uniqueId val="{00000001-D274-4052-A0CE-F9969963D7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29.72</c:v>
                </c:pt>
                <c:pt idx="1">
                  <c:v>31.92</c:v>
                </c:pt>
                <c:pt idx="2">
                  <c:v>33.94</c:v>
                </c:pt>
                <c:pt idx="3">
                  <c:v>34.69</c:v>
                </c:pt>
                <c:pt idx="4">
                  <c:v>36.22</c:v>
                </c:pt>
              </c:numCache>
            </c:numRef>
          </c:val>
          <c:extLst>
            <c:ext xmlns:c16="http://schemas.microsoft.com/office/drawing/2014/chart" uri="{C3380CC4-5D6E-409C-BE32-E72D297353CC}">
              <c16:uniqueId val="{00000000-4518-457D-845F-34AFA3D739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30.45</c:v>
                </c:pt>
                <c:pt idx="4">
                  <c:v>31.01</c:v>
                </c:pt>
              </c:numCache>
            </c:numRef>
          </c:val>
          <c:smooth val="0"/>
          <c:extLst>
            <c:ext xmlns:c16="http://schemas.microsoft.com/office/drawing/2014/chart" uri="{C3380CC4-5D6E-409C-BE32-E72D297353CC}">
              <c16:uniqueId val="{00000001-4518-457D-845F-34AFA3D739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0.64</c:v>
                </c:pt>
                <c:pt idx="1">
                  <c:v>0.8</c:v>
                </c:pt>
                <c:pt idx="2">
                  <c:v>0.79</c:v>
                </c:pt>
                <c:pt idx="3">
                  <c:v>1.61</c:v>
                </c:pt>
                <c:pt idx="4">
                  <c:v>2.83</c:v>
                </c:pt>
              </c:numCache>
            </c:numRef>
          </c:val>
          <c:extLst>
            <c:ext xmlns:c16="http://schemas.microsoft.com/office/drawing/2014/chart" uri="{C3380CC4-5D6E-409C-BE32-E72D297353CC}">
              <c16:uniqueId val="{00000000-7B4E-4388-934B-11E4356A66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4.8499999999999996</c:v>
                </c:pt>
                <c:pt idx="4">
                  <c:v>4.95</c:v>
                </c:pt>
              </c:numCache>
            </c:numRef>
          </c:val>
          <c:smooth val="0"/>
          <c:extLst>
            <c:ext xmlns:c16="http://schemas.microsoft.com/office/drawing/2014/chart" uri="{C3380CC4-5D6E-409C-BE32-E72D297353CC}">
              <c16:uniqueId val="{00000001-7B4E-4388-934B-11E4356A66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7F-4A72-B9BC-33C4BEAB5B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9.1999999999999993</c:v>
                </c:pt>
                <c:pt idx="4" formatCode="#,##0.00;&quot;△&quot;#,##0.00;&quot;-&quot;">
                  <c:v>7.69</c:v>
                </c:pt>
              </c:numCache>
            </c:numRef>
          </c:val>
          <c:smooth val="0"/>
          <c:extLst>
            <c:ext xmlns:c16="http://schemas.microsoft.com/office/drawing/2014/chart" uri="{C3380CC4-5D6E-409C-BE32-E72D297353CC}">
              <c16:uniqueId val="{00000001-407F-4A72-B9BC-33C4BEAB5B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492.28</c:v>
                </c:pt>
                <c:pt idx="1">
                  <c:v>575.25</c:v>
                </c:pt>
                <c:pt idx="2">
                  <c:v>532.11</c:v>
                </c:pt>
                <c:pt idx="3">
                  <c:v>595.52</c:v>
                </c:pt>
                <c:pt idx="4">
                  <c:v>499.28</c:v>
                </c:pt>
              </c:numCache>
            </c:numRef>
          </c:val>
          <c:extLst>
            <c:ext xmlns:c16="http://schemas.microsoft.com/office/drawing/2014/chart" uri="{C3380CC4-5D6E-409C-BE32-E72D297353CC}">
              <c16:uniqueId val="{00000000-4900-4786-A623-8C2D4FA38F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72.22</c:v>
                </c:pt>
                <c:pt idx="4">
                  <c:v>73.02</c:v>
                </c:pt>
              </c:numCache>
            </c:numRef>
          </c:val>
          <c:smooth val="0"/>
          <c:extLst>
            <c:ext xmlns:c16="http://schemas.microsoft.com/office/drawing/2014/chart" uri="{C3380CC4-5D6E-409C-BE32-E72D297353CC}">
              <c16:uniqueId val="{00000001-4900-4786-A623-8C2D4FA38F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192.73</c:v>
                </c:pt>
                <c:pt idx="1">
                  <c:v>184.17</c:v>
                </c:pt>
                <c:pt idx="2">
                  <c:v>169.01</c:v>
                </c:pt>
                <c:pt idx="3">
                  <c:v>158.01</c:v>
                </c:pt>
                <c:pt idx="4">
                  <c:v>146.43</c:v>
                </c:pt>
              </c:numCache>
            </c:numRef>
          </c:val>
          <c:extLst>
            <c:ext xmlns:c16="http://schemas.microsoft.com/office/drawing/2014/chart" uri="{C3380CC4-5D6E-409C-BE32-E72D297353CC}">
              <c16:uniqueId val="{00000000-3523-45EE-A7FA-F3CF094B67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730.93</c:v>
                </c:pt>
                <c:pt idx="4">
                  <c:v>708.89</c:v>
                </c:pt>
              </c:numCache>
            </c:numRef>
          </c:val>
          <c:smooth val="0"/>
          <c:extLst>
            <c:ext xmlns:c16="http://schemas.microsoft.com/office/drawing/2014/chart" uri="{C3380CC4-5D6E-409C-BE32-E72D297353CC}">
              <c16:uniqueId val="{00000001-3523-45EE-A7FA-F3CF094B67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113.13</c:v>
                </c:pt>
                <c:pt idx="1">
                  <c:v>112.92</c:v>
                </c:pt>
                <c:pt idx="2">
                  <c:v>113.74</c:v>
                </c:pt>
                <c:pt idx="3">
                  <c:v>111.27</c:v>
                </c:pt>
                <c:pt idx="4">
                  <c:v>112.03</c:v>
                </c:pt>
              </c:numCache>
            </c:numRef>
          </c:val>
          <c:extLst>
            <c:ext xmlns:c16="http://schemas.microsoft.com/office/drawing/2014/chart" uri="{C3380CC4-5D6E-409C-BE32-E72D297353CC}">
              <c16:uniqueId val="{00000000-3009-4C07-AEC1-A3812F28EC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98.09</c:v>
                </c:pt>
                <c:pt idx="4">
                  <c:v>97.91</c:v>
                </c:pt>
              </c:numCache>
            </c:numRef>
          </c:val>
          <c:smooth val="0"/>
          <c:extLst>
            <c:ext xmlns:c16="http://schemas.microsoft.com/office/drawing/2014/chart" uri="{C3380CC4-5D6E-409C-BE32-E72D297353CC}">
              <c16:uniqueId val="{00000001-3009-4C07-AEC1-A3812F28EC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95.65</c:v>
                </c:pt>
                <c:pt idx="1">
                  <c:v>92.73</c:v>
                </c:pt>
                <c:pt idx="2">
                  <c:v>91.56</c:v>
                </c:pt>
                <c:pt idx="3">
                  <c:v>93.56</c:v>
                </c:pt>
                <c:pt idx="4">
                  <c:v>92.5</c:v>
                </c:pt>
              </c:numCache>
            </c:numRef>
          </c:val>
          <c:extLst>
            <c:ext xmlns:c16="http://schemas.microsoft.com/office/drawing/2014/chart" uri="{C3380CC4-5D6E-409C-BE32-E72D297353CC}">
              <c16:uniqueId val="{00000000-67A0-490C-A9B0-4F496CAB64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146.08000000000001</c:v>
                </c:pt>
                <c:pt idx="4">
                  <c:v>144.11000000000001</c:v>
                </c:pt>
              </c:numCache>
            </c:numRef>
          </c:val>
          <c:smooth val="0"/>
          <c:extLst>
            <c:ext xmlns:c16="http://schemas.microsoft.com/office/drawing/2014/chart" uri="{C3380CC4-5D6E-409C-BE32-E72D297353CC}">
              <c16:uniqueId val="{00000001-67A0-490C-A9B0-4F496CAB64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箕面市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138377</v>
      </c>
      <c r="AM8" s="69"/>
      <c r="AN8" s="69"/>
      <c r="AO8" s="69"/>
      <c r="AP8" s="69"/>
      <c r="AQ8" s="69"/>
      <c r="AR8" s="69"/>
      <c r="AS8" s="69"/>
      <c r="AT8" s="68">
        <f>データ!T6</f>
        <v>47.9</v>
      </c>
      <c r="AU8" s="68"/>
      <c r="AV8" s="68"/>
      <c r="AW8" s="68"/>
      <c r="AX8" s="68"/>
      <c r="AY8" s="68"/>
      <c r="AZ8" s="68"/>
      <c r="BA8" s="68"/>
      <c r="BB8" s="68">
        <f>データ!U6</f>
        <v>2888.87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87.99</v>
      </c>
      <c r="J10" s="68"/>
      <c r="K10" s="68"/>
      <c r="L10" s="68"/>
      <c r="M10" s="68"/>
      <c r="N10" s="68"/>
      <c r="O10" s="68"/>
      <c r="P10" s="68">
        <f>データ!P6</f>
        <v>99.98</v>
      </c>
      <c r="Q10" s="68"/>
      <c r="R10" s="68"/>
      <c r="S10" s="68"/>
      <c r="T10" s="68"/>
      <c r="U10" s="68"/>
      <c r="V10" s="68"/>
      <c r="W10" s="68">
        <f>データ!Q6</f>
        <v>74.97</v>
      </c>
      <c r="X10" s="68"/>
      <c r="Y10" s="68"/>
      <c r="Z10" s="68"/>
      <c r="AA10" s="68"/>
      <c r="AB10" s="68"/>
      <c r="AC10" s="68"/>
      <c r="AD10" s="69">
        <f>データ!R6</f>
        <v>1863</v>
      </c>
      <c r="AE10" s="69"/>
      <c r="AF10" s="69"/>
      <c r="AG10" s="69"/>
      <c r="AH10" s="69"/>
      <c r="AI10" s="69"/>
      <c r="AJ10" s="69"/>
      <c r="AK10" s="2"/>
      <c r="AL10" s="69">
        <f>データ!V6</f>
        <v>138352</v>
      </c>
      <c r="AM10" s="69"/>
      <c r="AN10" s="69"/>
      <c r="AO10" s="69"/>
      <c r="AP10" s="69"/>
      <c r="AQ10" s="69"/>
      <c r="AR10" s="69"/>
      <c r="AS10" s="69"/>
      <c r="AT10" s="68">
        <f>データ!W6</f>
        <v>19.45</v>
      </c>
      <c r="AU10" s="68"/>
      <c r="AV10" s="68"/>
      <c r="AW10" s="68"/>
      <c r="AX10" s="68"/>
      <c r="AY10" s="68"/>
      <c r="AZ10" s="68"/>
      <c r="BA10" s="68"/>
      <c r="BB10" s="68">
        <f>データ!X6</f>
        <v>7113.21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GkuHXb89bcLkN1Ady3QNLSC26QRGaGxauJoFsnck/vsD94F6GiFKtVb05M2PlUya26KflW5XHoeUX5IOzWow==" saltValue="9rGC3a9usUoWvdC9J4M7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87.99</v>
      </c>
      <c r="P6" s="34">
        <f t="shared" si="3"/>
        <v>99.98</v>
      </c>
      <c r="Q6" s="34">
        <f t="shared" si="3"/>
        <v>74.97</v>
      </c>
      <c r="R6" s="34">
        <f t="shared" si="3"/>
        <v>1863</v>
      </c>
      <c r="S6" s="34">
        <f t="shared" si="3"/>
        <v>138377</v>
      </c>
      <c r="T6" s="34">
        <f t="shared" si="3"/>
        <v>47.9</v>
      </c>
      <c r="U6" s="34">
        <f t="shared" si="3"/>
        <v>2888.87</v>
      </c>
      <c r="V6" s="34">
        <f t="shared" si="3"/>
        <v>138352</v>
      </c>
      <c r="W6" s="34">
        <f t="shared" si="3"/>
        <v>19.45</v>
      </c>
      <c r="X6" s="34">
        <f t="shared" si="3"/>
        <v>7113.21</v>
      </c>
      <c r="Y6" s="35">
        <f>IF(Y7="",NA(),Y7)</f>
        <v>110.31</v>
      </c>
      <c r="Z6" s="35">
        <f t="shared" ref="Z6:AH6" si="4">IF(Z7="",NA(),Z7)</f>
        <v>110.02</v>
      </c>
      <c r="AA6" s="35">
        <f t="shared" si="4"/>
        <v>111.13</v>
      </c>
      <c r="AB6" s="35">
        <f t="shared" si="4"/>
        <v>109.21</v>
      </c>
      <c r="AC6" s="35">
        <f t="shared" si="4"/>
        <v>108.94</v>
      </c>
      <c r="AD6" s="35">
        <f t="shared" si="4"/>
        <v>105.91</v>
      </c>
      <c r="AE6" s="35">
        <f t="shared" si="4"/>
        <v>106.96</v>
      </c>
      <c r="AF6" s="35">
        <f t="shared" si="4"/>
        <v>106.55</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5">
        <f t="shared" si="5"/>
        <v>0.41</v>
      </c>
      <c r="AR6" s="35">
        <f t="shared" si="5"/>
        <v>9.1999999999999993</v>
      </c>
      <c r="AS6" s="35">
        <f t="shared" si="5"/>
        <v>7.69</v>
      </c>
      <c r="AT6" s="34" t="str">
        <f>IF(AT7="","",IF(AT7="-","【-】","【"&amp;SUBSTITUTE(TEXT(AT7,"#,##0.00"),"-","△")&amp;"】"))</f>
        <v>【3.09】</v>
      </c>
      <c r="AU6" s="35">
        <f>IF(AU7="",NA(),AU7)</f>
        <v>492.28</v>
      </c>
      <c r="AV6" s="35">
        <f t="shared" ref="AV6:BD6" si="6">IF(AV7="",NA(),AV7)</f>
        <v>575.25</v>
      </c>
      <c r="AW6" s="35">
        <f t="shared" si="6"/>
        <v>532.11</v>
      </c>
      <c r="AX6" s="35">
        <f t="shared" si="6"/>
        <v>595.52</v>
      </c>
      <c r="AY6" s="35">
        <f t="shared" si="6"/>
        <v>499.28</v>
      </c>
      <c r="AZ6" s="35">
        <f t="shared" si="6"/>
        <v>66.900000000000006</v>
      </c>
      <c r="BA6" s="35">
        <f t="shared" si="6"/>
        <v>72.739999999999995</v>
      </c>
      <c r="BB6" s="35">
        <f t="shared" si="6"/>
        <v>83.46</v>
      </c>
      <c r="BC6" s="35">
        <f t="shared" si="6"/>
        <v>72.22</v>
      </c>
      <c r="BD6" s="35">
        <f t="shared" si="6"/>
        <v>73.02</v>
      </c>
      <c r="BE6" s="34" t="str">
        <f>IF(BE7="","",IF(BE7="-","【-】","【"&amp;SUBSTITUTE(TEXT(BE7,"#,##0.00"),"-","△")&amp;"】"))</f>
        <v>【69.54】</v>
      </c>
      <c r="BF6" s="35">
        <f>IF(BF7="",NA(),BF7)</f>
        <v>192.73</v>
      </c>
      <c r="BG6" s="35">
        <f t="shared" ref="BG6:BO6" si="7">IF(BG7="",NA(),BG7)</f>
        <v>184.17</v>
      </c>
      <c r="BH6" s="35">
        <f t="shared" si="7"/>
        <v>169.01</v>
      </c>
      <c r="BI6" s="35">
        <f t="shared" si="7"/>
        <v>158.01</v>
      </c>
      <c r="BJ6" s="35">
        <f t="shared" si="7"/>
        <v>146.43</v>
      </c>
      <c r="BK6" s="35">
        <f t="shared" si="7"/>
        <v>643.19000000000005</v>
      </c>
      <c r="BL6" s="35">
        <f t="shared" si="7"/>
        <v>596.44000000000005</v>
      </c>
      <c r="BM6" s="35">
        <f t="shared" si="7"/>
        <v>612.6</v>
      </c>
      <c r="BN6" s="35">
        <f t="shared" si="7"/>
        <v>730.93</v>
      </c>
      <c r="BO6" s="35">
        <f t="shared" si="7"/>
        <v>708.89</v>
      </c>
      <c r="BP6" s="34" t="str">
        <f>IF(BP7="","",IF(BP7="-","【-】","【"&amp;SUBSTITUTE(TEXT(BP7,"#,##0.00"),"-","△")&amp;"】"))</f>
        <v>【682.51】</v>
      </c>
      <c r="BQ6" s="35">
        <f>IF(BQ7="",NA(),BQ7)</f>
        <v>113.13</v>
      </c>
      <c r="BR6" s="35">
        <f t="shared" ref="BR6:BZ6" si="8">IF(BR7="",NA(),BR7)</f>
        <v>112.92</v>
      </c>
      <c r="BS6" s="35">
        <f t="shared" si="8"/>
        <v>113.74</v>
      </c>
      <c r="BT6" s="35">
        <f t="shared" si="8"/>
        <v>111.27</v>
      </c>
      <c r="BU6" s="35">
        <f t="shared" si="8"/>
        <v>112.03</v>
      </c>
      <c r="BV6" s="35">
        <f t="shared" si="8"/>
        <v>101.54</v>
      </c>
      <c r="BW6" s="35">
        <f t="shared" si="8"/>
        <v>102.42</v>
      </c>
      <c r="BX6" s="35">
        <f t="shared" si="8"/>
        <v>100.97</v>
      </c>
      <c r="BY6" s="35">
        <f t="shared" si="8"/>
        <v>98.09</v>
      </c>
      <c r="BZ6" s="35">
        <f t="shared" si="8"/>
        <v>97.91</v>
      </c>
      <c r="CA6" s="34" t="str">
        <f>IF(CA7="","",IF(CA7="-","【-】","【"&amp;SUBSTITUTE(TEXT(CA7,"#,##0.00"),"-","△")&amp;"】"))</f>
        <v>【100.34】</v>
      </c>
      <c r="CB6" s="35">
        <f>IF(CB7="",NA(),CB7)</f>
        <v>95.65</v>
      </c>
      <c r="CC6" s="35">
        <f t="shared" ref="CC6:CK6" si="9">IF(CC7="",NA(),CC7)</f>
        <v>92.73</v>
      </c>
      <c r="CD6" s="35">
        <f t="shared" si="9"/>
        <v>91.56</v>
      </c>
      <c r="CE6" s="35">
        <f t="shared" si="9"/>
        <v>93.56</v>
      </c>
      <c r="CF6" s="35">
        <f t="shared" si="9"/>
        <v>92.5</v>
      </c>
      <c r="CG6" s="35">
        <f t="shared" si="9"/>
        <v>116.15</v>
      </c>
      <c r="CH6" s="35">
        <f t="shared" si="9"/>
        <v>116.2</v>
      </c>
      <c r="CI6" s="35">
        <f t="shared" si="9"/>
        <v>118.78</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61.93</v>
      </c>
      <c r="CV6" s="35">
        <f t="shared" si="10"/>
        <v>61.32</v>
      </c>
      <c r="CW6" s="34" t="str">
        <f>IF(CW7="","",IF(CW7="-","【-】","【"&amp;SUBSTITUTE(TEXT(CW7,"#,##0.00"),"-","△")&amp;"】"))</f>
        <v>【59.64】</v>
      </c>
      <c r="CX6" s="35">
        <f>IF(CX7="",NA(),CX7)</f>
        <v>99.89</v>
      </c>
      <c r="CY6" s="35">
        <f t="shared" ref="CY6:DG6" si="11">IF(CY7="",NA(),CY7)</f>
        <v>99.94</v>
      </c>
      <c r="CZ6" s="35">
        <f t="shared" si="11"/>
        <v>99.97</v>
      </c>
      <c r="DA6" s="35">
        <f t="shared" si="11"/>
        <v>99.97</v>
      </c>
      <c r="DB6" s="35">
        <f t="shared" si="11"/>
        <v>99.97</v>
      </c>
      <c r="DC6" s="35">
        <f t="shared" si="11"/>
        <v>96.84</v>
      </c>
      <c r="DD6" s="35">
        <f t="shared" si="11"/>
        <v>96.84</v>
      </c>
      <c r="DE6" s="35">
        <f t="shared" si="11"/>
        <v>96.75</v>
      </c>
      <c r="DF6" s="35">
        <f t="shared" si="11"/>
        <v>94.45</v>
      </c>
      <c r="DG6" s="35">
        <f t="shared" si="11"/>
        <v>94.58</v>
      </c>
      <c r="DH6" s="34" t="str">
        <f>IF(DH7="","",IF(DH7="-","【-】","【"&amp;SUBSTITUTE(TEXT(DH7,"#,##0.00"),"-","△")&amp;"】"))</f>
        <v>【95.35】</v>
      </c>
      <c r="DI6" s="35">
        <f>IF(DI7="",NA(),DI7)</f>
        <v>29.72</v>
      </c>
      <c r="DJ6" s="35">
        <f t="shared" ref="DJ6:DR6" si="12">IF(DJ7="",NA(),DJ7)</f>
        <v>31.92</v>
      </c>
      <c r="DK6" s="35">
        <f t="shared" si="12"/>
        <v>33.94</v>
      </c>
      <c r="DL6" s="35">
        <f t="shared" si="12"/>
        <v>34.69</v>
      </c>
      <c r="DM6" s="35">
        <f t="shared" si="12"/>
        <v>36.22</v>
      </c>
      <c r="DN6" s="35">
        <f t="shared" si="12"/>
        <v>22.87</v>
      </c>
      <c r="DO6" s="35">
        <f t="shared" si="12"/>
        <v>28.42</v>
      </c>
      <c r="DP6" s="35">
        <f t="shared" si="12"/>
        <v>28.24</v>
      </c>
      <c r="DQ6" s="35">
        <f t="shared" si="12"/>
        <v>30.45</v>
      </c>
      <c r="DR6" s="35">
        <f t="shared" si="12"/>
        <v>31.01</v>
      </c>
      <c r="DS6" s="34" t="str">
        <f>IF(DS7="","",IF(DS7="-","【-】","【"&amp;SUBSTITUTE(TEXT(DS7,"#,##0.00"),"-","△")&amp;"】"))</f>
        <v>【38.57】</v>
      </c>
      <c r="DT6" s="35">
        <f>IF(DT7="",NA(),DT7)</f>
        <v>0.64</v>
      </c>
      <c r="DU6" s="35">
        <f t="shared" ref="DU6:EC6" si="13">IF(DU7="",NA(),DU7)</f>
        <v>0.8</v>
      </c>
      <c r="DV6" s="35">
        <f t="shared" si="13"/>
        <v>0.79</v>
      </c>
      <c r="DW6" s="35">
        <f t="shared" si="13"/>
        <v>1.61</v>
      </c>
      <c r="DX6" s="35">
        <f t="shared" si="13"/>
        <v>2.83</v>
      </c>
      <c r="DY6" s="35">
        <f t="shared" si="13"/>
        <v>1.2</v>
      </c>
      <c r="DZ6" s="35">
        <f t="shared" si="13"/>
        <v>3.01</v>
      </c>
      <c r="EA6" s="35">
        <f t="shared" si="13"/>
        <v>3.67</v>
      </c>
      <c r="EB6" s="35">
        <f t="shared" si="13"/>
        <v>4.8499999999999996</v>
      </c>
      <c r="EC6" s="35">
        <f t="shared" si="13"/>
        <v>4.95</v>
      </c>
      <c r="ED6" s="34" t="str">
        <f>IF(ED7="","",IF(ED7="-","【-】","【"&amp;SUBSTITUTE(TEXT(ED7,"#,##0.00"),"-","△")&amp;"】"))</f>
        <v>【5.90】</v>
      </c>
      <c r="EE6" s="35">
        <f>IF(EE7="",NA(),EE7)</f>
        <v>0.18</v>
      </c>
      <c r="EF6" s="35">
        <f t="shared" ref="EF6:EN6" si="14">IF(EF7="",NA(),EF7)</f>
        <v>0.38</v>
      </c>
      <c r="EG6" s="35">
        <f t="shared" si="14"/>
        <v>0.24</v>
      </c>
      <c r="EH6" s="35">
        <f t="shared" si="14"/>
        <v>0.42</v>
      </c>
      <c r="EI6" s="35">
        <f t="shared" si="14"/>
        <v>0.48</v>
      </c>
      <c r="EJ6" s="35">
        <f t="shared" si="14"/>
        <v>0.11</v>
      </c>
      <c r="EK6" s="35">
        <f t="shared" si="14"/>
        <v>0.13</v>
      </c>
      <c r="EL6" s="35">
        <f t="shared" si="14"/>
        <v>0.1</v>
      </c>
      <c r="EM6" s="35">
        <f t="shared" si="14"/>
        <v>0.21</v>
      </c>
      <c r="EN6" s="35">
        <f t="shared" si="14"/>
        <v>0.19</v>
      </c>
      <c r="EO6" s="34" t="str">
        <f>IF(EO7="","",IF(EO7="-","【-】","【"&amp;SUBSTITUTE(TEXT(EO7,"#,##0.00"),"-","△")&amp;"】"))</f>
        <v>【0.22】</v>
      </c>
    </row>
    <row r="7" spans="1:148" s="36" customFormat="1" x14ac:dyDescent="0.15">
      <c r="A7" s="28"/>
      <c r="B7" s="37">
        <v>2019</v>
      </c>
      <c r="C7" s="37">
        <v>272205</v>
      </c>
      <c r="D7" s="37">
        <v>46</v>
      </c>
      <c r="E7" s="37">
        <v>17</v>
      </c>
      <c r="F7" s="37">
        <v>1</v>
      </c>
      <c r="G7" s="37">
        <v>0</v>
      </c>
      <c r="H7" s="37" t="s">
        <v>95</v>
      </c>
      <c r="I7" s="37" t="s">
        <v>96</v>
      </c>
      <c r="J7" s="37" t="s">
        <v>97</v>
      </c>
      <c r="K7" s="37" t="s">
        <v>98</v>
      </c>
      <c r="L7" s="37" t="s">
        <v>99</v>
      </c>
      <c r="M7" s="37" t="s">
        <v>100</v>
      </c>
      <c r="N7" s="38" t="s">
        <v>101</v>
      </c>
      <c r="O7" s="38">
        <v>87.99</v>
      </c>
      <c r="P7" s="38">
        <v>99.98</v>
      </c>
      <c r="Q7" s="38">
        <v>74.97</v>
      </c>
      <c r="R7" s="38">
        <v>1863</v>
      </c>
      <c r="S7" s="38">
        <v>138377</v>
      </c>
      <c r="T7" s="38">
        <v>47.9</v>
      </c>
      <c r="U7" s="38">
        <v>2888.87</v>
      </c>
      <c r="V7" s="38">
        <v>138352</v>
      </c>
      <c r="W7" s="38">
        <v>19.45</v>
      </c>
      <c r="X7" s="38">
        <v>7113.21</v>
      </c>
      <c r="Y7" s="38">
        <v>110.31</v>
      </c>
      <c r="Z7" s="38">
        <v>110.02</v>
      </c>
      <c r="AA7" s="38">
        <v>111.13</v>
      </c>
      <c r="AB7" s="38">
        <v>109.21</v>
      </c>
      <c r="AC7" s="38">
        <v>108.94</v>
      </c>
      <c r="AD7" s="38">
        <v>105.91</v>
      </c>
      <c r="AE7" s="38">
        <v>106.96</v>
      </c>
      <c r="AF7" s="38">
        <v>106.55</v>
      </c>
      <c r="AG7" s="38">
        <v>107.64</v>
      </c>
      <c r="AH7" s="38">
        <v>107.03</v>
      </c>
      <c r="AI7" s="38">
        <v>108.07</v>
      </c>
      <c r="AJ7" s="38">
        <v>0</v>
      </c>
      <c r="AK7" s="38">
        <v>0</v>
      </c>
      <c r="AL7" s="38">
        <v>0</v>
      </c>
      <c r="AM7" s="38">
        <v>0</v>
      </c>
      <c r="AN7" s="38">
        <v>0</v>
      </c>
      <c r="AO7" s="38">
        <v>0</v>
      </c>
      <c r="AP7" s="38">
        <v>0</v>
      </c>
      <c r="AQ7" s="38">
        <v>0.41</v>
      </c>
      <c r="AR7" s="38">
        <v>9.1999999999999993</v>
      </c>
      <c r="AS7" s="38">
        <v>7.69</v>
      </c>
      <c r="AT7" s="38">
        <v>3.09</v>
      </c>
      <c r="AU7" s="38">
        <v>492.28</v>
      </c>
      <c r="AV7" s="38">
        <v>575.25</v>
      </c>
      <c r="AW7" s="38">
        <v>532.11</v>
      </c>
      <c r="AX7" s="38">
        <v>595.52</v>
      </c>
      <c r="AY7" s="38">
        <v>499.28</v>
      </c>
      <c r="AZ7" s="38">
        <v>66.900000000000006</v>
      </c>
      <c r="BA7" s="38">
        <v>72.739999999999995</v>
      </c>
      <c r="BB7" s="38">
        <v>83.46</v>
      </c>
      <c r="BC7" s="38">
        <v>72.22</v>
      </c>
      <c r="BD7" s="38">
        <v>73.02</v>
      </c>
      <c r="BE7" s="38">
        <v>69.540000000000006</v>
      </c>
      <c r="BF7" s="38">
        <v>192.73</v>
      </c>
      <c r="BG7" s="38">
        <v>184.17</v>
      </c>
      <c r="BH7" s="38">
        <v>169.01</v>
      </c>
      <c r="BI7" s="38">
        <v>158.01</v>
      </c>
      <c r="BJ7" s="38">
        <v>146.43</v>
      </c>
      <c r="BK7" s="38">
        <v>643.19000000000005</v>
      </c>
      <c r="BL7" s="38">
        <v>596.44000000000005</v>
      </c>
      <c r="BM7" s="38">
        <v>612.6</v>
      </c>
      <c r="BN7" s="38">
        <v>730.93</v>
      </c>
      <c r="BO7" s="38">
        <v>708.89</v>
      </c>
      <c r="BP7" s="38">
        <v>682.51</v>
      </c>
      <c r="BQ7" s="38">
        <v>113.13</v>
      </c>
      <c r="BR7" s="38">
        <v>112.92</v>
      </c>
      <c r="BS7" s="38">
        <v>113.74</v>
      </c>
      <c r="BT7" s="38">
        <v>111.27</v>
      </c>
      <c r="BU7" s="38">
        <v>112.03</v>
      </c>
      <c r="BV7" s="38">
        <v>101.54</v>
      </c>
      <c r="BW7" s="38">
        <v>102.42</v>
      </c>
      <c r="BX7" s="38">
        <v>100.97</v>
      </c>
      <c r="BY7" s="38">
        <v>98.09</v>
      </c>
      <c r="BZ7" s="38">
        <v>97.91</v>
      </c>
      <c r="CA7" s="38">
        <v>100.34</v>
      </c>
      <c r="CB7" s="38">
        <v>95.65</v>
      </c>
      <c r="CC7" s="38">
        <v>92.73</v>
      </c>
      <c r="CD7" s="38">
        <v>91.56</v>
      </c>
      <c r="CE7" s="38">
        <v>93.56</v>
      </c>
      <c r="CF7" s="38">
        <v>92.5</v>
      </c>
      <c r="CG7" s="38">
        <v>116.15</v>
      </c>
      <c r="CH7" s="38">
        <v>116.2</v>
      </c>
      <c r="CI7" s="38">
        <v>118.78</v>
      </c>
      <c r="CJ7" s="38">
        <v>146.08000000000001</v>
      </c>
      <c r="CK7" s="38">
        <v>144.11000000000001</v>
      </c>
      <c r="CL7" s="38">
        <v>136.15</v>
      </c>
      <c r="CM7" s="38" t="s">
        <v>101</v>
      </c>
      <c r="CN7" s="38" t="s">
        <v>101</v>
      </c>
      <c r="CO7" s="38" t="s">
        <v>101</v>
      </c>
      <c r="CP7" s="38" t="s">
        <v>101</v>
      </c>
      <c r="CQ7" s="38" t="s">
        <v>101</v>
      </c>
      <c r="CR7" s="38">
        <v>72.239999999999995</v>
      </c>
      <c r="CS7" s="38">
        <v>69.23</v>
      </c>
      <c r="CT7" s="38">
        <v>70.37</v>
      </c>
      <c r="CU7" s="38">
        <v>61.93</v>
      </c>
      <c r="CV7" s="38">
        <v>61.32</v>
      </c>
      <c r="CW7" s="38">
        <v>59.64</v>
      </c>
      <c r="CX7" s="38">
        <v>99.89</v>
      </c>
      <c r="CY7" s="38">
        <v>99.94</v>
      </c>
      <c r="CZ7" s="38">
        <v>99.97</v>
      </c>
      <c r="DA7" s="38">
        <v>99.97</v>
      </c>
      <c r="DB7" s="38">
        <v>99.97</v>
      </c>
      <c r="DC7" s="38">
        <v>96.84</v>
      </c>
      <c r="DD7" s="38">
        <v>96.84</v>
      </c>
      <c r="DE7" s="38">
        <v>96.75</v>
      </c>
      <c r="DF7" s="38">
        <v>94.45</v>
      </c>
      <c r="DG7" s="38">
        <v>94.58</v>
      </c>
      <c r="DH7" s="38">
        <v>95.35</v>
      </c>
      <c r="DI7" s="38">
        <v>29.72</v>
      </c>
      <c r="DJ7" s="38">
        <v>31.92</v>
      </c>
      <c r="DK7" s="38">
        <v>33.94</v>
      </c>
      <c r="DL7" s="38">
        <v>34.69</v>
      </c>
      <c r="DM7" s="38">
        <v>36.22</v>
      </c>
      <c r="DN7" s="38">
        <v>22.87</v>
      </c>
      <c r="DO7" s="38">
        <v>28.42</v>
      </c>
      <c r="DP7" s="38">
        <v>28.24</v>
      </c>
      <c r="DQ7" s="38">
        <v>30.45</v>
      </c>
      <c r="DR7" s="38">
        <v>31.01</v>
      </c>
      <c r="DS7" s="38">
        <v>38.57</v>
      </c>
      <c r="DT7" s="38">
        <v>0.64</v>
      </c>
      <c r="DU7" s="38">
        <v>0.8</v>
      </c>
      <c r="DV7" s="38">
        <v>0.79</v>
      </c>
      <c r="DW7" s="38">
        <v>1.61</v>
      </c>
      <c r="DX7" s="38">
        <v>2.83</v>
      </c>
      <c r="DY7" s="38">
        <v>1.2</v>
      </c>
      <c r="DZ7" s="38">
        <v>3.01</v>
      </c>
      <c r="EA7" s="38">
        <v>3.67</v>
      </c>
      <c r="EB7" s="38">
        <v>4.8499999999999996</v>
      </c>
      <c r="EC7" s="38">
        <v>4.95</v>
      </c>
      <c r="ED7" s="38">
        <v>5.9</v>
      </c>
      <c r="EE7" s="38">
        <v>0.18</v>
      </c>
      <c r="EF7" s="38">
        <v>0.38</v>
      </c>
      <c r="EG7" s="38">
        <v>0.24</v>
      </c>
      <c r="EH7" s="38">
        <v>0.42</v>
      </c>
      <c r="EI7" s="38">
        <v>0.48</v>
      </c>
      <c r="EJ7" s="38">
        <v>0.11</v>
      </c>
      <c r="EK7" s="38">
        <v>0.13</v>
      </c>
      <c r="EL7" s="38">
        <v>0.1</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2021-02-03T11:33:15Z</cp:lastPrinted>
  <dcterms:modified xsi:type="dcterms:W3CDTF">2021-02-09T10:54:59Z</dcterms:modified>
</cp:coreProperties>
</file>