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5 富田林市\"/>
    </mc:Choice>
  </mc:AlternateContent>
  <workbookProtection workbookAlgorithmName="SHA-512" workbookHashValue="uWGXWLjUOSUP3SBJI1oxtFHkIfkbpiDEN/S/bj9eO3NTqk5x6itXN/HOGNW2Eafh9kHmUpoVci0OlmlGBkgSWQ==" workbookSaltValue="7ktuCieRc+aAd5o9xa5FDQ==" workbookSpinCount="100000" lockStructure="1"/>
  <bookViews>
    <workbookView xWindow="-105" yWindow="-105" windowWidth="18225" windowHeight="1162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AD10" i="4" s="1"/>
  <c r="Q6" i="5"/>
  <c r="P6" i="5"/>
  <c r="O6" i="5"/>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AT8" i="4"/>
  <c r="W8" i="4"/>
  <c r="I8" i="4"/>
  <c r="B6" i="4"/>
</calcChain>
</file>

<file path=xl/sharedStrings.xml><?xml version="1.0" encoding="utf-8"?>
<sst xmlns="http://schemas.openxmlformats.org/spreadsheetml/2006/main" count="257" uniqueCount="116">
  <si>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</si>
  <si>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</si>
  <si>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</si>
  <si>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</si>
  <si>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</si>
  <si>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</si>
  <si>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</si>
  <si>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</si>
  <si>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</si>
  <si>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</si>
  <si>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</si>
  <si>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</si>
  <si>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</si>
  <si>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</si>
  <si>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</si>
  <si>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</si>
  <si>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</si>
  <si>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</si>
  <si>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</si>
  <si>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</si>
  <si>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</si>
  <si>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</si>
  <si>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</si>
  <si>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</si>
  <si>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</si>
  <si>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</si>
  <si>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</si>
  <si>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</si>
  <si>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</si>
  <si>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</si>
  <si>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</si>
  <si>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</si>
  <si>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</si>
  <si>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</si>
  <si>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</si>
  <si>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</si>
  <si>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</si>
  <si>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</si>
  <si>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</si>
  <si>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</si>
  <si>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</si>
  <si>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</si>
  <si>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</si>
  <si>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</si>
  <si>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</si>
  <si>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</si>
  <si>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</si>
  <si>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</si>
  <si>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</si>
  <si>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</si>
  <si>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</si>
  <si>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</si>
  <si>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</si>
  <si>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</si>
  <si>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</si>
  <si>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</si>
  <si>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</si>
  <si>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</si>
  <si>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</si>
  <si>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</si>
  <si>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</si>
  <si>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</si>
  <si>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</si>
  <si>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</si>
  <si>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</si>
  <si>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</si>
  <si>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</si>
  <si>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</si>
  <si>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</si>
  <si>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</si>
  <si>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</si>
  <si>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</si>
  <si>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</si>
  <si>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</si>
  <si>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</si>
  <si>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</si>
  <si>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</si>
  <si>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</si>
  <si>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</si>
  <si>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</si>
  <si>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</si>
  <si>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</si>
  <si>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</si>
  <si>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</si>
  <si>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</si>
  <si>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</si>
  <si>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</si>
  <si>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</si>
  <si>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</si>
  <si>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</si>
  <si>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</si>
  <si>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</si>
  <si>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</si>
  <si>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</si>
  <si>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</si>
  <si>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</si>
  <si>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</si>
  <si>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</si>
  <si>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</si>
  <si>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</si>
  <si>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</si>
  <si>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</si>
  <si>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</si>
  <si>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</si>
  <si>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</si>
  <si>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</si>
  <si>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</si>
  <si>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</si>
  <si>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</si>
  <si>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</si>
  <si>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</si>
  <si>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</si>
  <si>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</si>
  <si>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平均値と比較すると小さくなっている。平成28年度から地方公営企業法を全部適用し、減価償却累計額が増加していくため、有形固定資産減価償却率はしばらく同様の傾向で増加していくものと考えられる。
　管路老朽化率については、本市では昭和50年代後半に下水道整備が本格化した経過があるため、平成29年度から本市で最初に整備された管が老朽化（50年経過）を迎えるため、同年度から数値が増加している。管渠改善率は、低下しているが、未整備地区への整備を行っている。</t>
    <rPh sb="57" eb="59">
      <t>ゲンカ</t>
    </rPh>
    <rPh sb="59" eb="61">
      <t>ショウキャク</t>
    </rPh>
    <rPh sb="61" eb="63">
      <t>ルイケイ</t>
    </rPh>
    <rPh sb="63" eb="64">
      <t>ガク</t>
    </rPh>
    <rPh sb="65" eb="67">
      <t>ゾウカ</t>
    </rPh>
    <rPh sb="90" eb="92">
      <t>ドウヨウ</t>
    </rPh>
    <rPh sb="93" eb="95">
      <t>ケイコウ</t>
    </rPh>
    <rPh sb="96" eb="98">
      <t>ゾウカ</t>
    </rPh>
    <rPh sb="105" eb="106">
      <t>カンガ</t>
    </rPh>
    <phoneticPr fontId="4"/>
  </si>
  <si>
    <t>　平成28年度から地方公営企業法を全部適用したため、平成27年度以前の数値の計上はない。　
　経常収支比率については、横ばいを維持している。収益については、下水道使用料収益は、整備を進めており増加が続いていたが、人口減少のため、令和元年度は前年度より減少となっている。費用については、利率の高い企業債の償還が順次終了していることから支払利息が減少している。本市では、一般会計からの補助金収入により収支均衡を図っている状態である。なお、経常収支比率は100％を超えているが、資本的収支もあわせて収支均衡を図っていることから、資本的収支（建設改良費等）への補填により、資金の余剰は発生していない。
　余剰資金が少なく、企業債の元利償還額が大きい状態が続いているため、決算時点での流動比率は低いままである。
　企業債残高対事業規模比率は減少傾向であり、これは企業債の償還額が借入額を上回っていることから、企業債残高が減少していることに伴い当該比率も減少しているものである。
　経費回収率は微減となっているが、汚水処理原価が微増となったためである。これは、流域下水道維持管理費負担金や減価償却費が増加してきていることが主な原因である。
　水洗化率については、令和元年度は人口減少の影響により、低下となった。</t>
    <rPh sb="99" eb="100">
      <t>ツヅ</t>
    </rPh>
    <rPh sb="106" eb="110">
      <t>ジンコウゲンショウ</t>
    </rPh>
    <rPh sb="114" eb="116">
      <t>レイワ</t>
    </rPh>
    <rPh sb="116" eb="118">
      <t>ガンネン</t>
    </rPh>
    <rPh sb="118" eb="119">
      <t>ド</t>
    </rPh>
    <rPh sb="120" eb="123">
      <t>ゼンネンド</t>
    </rPh>
    <rPh sb="125" eb="127">
      <t>ゲンショウ</t>
    </rPh>
    <rPh sb="298" eb="300">
      <t>ヨジョウ</t>
    </rPh>
    <rPh sb="300" eb="302">
      <t>シキン</t>
    </rPh>
    <rPh sb="303" eb="304">
      <t>スク</t>
    </rPh>
    <rPh sb="307" eb="309">
      <t>キギョウ</t>
    </rPh>
    <rPh sb="309" eb="310">
      <t>サイ</t>
    </rPh>
    <rPh sb="311" eb="313">
      <t>ガンリ</t>
    </rPh>
    <rPh sb="313" eb="315">
      <t>ショウカン</t>
    </rPh>
    <rPh sb="315" eb="316">
      <t>ガク</t>
    </rPh>
    <rPh sb="317" eb="318">
      <t>オオ</t>
    </rPh>
    <rPh sb="320" eb="322">
      <t>ジョウタイ</t>
    </rPh>
    <rPh sb="323" eb="324">
      <t>ツヅ</t>
    </rPh>
    <rPh sb="331" eb="333">
      <t>ケッサン</t>
    </rPh>
    <rPh sb="333" eb="335">
      <t>ジテン</t>
    </rPh>
    <rPh sb="414" eb="415">
      <t>トモナ</t>
    </rPh>
    <rPh sb="416" eb="418">
      <t>トウガイ</t>
    </rPh>
    <rPh sb="418" eb="420">
      <t>ヒリツ</t>
    </rPh>
    <rPh sb="421" eb="423">
      <t>ゲンショウ</t>
    </rPh>
    <rPh sb="441" eb="443">
      <t>ビゲン</t>
    </rPh>
    <rPh sb="458" eb="460">
      <t>ビゾウ</t>
    </rPh>
    <rPh sb="474" eb="475">
      <t>リュウ</t>
    </rPh>
    <rPh sb="488" eb="490">
      <t>ゲンカ</t>
    </rPh>
    <rPh sb="490" eb="492">
      <t>ショウキャク</t>
    </rPh>
    <rPh sb="492" eb="493">
      <t>ヒ</t>
    </rPh>
    <rPh sb="505" eb="506">
      <t>オモ</t>
    </rPh>
    <rPh sb="507" eb="509">
      <t>ゲンイン</t>
    </rPh>
    <rPh sb="525" eb="527">
      <t>レイワ</t>
    </rPh>
    <rPh sb="527" eb="529">
      <t>ガンネン</t>
    </rPh>
    <rPh sb="529" eb="530">
      <t>ド</t>
    </rPh>
    <rPh sb="531" eb="533">
      <t>ジンコウ</t>
    </rPh>
    <rPh sb="533" eb="535">
      <t>ゲンショウ</t>
    </rPh>
    <rPh sb="536" eb="538">
      <t>エイキョウ</t>
    </rPh>
    <rPh sb="542" eb="544">
      <t>テイカ</t>
    </rPh>
    <phoneticPr fontId="4"/>
  </si>
  <si>
    <t>　本市では、生活排水100％適正処理を早期に達成するために、公共下水道事業と浄化槽整備推進事業（特定地域生活排水処理施設）の2つの手法を活用し、生活排水処理施設の整備を進めている。必要以上の投資を抑制し、効率性の高い浄化槽を併用することで、本市の生活排水対策全体の財政リスクの低減を図っている。
　このほか、事業の広域化に取り組んでおり、令和元年度では他団体の計画策定業務を本市が共同発注した。今後も広域化する業務を拡げていく予定であり、台帳システム構築、管路施設点検調査などを行う予定である。また、ＰＦＩ方式により、誤接続調査及び管更生を行い、民間の能力を活用しつつ、効率的に事業を進めていく。令和元年度では経営戦略の策定を行った。今後も費用の抑制を図りつつ、令和６年度の概成を目指し、安定した経営の維持に努める。</t>
    <rPh sb="169" eb="171">
      <t>レイワ</t>
    </rPh>
    <rPh sb="171" eb="173">
      <t>ガンネン</t>
    </rPh>
    <rPh sb="173" eb="174">
      <t>ド</t>
    </rPh>
    <rPh sb="187" eb="189">
      <t>ホンシ</t>
    </rPh>
    <rPh sb="190" eb="192">
      <t>キョウドウ</t>
    </rPh>
    <rPh sb="192" eb="194">
      <t>ハッチュウ</t>
    </rPh>
    <rPh sb="219" eb="221">
      <t>ダイチョウ</t>
    </rPh>
    <rPh sb="225" eb="227">
      <t>コウチク</t>
    </rPh>
    <rPh sb="228" eb="230">
      <t>カンロ</t>
    </rPh>
    <rPh sb="230" eb="232">
      <t>シセツ</t>
    </rPh>
    <rPh sb="232" eb="234">
      <t>テンケン</t>
    </rPh>
    <rPh sb="234" eb="236">
      <t>チョウサ</t>
    </rPh>
    <rPh sb="239" eb="240">
      <t>オコナ</t>
    </rPh>
    <rPh sb="241" eb="243">
      <t>ヨテイ</t>
    </rPh>
    <rPh sb="313" eb="314">
      <t>オコナ</t>
    </rPh>
    <rPh sb="320" eb="322">
      <t>ヒヨウ</t>
    </rPh>
    <rPh sb="323" eb="325">
      <t>ヨクセイ</t>
    </rPh>
    <rPh sb="326" eb="327">
      <t>ハカ</t>
    </rPh>
    <rPh sb="331" eb="333">
      <t>レイワ</t>
    </rPh>
    <rPh sb="334" eb="336">
      <t>ネンド</t>
    </rPh>
    <rPh sb="337" eb="338">
      <t>ガイ</t>
    </rPh>
    <rPh sb="340" eb="342">
      <t>メザ</t>
    </rPh>
    <rPh sb="354" eb="35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</si>
</sst>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0.85</c:v>
                </c:pt>
                <c:pt idx="2">
                  <c:v>0.56999999999999995</c:v>
                </c:pt>
                <c:pt idx="3">
                  <c:v>0.11</c:v>
                </c:pt>
                <c:pt idx="4">
                  <c:v>0.16</c:v>
                </c:pt>
              </c:numCache>
            </c:numRef>
          </c:val>
          <c:extLst>
            <c:ext xmlns:c16="http://schemas.microsoft.com/office/drawing/2014/chart" uri="{C3380CC4-5D6E-409C-BE32-E72D297353CC}">
              <c16:uniqueId val="{00000000-B051-4F31-8449-A9C93AB8DF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0.17</c:v>
                </c:pt>
                <c:pt idx="3">
                  <c:v>0.21</c:v>
                </c:pt>
                <c:pt idx="4">
                  <c:v>0.19</c:v>
                </c:pt>
              </c:numCache>
            </c:numRef>
          </c:val>
          <c:smooth val="0"/>
          <c:extLst>
            <c:ext xmlns:c16="http://schemas.microsoft.com/office/drawing/2014/chart" uri="{C3380CC4-5D6E-409C-BE32-E72D297353CC}">
              <c16:uniqueId val="{00000001-B051-4F31-8449-A9C93AB8DF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1C-4098-A797-0C66FE2B11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63.26</c:v>
                </c:pt>
                <c:pt idx="2">
                  <c:v>61.54</c:v>
                </c:pt>
                <c:pt idx="3">
                  <c:v>61.93</c:v>
                </c:pt>
                <c:pt idx="4">
                  <c:v>61.32</c:v>
                </c:pt>
              </c:numCache>
            </c:numRef>
          </c:val>
          <c:smooth val="0"/>
          <c:extLst>
            <c:ext xmlns:c16="http://schemas.microsoft.com/office/drawing/2014/chart" uri="{C3380CC4-5D6E-409C-BE32-E72D297353CC}">
              <c16:uniqueId val="{00000001-791C-4098-A797-0C66FE2B11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91.46</c:v>
                </c:pt>
                <c:pt idx="2">
                  <c:v>91.61</c:v>
                </c:pt>
                <c:pt idx="3">
                  <c:v>95.34</c:v>
                </c:pt>
                <c:pt idx="4">
                  <c:v>93.41</c:v>
                </c:pt>
              </c:numCache>
            </c:numRef>
          </c:val>
          <c:extLst>
            <c:ext xmlns:c16="http://schemas.microsoft.com/office/drawing/2014/chart" uri="{C3380CC4-5D6E-409C-BE32-E72D297353CC}">
              <c16:uniqueId val="{00000000-AAF9-4AF0-BF29-0261AECF06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94.07</c:v>
                </c:pt>
                <c:pt idx="2">
                  <c:v>94.13</c:v>
                </c:pt>
                <c:pt idx="3">
                  <c:v>94.45</c:v>
                </c:pt>
                <c:pt idx="4">
                  <c:v>94.58</c:v>
                </c:pt>
              </c:numCache>
            </c:numRef>
          </c:val>
          <c:smooth val="0"/>
          <c:extLst>
            <c:ext xmlns:c16="http://schemas.microsoft.com/office/drawing/2014/chart" uri="{C3380CC4-5D6E-409C-BE32-E72D297353CC}">
              <c16:uniqueId val="{00000001-AAF9-4AF0-BF29-0261AECF06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109.96</c:v>
                </c:pt>
                <c:pt idx="2">
                  <c:v>109</c:v>
                </c:pt>
                <c:pt idx="3">
                  <c:v>109.44</c:v>
                </c:pt>
                <c:pt idx="4">
                  <c:v>109.91</c:v>
                </c:pt>
              </c:numCache>
            </c:numRef>
          </c:val>
          <c:extLst>
            <c:ext xmlns:c16="http://schemas.microsoft.com/office/drawing/2014/chart" uri="{C3380CC4-5D6E-409C-BE32-E72D297353CC}">
              <c16:uniqueId val="{00000000-B0FD-4A27-A6C7-27E3DF69C3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107.45</c:v>
                </c:pt>
                <c:pt idx="2">
                  <c:v>107.43</c:v>
                </c:pt>
                <c:pt idx="3">
                  <c:v>107.64</c:v>
                </c:pt>
                <c:pt idx="4">
                  <c:v>107.03</c:v>
                </c:pt>
              </c:numCache>
            </c:numRef>
          </c:val>
          <c:smooth val="0"/>
          <c:extLst>
            <c:ext xmlns:c16="http://schemas.microsoft.com/office/drawing/2014/chart" uri="{C3380CC4-5D6E-409C-BE32-E72D297353CC}">
              <c16:uniqueId val="{00000001-B0FD-4A27-A6C7-27E3DF69C3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3.9</c:v>
                </c:pt>
                <c:pt idx="2">
                  <c:v>6.8</c:v>
                </c:pt>
                <c:pt idx="3">
                  <c:v>9.7899999999999991</c:v>
                </c:pt>
                <c:pt idx="4">
                  <c:v>12.7</c:v>
                </c:pt>
              </c:numCache>
            </c:numRef>
          </c:val>
          <c:extLst>
            <c:ext xmlns:c16="http://schemas.microsoft.com/office/drawing/2014/chart" uri="{C3380CC4-5D6E-409C-BE32-E72D297353CC}">
              <c16:uniqueId val="{00000000-F291-4D60-BBA8-40B3B93B33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28.95</c:v>
                </c:pt>
                <c:pt idx="2">
                  <c:v>30.11</c:v>
                </c:pt>
                <c:pt idx="3">
                  <c:v>30.45</c:v>
                </c:pt>
                <c:pt idx="4">
                  <c:v>31.01</c:v>
                </c:pt>
              </c:numCache>
            </c:numRef>
          </c:val>
          <c:smooth val="0"/>
          <c:extLst>
            <c:ext xmlns:c16="http://schemas.microsoft.com/office/drawing/2014/chart" uri="{C3380CC4-5D6E-409C-BE32-E72D297353CC}">
              <c16:uniqueId val="{00000001-F291-4D60-BBA8-40B3B93B33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formatCode="#,##0.00;&quot;△&quot;#,##0.00;&quot;-&quot;">
                  <c:v>5.01</c:v>
                </c:pt>
                <c:pt idx="3" formatCode="#,##0.00;&quot;△&quot;#,##0.00;&quot;-&quot;">
                  <c:v>5.05</c:v>
                </c:pt>
                <c:pt idx="4" formatCode="#,##0.00;&quot;△&quot;#,##0.00;&quot;-&quot;">
                  <c:v>4.88</c:v>
                </c:pt>
              </c:numCache>
            </c:numRef>
          </c:val>
          <c:extLst>
            <c:ext xmlns:c16="http://schemas.microsoft.com/office/drawing/2014/chart" uri="{C3380CC4-5D6E-409C-BE32-E72D297353CC}">
              <c16:uniqueId val="{00000000-4387-4298-A1BC-33B7CC15B44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4.07</c:v>
                </c:pt>
                <c:pt idx="2">
                  <c:v>4.54</c:v>
                </c:pt>
                <c:pt idx="3">
                  <c:v>4.8499999999999996</c:v>
                </c:pt>
                <c:pt idx="4">
                  <c:v>4.95</c:v>
                </c:pt>
              </c:numCache>
            </c:numRef>
          </c:val>
          <c:smooth val="0"/>
          <c:extLst>
            <c:ext xmlns:c16="http://schemas.microsoft.com/office/drawing/2014/chart" uri="{C3380CC4-5D6E-409C-BE32-E72D297353CC}">
              <c16:uniqueId val="{00000001-4387-4298-A1BC-33B7CC15B44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BA4-471A-A11F-B5C5EDEC08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11.01</c:v>
                </c:pt>
                <c:pt idx="2">
                  <c:v>10.199999999999999</c:v>
                </c:pt>
                <c:pt idx="3">
                  <c:v>9.1999999999999993</c:v>
                </c:pt>
                <c:pt idx="4">
                  <c:v>7.69</c:v>
                </c:pt>
              </c:numCache>
            </c:numRef>
          </c:val>
          <c:smooth val="0"/>
          <c:extLst>
            <c:ext xmlns:c16="http://schemas.microsoft.com/office/drawing/2014/chart" uri="{C3380CC4-5D6E-409C-BE32-E72D297353CC}">
              <c16:uniqueId val="{00000001-BBA4-471A-A11F-B5C5EDEC08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50.38</c:v>
                </c:pt>
                <c:pt idx="2">
                  <c:v>52.47</c:v>
                </c:pt>
                <c:pt idx="3">
                  <c:v>52.73</c:v>
                </c:pt>
                <c:pt idx="4">
                  <c:v>47.18</c:v>
                </c:pt>
              </c:numCache>
            </c:numRef>
          </c:val>
          <c:extLst>
            <c:ext xmlns:c16="http://schemas.microsoft.com/office/drawing/2014/chart" uri="{C3380CC4-5D6E-409C-BE32-E72D297353CC}">
              <c16:uniqueId val="{00000000-6AB7-44DD-AC4D-F617AA63EC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54.03</c:v>
                </c:pt>
                <c:pt idx="2">
                  <c:v>65.83</c:v>
                </c:pt>
                <c:pt idx="3">
                  <c:v>72.22</c:v>
                </c:pt>
                <c:pt idx="4">
                  <c:v>73.02</c:v>
                </c:pt>
              </c:numCache>
            </c:numRef>
          </c:val>
          <c:smooth val="0"/>
          <c:extLst>
            <c:ext xmlns:c16="http://schemas.microsoft.com/office/drawing/2014/chart" uri="{C3380CC4-5D6E-409C-BE32-E72D297353CC}">
              <c16:uniqueId val="{00000001-6AB7-44DD-AC4D-F617AA63EC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644.33000000000004</c:v>
                </c:pt>
                <c:pt idx="2">
                  <c:v>618.53</c:v>
                </c:pt>
                <c:pt idx="3">
                  <c:v>589.07000000000005</c:v>
                </c:pt>
                <c:pt idx="4">
                  <c:v>577.84</c:v>
                </c:pt>
              </c:numCache>
            </c:numRef>
          </c:val>
          <c:extLst>
            <c:ext xmlns:c16="http://schemas.microsoft.com/office/drawing/2014/chart" uri="{C3380CC4-5D6E-409C-BE32-E72D297353CC}">
              <c16:uniqueId val="{00000000-7AE7-4620-AE3B-5B2D70FCD6B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802.49</c:v>
                </c:pt>
                <c:pt idx="2">
                  <c:v>805.14</c:v>
                </c:pt>
                <c:pt idx="3">
                  <c:v>730.93</c:v>
                </c:pt>
                <c:pt idx="4">
                  <c:v>708.89</c:v>
                </c:pt>
              </c:numCache>
            </c:numRef>
          </c:val>
          <c:smooth val="0"/>
          <c:extLst>
            <c:ext xmlns:c16="http://schemas.microsoft.com/office/drawing/2014/chart" uri="{C3380CC4-5D6E-409C-BE32-E72D297353CC}">
              <c16:uniqueId val="{00000001-7AE7-4620-AE3B-5B2D70FCD6B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122.05</c:v>
                </c:pt>
                <c:pt idx="2">
                  <c:v>122.28</c:v>
                </c:pt>
                <c:pt idx="3">
                  <c:v>121.57</c:v>
                </c:pt>
                <c:pt idx="4">
                  <c:v>118.73</c:v>
                </c:pt>
              </c:numCache>
            </c:numRef>
          </c:val>
          <c:extLst>
            <c:ext xmlns:c16="http://schemas.microsoft.com/office/drawing/2014/chart" uri="{C3380CC4-5D6E-409C-BE32-E72D297353CC}">
              <c16:uniqueId val="{00000000-6A73-4220-A449-D1E86E51BB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103.18</c:v>
                </c:pt>
                <c:pt idx="2">
                  <c:v>100.22</c:v>
                </c:pt>
                <c:pt idx="3">
                  <c:v>98.09</c:v>
                </c:pt>
                <c:pt idx="4">
                  <c:v>97.91</c:v>
                </c:pt>
              </c:numCache>
            </c:numRef>
          </c:val>
          <c:smooth val="0"/>
          <c:extLst>
            <c:ext xmlns:c16="http://schemas.microsoft.com/office/drawing/2014/chart" uri="{C3380CC4-5D6E-409C-BE32-E72D297353CC}">
              <c16:uniqueId val="{00000001-6A73-4220-A449-D1E86E51BB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111.68</c:v>
                </c:pt>
                <c:pt idx="2">
                  <c:v>111.83</c:v>
                </c:pt>
                <c:pt idx="3">
                  <c:v>112.19</c:v>
                </c:pt>
                <c:pt idx="4">
                  <c:v>114.5</c:v>
                </c:pt>
              </c:numCache>
            </c:numRef>
          </c:val>
          <c:extLst>
            <c:ext xmlns:c16="http://schemas.microsoft.com/office/drawing/2014/chart" uri="{C3380CC4-5D6E-409C-BE32-E72D297353CC}">
              <c16:uniqueId val="{00000000-F3B5-419D-B081-4A03EF43538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F3B5-419D-B081-4A03EF43538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富田林市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非設置</v>
      </c>
      <c r="AE8" s="50"/>
      <c r="AF8" s="50"/>
      <c r="AG8" s="50"/>
      <c r="AH8" s="50"/>
      <c r="AI8" s="50"/>
      <c r="AJ8" s="50"/>
      <c r="AK8" s="3"/>
      <c r="AL8" s="51">
        <f>データ!S6</f>
        <v>111033</v>
      </c>
      <c r="AM8" s="51"/>
      <c r="AN8" s="51"/>
      <c r="AO8" s="51"/>
      <c r="AP8" s="51"/>
      <c r="AQ8" s="51"/>
      <c r="AR8" s="51"/>
      <c r="AS8" s="51"/>
      <c r="AT8" s="46">
        <f>データ!T6</f>
        <v>39.72</v>
      </c>
      <c r="AU8" s="46"/>
      <c r="AV8" s="46"/>
      <c r="AW8" s="46"/>
      <c r="AX8" s="46"/>
      <c r="AY8" s="46"/>
      <c r="AZ8" s="46"/>
      <c r="BA8" s="46"/>
      <c r="BB8" s="46">
        <f>データ!U6</f>
        <v>2795.39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66.599999999999994</v>
      </c>
      <c r="J10" s="46"/>
      <c r="K10" s="46"/>
      <c r="L10" s="46"/>
      <c r="M10" s="46"/>
      <c r="N10" s="46"/>
      <c r="O10" s="46"/>
      <c r="P10" s="46">
        <f>データ!P6</f>
        <v>92.66</v>
      </c>
      <c r="Q10" s="46"/>
      <c r="R10" s="46"/>
      <c r="S10" s="46"/>
      <c r="T10" s="46"/>
      <c r="U10" s="46"/>
      <c r="V10" s="46"/>
      <c r="W10" s="46">
        <f>データ!Q6</f>
        <v>93.41</v>
      </c>
      <c r="X10" s="46"/>
      <c r="Y10" s="46"/>
      <c r="Z10" s="46"/>
      <c r="AA10" s="46"/>
      <c r="AB10" s="46"/>
      <c r="AC10" s="46"/>
      <c r="AD10" s="51">
        <f>データ!R6</f>
        <v>2382</v>
      </c>
      <c r="AE10" s="51"/>
      <c r="AF10" s="51"/>
      <c r="AG10" s="51"/>
      <c r="AH10" s="51"/>
      <c r="AI10" s="51"/>
      <c r="AJ10" s="51"/>
      <c r="AK10" s="2"/>
      <c r="AL10" s="51">
        <f>データ!V6</f>
        <v>102569</v>
      </c>
      <c r="AM10" s="51"/>
      <c r="AN10" s="51"/>
      <c r="AO10" s="51"/>
      <c r="AP10" s="51"/>
      <c r="AQ10" s="51"/>
      <c r="AR10" s="51"/>
      <c r="AS10" s="51"/>
      <c r="AT10" s="46">
        <f>データ!W6</f>
        <v>17.04</v>
      </c>
      <c r="AU10" s="46"/>
      <c r="AV10" s="46"/>
      <c r="AW10" s="46"/>
      <c r="AX10" s="46"/>
      <c r="AY10" s="46"/>
      <c r="AZ10" s="46"/>
      <c r="BA10" s="46"/>
      <c r="BB10" s="46">
        <f>データ!X6</f>
        <v>6019.31</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114</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Xk4LCgNR3HHKoud42pWfT6kqXygQIUb7lvqffytP2uvfCSis8ccyowgfXLAoerzujsPn+e1TCrAFRH5vir6cVQ==" saltValue="q+Kv2SLpFzI6r2aggLbD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272141</v>
      </c>
      <c r="D6" s="33">
        <f t="shared" si="3"/>
        <v>46</v>
      </c>
      <c r="E6" s="33">
        <f t="shared" si="3"/>
        <v>17</v>
      </c>
      <c r="F6" s="33">
        <f t="shared" si="3"/>
        <v>1</v>
      </c>
      <c r="G6" s="33">
        <f t="shared" si="3"/>
        <v>0</v>
      </c>
      <c r="H6" s="33" t="str">
        <f t="shared" si="3"/>
        <v>大阪府　富田林市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66.599999999999994</v>
      </c>
      <c r="P6" s="34">
        <f t="shared" si="3"/>
        <v>92.66</v>
      </c>
      <c r="Q6" s="34">
        <f t="shared" si="3"/>
        <v>93.41</v>
      </c>
      <c r="R6" s="34">
        <f t="shared" si="3"/>
        <v>2382</v>
      </c>
      <c r="S6" s="34">
        <f t="shared" si="3"/>
        <v>111033</v>
      </c>
      <c r="T6" s="34">
        <f t="shared" si="3"/>
        <v>39.72</v>
      </c>
      <c r="U6" s="34">
        <f t="shared" si="3"/>
        <v>2795.39</v>
      </c>
      <c r="V6" s="34">
        <f t="shared" si="3"/>
        <v>102569</v>
      </c>
      <c r="W6" s="34">
        <f t="shared" si="3"/>
        <v>17.04</v>
      </c>
      <c r="X6" s="34">
        <f t="shared" si="3"/>
        <v>6019.31</v>
      </c>
      <c r="Y6" s="35" t="str">
        <f>IF(Y7="",NA(),Y7)</f>
        <v>-</v>
      </c>
      <c r="Z6" s="35">
        <f t="shared" ref="Z6:AH6" si="4">IF(Z7="",NA(),Z7)</f>
        <v>109.96</v>
      </c>
      <c r="AA6" s="35">
        <f t="shared" si="4"/>
        <v>109</v>
      </c>
      <c r="AB6" s="35">
        <f t="shared" si="4"/>
        <v>109.44</v>
      </c>
      <c r="AC6" s="35">
        <f t="shared" si="4"/>
        <v>109.91</v>
      </c>
      <c r="AD6" s="35" t="str">
        <f t="shared" si="4"/>
        <v>-</v>
      </c>
      <c r="AE6" s="35">
        <f t="shared" si="4"/>
        <v>107.45</v>
      </c>
      <c r="AF6" s="35">
        <f t="shared" si="4"/>
        <v>107.43</v>
      </c>
      <c r="AG6" s="35">
        <f t="shared" si="4"/>
        <v>107.64</v>
      </c>
      <c r="AH6" s="35">
        <f t="shared" si="4"/>
        <v>107.03</v>
      </c>
      <c r="AI6" s="34" t="str">
        <f>IF(AI7="","",IF(AI7="-","【-】","【"&amp;SUBSTITUTE(TEXT(AI7,"#,##0.00"),"-","△")&amp;"】"))</f>
        <v>【108.07】</v>
      </c>
      <c r="AJ6" s="35" t="str">
        <f>IF(AJ7="",NA(),AJ7)</f>
        <v>-</v>
      </c>
      <c r="AK6" s="34">
        <f t="shared" ref="AK6:AS6" si="5">IF(AK7="",NA(),AK7)</f>
        <v>0</v>
      </c>
      <c r="AL6" s="34">
        <f t="shared" si="5"/>
        <v>0</v>
      </c>
      <c r="AM6" s="34">
        <f t="shared" si="5"/>
        <v>0</v>
      </c>
      <c r="AN6" s="34">
        <f t="shared" si="5"/>
        <v>0</v>
      </c>
      <c r="AO6" s="35" t="str">
        <f t="shared" si="5"/>
        <v>-</v>
      </c>
      <c r="AP6" s="35">
        <f t="shared" si="5"/>
        <v>11.01</v>
      </c>
      <c r="AQ6" s="35">
        <f t="shared" si="5"/>
        <v>10.199999999999999</v>
      </c>
      <c r="AR6" s="35">
        <f t="shared" si="5"/>
        <v>9.1999999999999993</v>
      </c>
      <c r="AS6" s="35">
        <f t="shared" si="5"/>
        <v>7.69</v>
      </c>
      <c r="AT6" s="34" t="str">
        <f>IF(AT7="","",IF(AT7="-","【-】","【"&amp;SUBSTITUTE(TEXT(AT7,"#,##0.00"),"-","△")&amp;"】"))</f>
        <v>【3.09】</v>
      </c>
      <c r="AU6" s="35" t="str">
        <f>IF(AU7="",NA(),AU7)</f>
        <v>-</v>
      </c>
      <c r="AV6" s="35">
        <f t="shared" ref="AV6:BD6" si="6">IF(AV7="",NA(),AV7)</f>
        <v>50.38</v>
      </c>
      <c r="AW6" s="35">
        <f t="shared" si="6"/>
        <v>52.47</v>
      </c>
      <c r="AX6" s="35">
        <f t="shared" si="6"/>
        <v>52.73</v>
      </c>
      <c r="AY6" s="35">
        <f t="shared" si="6"/>
        <v>47.18</v>
      </c>
      <c r="AZ6" s="35" t="str">
        <f t="shared" si="6"/>
        <v>-</v>
      </c>
      <c r="BA6" s="35">
        <f t="shared" si="6"/>
        <v>54.03</v>
      </c>
      <c r="BB6" s="35">
        <f t="shared" si="6"/>
        <v>65.83</v>
      </c>
      <c r="BC6" s="35">
        <f t="shared" si="6"/>
        <v>72.22</v>
      </c>
      <c r="BD6" s="35">
        <f t="shared" si="6"/>
        <v>73.02</v>
      </c>
      <c r="BE6" s="34" t="str">
        <f>IF(BE7="","",IF(BE7="-","【-】","【"&amp;SUBSTITUTE(TEXT(BE7,"#,##0.00"),"-","△")&amp;"】"))</f>
        <v>【69.54】</v>
      </c>
      <c r="BF6" s="35" t="str">
        <f>IF(BF7="",NA(),BF7)</f>
        <v>-</v>
      </c>
      <c r="BG6" s="35">
        <f t="shared" ref="BG6:BO6" si="7">IF(BG7="",NA(),BG7)</f>
        <v>644.33000000000004</v>
      </c>
      <c r="BH6" s="35">
        <f t="shared" si="7"/>
        <v>618.53</v>
      </c>
      <c r="BI6" s="35">
        <f t="shared" si="7"/>
        <v>589.07000000000005</v>
      </c>
      <c r="BJ6" s="35">
        <f t="shared" si="7"/>
        <v>577.84</v>
      </c>
      <c r="BK6" s="35" t="str">
        <f t="shared" si="7"/>
        <v>-</v>
      </c>
      <c r="BL6" s="35">
        <f t="shared" si="7"/>
        <v>802.49</v>
      </c>
      <c r="BM6" s="35">
        <f t="shared" si="7"/>
        <v>805.14</v>
      </c>
      <c r="BN6" s="35">
        <f t="shared" si="7"/>
        <v>730.93</v>
      </c>
      <c r="BO6" s="35">
        <f t="shared" si="7"/>
        <v>708.89</v>
      </c>
      <c r="BP6" s="34" t="str">
        <f>IF(BP7="","",IF(BP7="-","【-】","【"&amp;SUBSTITUTE(TEXT(BP7,"#,##0.00"),"-","△")&amp;"】"))</f>
        <v>【682.51】</v>
      </c>
      <c r="BQ6" s="35" t="str">
        <f>IF(BQ7="",NA(),BQ7)</f>
        <v>-</v>
      </c>
      <c r="BR6" s="35">
        <f t="shared" ref="BR6:BZ6" si="8">IF(BR7="",NA(),BR7)</f>
        <v>122.05</v>
      </c>
      <c r="BS6" s="35">
        <f t="shared" si="8"/>
        <v>122.28</v>
      </c>
      <c r="BT6" s="35">
        <f t="shared" si="8"/>
        <v>121.57</v>
      </c>
      <c r="BU6" s="35">
        <f t="shared" si="8"/>
        <v>118.73</v>
      </c>
      <c r="BV6" s="35" t="str">
        <f t="shared" si="8"/>
        <v>-</v>
      </c>
      <c r="BW6" s="35">
        <f t="shared" si="8"/>
        <v>103.18</v>
      </c>
      <c r="BX6" s="35">
        <f t="shared" si="8"/>
        <v>100.22</v>
      </c>
      <c r="BY6" s="35">
        <f t="shared" si="8"/>
        <v>98.09</v>
      </c>
      <c r="BZ6" s="35">
        <f t="shared" si="8"/>
        <v>97.91</v>
      </c>
      <c r="CA6" s="34" t="str">
        <f>IF(CA7="","",IF(CA7="-","【-】","【"&amp;SUBSTITUTE(TEXT(CA7,"#,##0.00"),"-","△")&amp;"】"))</f>
        <v>【100.34】</v>
      </c>
      <c r="CB6" s="35" t="str">
        <f>IF(CB7="",NA(),CB7)</f>
        <v>-</v>
      </c>
      <c r="CC6" s="35">
        <f t="shared" ref="CC6:CK6" si="9">IF(CC7="",NA(),CC7)</f>
        <v>111.68</v>
      </c>
      <c r="CD6" s="35">
        <f t="shared" si="9"/>
        <v>111.83</v>
      </c>
      <c r="CE6" s="35">
        <f t="shared" si="9"/>
        <v>112.19</v>
      </c>
      <c r="CF6" s="35">
        <f t="shared" si="9"/>
        <v>114.5</v>
      </c>
      <c r="CG6" s="35" t="str">
        <f t="shared" si="9"/>
        <v>-</v>
      </c>
      <c r="CH6" s="35">
        <f t="shared" si="9"/>
        <v>141.11000000000001</v>
      </c>
      <c r="CI6" s="35">
        <f t="shared" si="9"/>
        <v>144.79</v>
      </c>
      <c r="CJ6" s="35">
        <f t="shared" si="9"/>
        <v>146.08000000000001</v>
      </c>
      <c r="CK6" s="35">
        <f t="shared" si="9"/>
        <v>144.11000000000001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f t="shared" si="10"/>
        <v>63.26</v>
      </c>
      <c r="CT6" s="35">
        <f t="shared" si="10"/>
        <v>61.54</v>
      </c>
      <c r="CU6" s="35">
        <f t="shared" si="10"/>
        <v>61.93</v>
      </c>
      <c r="CV6" s="35">
        <f t="shared" si="10"/>
        <v>61.32</v>
      </c>
      <c r="CW6" s="34" t="str">
        <f>IF(CW7="","",IF(CW7="-","【-】","【"&amp;SUBSTITUTE(TEXT(CW7,"#,##0.00"),"-","△")&amp;"】"))</f>
        <v>【59.64】</v>
      </c>
      <c r="CX6" s="35" t="str">
        <f>IF(CX7="",NA(),CX7)</f>
        <v>-</v>
      </c>
      <c r="CY6" s="35">
        <f t="shared" ref="CY6:DG6" si="11">IF(CY7="",NA(),CY7)</f>
        <v>91.46</v>
      </c>
      <c r="CZ6" s="35">
        <f t="shared" si="11"/>
        <v>91.61</v>
      </c>
      <c r="DA6" s="35">
        <f t="shared" si="11"/>
        <v>95.34</v>
      </c>
      <c r="DB6" s="35">
        <f t="shared" si="11"/>
        <v>93.41</v>
      </c>
      <c r="DC6" s="35" t="str">
        <f t="shared" si="11"/>
        <v>-</v>
      </c>
      <c r="DD6" s="35">
        <f t="shared" si="11"/>
        <v>94.07</v>
      </c>
      <c r="DE6" s="35">
        <f t="shared" si="11"/>
        <v>94.13</v>
      </c>
      <c r="DF6" s="35">
        <f t="shared" si="11"/>
        <v>94.45</v>
      </c>
      <c r="DG6" s="35">
        <f t="shared" si="11"/>
        <v>94.58</v>
      </c>
      <c r="DH6" s="34" t="str">
        <f>IF(DH7="","",IF(DH7="-","【-】","【"&amp;SUBSTITUTE(TEXT(DH7,"#,##0.00"),"-","△")&amp;"】"))</f>
        <v>【95.35】</v>
      </c>
      <c r="DI6" s="35" t="str">
        <f>IF(DI7="",NA(),DI7)</f>
        <v>-</v>
      </c>
      <c r="DJ6" s="35">
        <f t="shared" ref="DJ6:DR6" si="12">IF(DJ7="",NA(),DJ7)</f>
        <v>3.9</v>
      </c>
      <c r="DK6" s="35">
        <f t="shared" si="12"/>
        <v>6.8</v>
      </c>
      <c r="DL6" s="35">
        <f t="shared" si="12"/>
        <v>9.7899999999999991</v>
      </c>
      <c r="DM6" s="35">
        <f t="shared" si="12"/>
        <v>12.7</v>
      </c>
      <c r="DN6" s="35" t="str">
        <f t="shared" si="12"/>
        <v>-</v>
      </c>
      <c r="DO6" s="35">
        <f t="shared" si="12"/>
        <v>28.95</v>
      </c>
      <c r="DP6" s="35">
        <f t="shared" si="12"/>
        <v>30.11</v>
      </c>
      <c r="DQ6" s="35">
        <f t="shared" si="12"/>
        <v>30.45</v>
      </c>
      <c r="DR6" s="35">
        <f t="shared" si="12"/>
        <v>31.01</v>
      </c>
      <c r="DS6" s="34" t="str">
        <f>IF(DS7="","",IF(DS7="-","【-】","【"&amp;SUBSTITUTE(TEXT(DS7,"#,##0.00"),"-","△")&amp;"】"))</f>
        <v>【38.57】</v>
      </c>
      <c r="DT6" s="35" t="str">
        <f>IF(DT7="",NA(),DT7)</f>
        <v>-</v>
      </c>
      <c r="DU6" s="34">
        <f t="shared" ref="DU6:EC6" si="13">IF(DU7="",NA(),DU7)</f>
        <v>0</v>
      </c>
      <c r="DV6" s="35">
        <f t="shared" si="13"/>
        <v>5.01</v>
      </c>
      <c r="DW6" s="35">
        <f t="shared" si="13"/>
        <v>5.05</v>
      </c>
      <c r="DX6" s="35">
        <f t="shared" si="13"/>
        <v>4.88</v>
      </c>
      <c r="DY6" s="35" t="str">
        <f t="shared" si="13"/>
        <v>-</v>
      </c>
      <c r="DZ6" s="35">
        <f t="shared" si="13"/>
        <v>4.07</v>
      </c>
      <c r="EA6" s="35">
        <f t="shared" si="13"/>
        <v>4.54</v>
      </c>
      <c r="EB6" s="35">
        <f t="shared" si="13"/>
        <v>4.8499999999999996</v>
      </c>
      <c r="EC6" s="35">
        <f t="shared" si="13"/>
        <v>4.95</v>
      </c>
      <c r="ED6" s="34" t="str">
        <f>IF(ED7="","",IF(ED7="-","【-】","【"&amp;SUBSTITUTE(TEXT(ED7,"#,##0.00"),"-","△")&amp;"】"))</f>
        <v>【5.90】</v>
      </c>
      <c r="EE6" s="35" t="str">
        <f>IF(EE7="",NA(),EE7)</f>
        <v>-</v>
      </c>
      <c r="EF6" s="35">
        <f t="shared" ref="EF6:EN6" si="14">IF(EF7="",NA(),EF7)</f>
        <v>0.85</v>
      </c>
      <c r="EG6" s="35">
        <f t="shared" si="14"/>
        <v>0.56999999999999995</v>
      </c>
      <c r="EH6" s="35">
        <f t="shared" si="14"/>
        <v>0.11</v>
      </c>
      <c r="EI6" s="35">
        <f t="shared" si="14"/>
        <v>0.16</v>
      </c>
      <c r="EJ6" s="35" t="str">
        <f t="shared" si="14"/>
        <v>-</v>
      </c>
      <c r="EK6" s="35">
        <f t="shared" si="14"/>
        <v>0.13</v>
      </c>
      <c r="EL6" s="35">
        <f t="shared" si="14"/>
        <v>0.17</v>
      </c>
      <c r="EM6" s="35">
        <f t="shared" si="14"/>
        <v>0.21</v>
      </c>
      <c r="EN6" s="35">
        <f t="shared" si="14"/>
        <v>0.19</v>
      </c>
      <c r="EO6" s="34" t="str">
        <f>IF(EO7="","",IF(EO7="-","【-】","【"&amp;SUBSTITUTE(TEXT(EO7,"#,##0.00"),"-","△")&amp;"】"))</f>
        <v>【0.22】</v>
      </c>
    </row>
    <row r="7" spans="1:148" s="36" customFormat="1" x14ac:dyDescent="0.15">
      <c r="A7" s="28"/>
      <c r="B7" s="37">
        <v>2019</v>
      </c>
      <c r="C7" s="37">
        <v>272141</v>
      </c>
      <c r="D7" s="37">
        <v>46</v>
      </c>
      <c r="E7" s="37">
        <v>17</v>
      </c>
      <c r="F7" s="37">
        <v>1</v>
      </c>
      <c r="G7" s="37">
        <v>0</v>
      </c>
      <c r="H7" s="37" t="s">
        <v>96</v>
      </c>
      <c r="I7" s="37" t="s">
        <v>97</v>
      </c>
      <c r="J7" s="37" t="s">
        <v>98</v>
      </c>
      <c r="K7" s="37" t="s">
        <v>99</v>
      </c>
      <c r="L7" s="37" t="s">
        <v>100</v>
      </c>
      <c r="M7" s="37" t="s">
        <v>101</v>
      </c>
      <c r="N7" s="38" t="s">
        <v>102</v>
      </c>
      <c r="O7" s="38">
        <v>66.599999999999994</v>
      </c>
      <c r="P7" s="38">
        <v>92.66</v>
      </c>
      <c r="Q7" s="38">
        <v>93.41</v>
      </c>
      <c r="R7" s="38">
        <v>2382</v>
      </c>
      <c r="S7" s="38">
        <v>111033</v>
      </c>
      <c r="T7" s="38">
        <v>39.72</v>
      </c>
      <c r="U7" s="38">
        <v>2795.39</v>
      </c>
      <c r="V7" s="38">
        <v>102569</v>
      </c>
      <c r="W7" s="38">
        <v>17.04</v>
      </c>
      <c r="X7" s="38">
        <v>6019.31</v>
      </c>
      <c r="Y7" s="38" t="s">
        <v>102</v>
      </c>
      <c r="Z7" s="38">
        <v>109.96</v>
      </c>
      <c r="AA7" s="38">
        <v>109</v>
      </c>
      <c r="AB7" s="38">
        <v>109.44</v>
      </c>
      <c r="AC7" s="38">
        <v>109.91</v>
      </c>
      <c r="AD7" s="38" t="s">
        <v>102</v>
      </c>
      <c r="AE7" s="38">
        <v>107.45</v>
      </c>
      <c r="AF7" s="38">
        <v>107.43</v>
      </c>
      <c r="AG7" s="38">
        <v>107.64</v>
      </c>
      <c r="AH7" s="38">
        <v>107.03</v>
      </c>
      <c r="AI7" s="38">
        <v>108.07</v>
      </c>
      <c r="AJ7" s="38" t="s">
        <v>102</v>
      </c>
      <c r="AK7" s="38">
        <v>0</v>
      </c>
      <c r="AL7" s="38">
        <v>0</v>
      </c>
      <c r="AM7" s="38">
        <v>0</v>
      </c>
      <c r="AN7" s="38">
        <v>0</v>
      </c>
      <c r="AO7" s="38" t="s">
        <v>102</v>
      </c>
      <c r="AP7" s="38">
        <v>11.01</v>
      </c>
      <c r="AQ7" s="38">
        <v>10.199999999999999</v>
      </c>
      <c r="AR7" s="38">
        <v>9.1999999999999993</v>
      </c>
      <c r="AS7" s="38">
        <v>7.69</v>
      </c>
      <c r="AT7" s="38">
        <v>3.09</v>
      </c>
      <c r="AU7" s="38" t="s">
        <v>102</v>
      </c>
      <c r="AV7" s="38">
        <v>50.38</v>
      </c>
      <c r="AW7" s="38">
        <v>52.47</v>
      </c>
      <c r="AX7" s="38">
        <v>52.73</v>
      </c>
      <c r="AY7" s="38">
        <v>47.18</v>
      </c>
      <c r="AZ7" s="38" t="s">
        <v>102</v>
      </c>
      <c r="BA7" s="38">
        <v>54.03</v>
      </c>
      <c r="BB7" s="38">
        <v>65.83</v>
      </c>
      <c r="BC7" s="38">
        <v>72.22</v>
      </c>
      <c r="BD7" s="38">
        <v>73.02</v>
      </c>
      <c r="BE7" s="38">
        <v>69.540000000000006</v>
      </c>
      <c r="BF7" s="38" t="s">
        <v>102</v>
      </c>
      <c r="BG7" s="38">
        <v>644.33000000000004</v>
      </c>
      <c r="BH7" s="38">
        <v>618.53</v>
      </c>
      <c r="BI7" s="38">
        <v>589.07000000000005</v>
      </c>
      <c r="BJ7" s="38">
        <v>577.84</v>
      </c>
      <c r="BK7" s="38" t="s">
        <v>102</v>
      </c>
      <c r="BL7" s="38">
        <v>802.49</v>
      </c>
      <c r="BM7" s="38">
        <v>805.14</v>
      </c>
      <c r="BN7" s="38">
        <v>730.93</v>
      </c>
      <c r="BO7" s="38">
        <v>708.89</v>
      </c>
      <c r="BP7" s="38">
        <v>682.51</v>
      </c>
      <c r="BQ7" s="38" t="s">
        <v>102</v>
      </c>
      <c r="BR7" s="38">
        <v>122.05</v>
      </c>
      <c r="BS7" s="38">
        <v>122.28</v>
      </c>
      <c r="BT7" s="38">
        <v>121.57</v>
      </c>
      <c r="BU7" s="38">
        <v>118.73</v>
      </c>
      <c r="BV7" s="38" t="s">
        <v>102</v>
      </c>
      <c r="BW7" s="38">
        <v>103.18</v>
      </c>
      <c r="BX7" s="38">
        <v>100.22</v>
      </c>
      <c r="BY7" s="38">
        <v>98.09</v>
      </c>
      <c r="BZ7" s="38">
        <v>97.91</v>
      </c>
      <c r="CA7" s="38">
        <v>100.34</v>
      </c>
      <c r="CB7" s="38" t="s">
        <v>102</v>
      </c>
      <c r="CC7" s="38">
        <v>111.68</v>
      </c>
      <c r="CD7" s="38">
        <v>111.83</v>
      </c>
      <c r="CE7" s="38">
        <v>112.19</v>
      </c>
      <c r="CF7" s="38">
        <v>114.5</v>
      </c>
      <c r="CG7" s="38" t="s">
        <v>102</v>
      </c>
      <c r="CH7" s="38">
        <v>141.11000000000001</v>
      </c>
      <c r="CI7" s="38">
        <v>144.79</v>
      </c>
      <c r="CJ7" s="38">
        <v>146.08000000000001</v>
      </c>
      <c r="CK7" s="38">
        <v>144.11000000000001</v>
      </c>
      <c r="CL7" s="38">
        <v>136.15</v>
      </c>
      <c r="CM7" s="38" t="s">
        <v>102</v>
      </c>
      <c r="CN7" s="38" t="s">
        <v>102</v>
      </c>
      <c r="CO7" s="38" t="s">
        <v>102</v>
      </c>
      <c r="CP7" s="38" t="s">
        <v>102</v>
      </c>
      <c r="CQ7" s="38" t="s">
        <v>102</v>
      </c>
      <c r="CR7" s="38" t="s">
        <v>102</v>
      </c>
      <c r="CS7" s="38">
        <v>63.26</v>
      </c>
      <c r="CT7" s="38">
        <v>61.54</v>
      </c>
      <c r="CU7" s="38">
        <v>61.93</v>
      </c>
      <c r="CV7" s="38">
        <v>61.32</v>
      </c>
      <c r="CW7" s="38">
        <v>59.64</v>
      </c>
      <c r="CX7" s="38" t="s">
        <v>102</v>
      </c>
      <c r="CY7" s="38">
        <v>91.46</v>
      </c>
      <c r="CZ7" s="38">
        <v>91.61</v>
      </c>
      <c r="DA7" s="38">
        <v>95.34</v>
      </c>
      <c r="DB7" s="38">
        <v>93.41</v>
      </c>
      <c r="DC7" s="38" t="s">
        <v>102</v>
      </c>
      <c r="DD7" s="38">
        <v>94.07</v>
      </c>
      <c r="DE7" s="38">
        <v>94.13</v>
      </c>
      <c r="DF7" s="38">
        <v>94.45</v>
      </c>
      <c r="DG7" s="38">
        <v>94.58</v>
      </c>
      <c r="DH7" s="38">
        <v>95.35</v>
      </c>
      <c r="DI7" s="38" t="s">
        <v>102</v>
      </c>
      <c r="DJ7" s="38">
        <v>3.9</v>
      </c>
      <c r="DK7" s="38">
        <v>6.8</v>
      </c>
      <c r="DL7" s="38">
        <v>9.7899999999999991</v>
      </c>
      <c r="DM7" s="38">
        <v>12.7</v>
      </c>
      <c r="DN7" s="38" t="s">
        <v>102</v>
      </c>
      <c r="DO7" s="38">
        <v>28.95</v>
      </c>
      <c r="DP7" s="38">
        <v>30.11</v>
      </c>
      <c r="DQ7" s="38">
        <v>30.45</v>
      </c>
      <c r="DR7" s="38">
        <v>31.01</v>
      </c>
      <c r="DS7" s="38">
        <v>38.57</v>
      </c>
      <c r="DT7" s="38" t="s">
        <v>102</v>
      </c>
      <c r="DU7" s="38">
        <v>0</v>
      </c>
      <c r="DV7" s="38">
        <v>5.01</v>
      </c>
      <c r="DW7" s="38">
        <v>5.05</v>
      </c>
      <c r="DX7" s="38">
        <v>4.88</v>
      </c>
      <c r="DY7" s="38" t="s">
        <v>102</v>
      </c>
      <c r="DZ7" s="38">
        <v>4.07</v>
      </c>
      <c r="EA7" s="38">
        <v>4.54</v>
      </c>
      <c r="EB7" s="38">
        <v>4.8499999999999996</v>
      </c>
      <c r="EC7" s="38">
        <v>4.95</v>
      </c>
      <c r="ED7" s="38">
        <v>5.9</v>
      </c>
      <c r="EE7" s="38" t="s">
        <v>102</v>
      </c>
      <c r="EF7" s="38">
        <v>0.85</v>
      </c>
      <c r="EG7" s="38">
        <v>0.56999999999999995</v>
      </c>
      <c r="EH7" s="38">
        <v>0.11</v>
      </c>
      <c r="EI7" s="38">
        <v>0.16</v>
      </c>
      <c r="EJ7" s="38" t="s">
        <v>102</v>
      </c>
      <c r="EK7" s="38">
        <v>0.13</v>
      </c>
      <c r="EL7" s="38">
        <v>0.17</v>
      </c>
      <c r="EM7" s="38">
        <v>0.21</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yoshida</cp:lastModifiedBy>
  <dcterms:modified xsi:type="dcterms:W3CDTF">2021-02-19T06:17:47Z</dcterms:modified>
</cp:coreProperties>
</file>