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5 富田林市\"/>
    </mc:Choice>
  </mc:AlternateContent>
  <workbookProtection workbookAlgorithmName="SHA-512" workbookHashValue="XdoFZe7MkUFRnpQS+yYxN2oKGwPniHEMF5Rl3D4fDwtZ+eRzdaRcbCR9IgFj7Yt1ZGf+f0TxwodtFmRToAOBJA==" workbookSaltValue="DkGp24lTZ0rO+dT44FTTBw==" workbookSpinCount="100000" lockStructure="1"/>
  <bookViews>
    <workbookView xWindow="-105" yWindow="-105" windowWidth="18225" windowHeight="1162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<sst xmlns="http://schemas.openxmlformats.org/spreadsheetml/2006/main" count="228" uniqueCount="113">
  <si>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</si>
  <si>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</si>
  <si>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</si>
  <si>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</si>
  <si>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</si>
  <si>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</si>
  <si>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</si>
  <si>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</si>
  <si>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</si>
  <si>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</si>
  <si>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</si>
  <si>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</si>
  <si>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</si>
  <si>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</si>
  <si>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</si>
  <si>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</si>
  <si>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</si>
  <si>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</si>
  <si>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</si>
  <si>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</si>
  <si>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</si>
  <si>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</si>
  <si>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</si>
  <si>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</si>
  <si>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</si>
  <si>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</si>
  <si>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</si>
  <si>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</si>
  <si>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</si>
  <si>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</si>
  <si>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</si>
  <si>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</si>
  <si>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</si>
  <si>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</si>
  <si>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</si>
  <si>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</si>
  <si>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</si>
  <si>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</si>
  <si>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</si>
  <si>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</si>
  <si>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</si>
  <si>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</si>
  <si>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</si>
  <si>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</si>
  <si>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</si>
  <si>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</si>
  <si>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</si>
  <si>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</si>
  <si>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</si>
  <si>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</si>
  <si>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</si>
  <si>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</si>
  <si>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</si>
  <si>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</si>
  <si>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</si>
  <si>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</si>
  <si>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</si>
  <si>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</si>
  <si>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</si>
  <si>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</si>
  <si>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</si>
  <si>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</si>
  <si>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</si>
  <si>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</si>
  <si>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</si>
  <si>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</si>
  <si>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</si>
  <si>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</si>
  <si>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</si>
  <si>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</si>
  <si>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</si>
  <si>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</si>
  <si>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</si>
  <si>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</si>
  <si>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</si>
  <si>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</si>
  <si>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</si>
  <si>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</si>
  <si>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</si>
  <si>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</si>
  <si>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</si>
  <si>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</si>
  <si>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</si>
  <si>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</si>
  <si>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</si>
  <si>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</si>
  <si>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</si>
  <si>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</si>
  <si>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</si>
  <si>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</si>
  <si>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</si>
  <si>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</si>
  <si>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</si>
  <si>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</si>
  <si>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</si>
  <si>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</si>
  <si>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</si>
  <si>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</si>
  <si>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</si>
  <si>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</si>
  <si>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</si>
  <si>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</si>
  <si>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</si>
  <si>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</si>
  <si>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</si>
  <si>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</si>
  <si>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</si>
  <si>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</si>
  <si>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</si>
  <si>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</si>
  <si>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老朽化が進んでいるため、今後も各管路の重要度を考慮し、設定した更新基準年数に基づいて更新していく。しかしながら、高い更新率を維持しつつ、工事を進めていくためには、資金の確保が課題となってくる。令和元年度では甲田浄水場の浄水機能の廃止を行い、受水費が増加したことから経常収支比率が悪化したものの、長期間で見据えたときに、後年度に負担すべきであった修繕費及び更新費用を抑制できることとなる。その他、他市と業務の共同発注を行うことでの経費の抑制、マイクロ水力発電事業による新たな収益の確保などにより、資金の確保に取り組む。令和元年度に経営戦略を策定したが、事業計画や水道ビジョンについても見直しを行い、減少する水需要にあわせて施設の統廃合を進めつつ、更新を行っていくことが重要となる。安心・安全な水の供給を継続していくためには、料金改定も含め経営の改善を図っていく必要がある。</t>
    <rPh sb="8" eb="9">
      <t>スス</t>
    </rPh>
    <rPh sb="124" eb="125">
      <t>ウ</t>
    </rPh>
    <rPh sb="125" eb="126">
      <t>ミズ</t>
    </rPh>
    <rPh sb="126" eb="127">
      <t>ヒ</t>
    </rPh>
    <rPh sb="128" eb="130">
      <t>ゾウカ</t>
    </rPh>
    <rPh sb="136" eb="138">
      <t>ケイジョウ</t>
    </rPh>
    <rPh sb="138" eb="140">
      <t>シュウシ</t>
    </rPh>
    <rPh sb="140" eb="142">
      <t>ヒリツ</t>
    </rPh>
    <rPh sb="143" eb="145">
      <t>アッカ</t>
    </rPh>
    <rPh sb="199" eb="200">
      <t>タ</t>
    </rPh>
    <rPh sb="201" eb="203">
      <t>タシ</t>
    </rPh>
    <rPh sb="204" eb="206">
      <t>ギョウム</t>
    </rPh>
    <rPh sb="207" eb="211">
      <t>キョウドウハッチュウ</t>
    </rPh>
    <rPh sb="212" eb="213">
      <t>オコナ</t>
    </rPh>
    <rPh sb="218" eb="220">
      <t>ケイヒ</t>
    </rPh>
    <rPh sb="221" eb="223">
      <t>ヨクセイ</t>
    </rPh>
    <rPh sb="228" eb="230">
      <t>スイリョク</t>
    </rPh>
    <rPh sb="230" eb="232">
      <t>ハツデン</t>
    </rPh>
    <rPh sb="232" eb="234">
      <t>ジギョウ</t>
    </rPh>
    <rPh sb="237" eb="238">
      <t>アラ</t>
    </rPh>
    <rPh sb="240" eb="242">
      <t>シュウエキ</t>
    </rPh>
    <rPh sb="243" eb="245">
      <t>カクホ</t>
    </rPh>
    <rPh sb="251" eb="253">
      <t>シキン</t>
    </rPh>
    <rPh sb="254" eb="256">
      <t>カクホ</t>
    </rPh>
    <rPh sb="257" eb="258">
      <t>ト</t>
    </rPh>
    <rPh sb="259" eb="260">
      <t>ク</t>
    </rPh>
    <rPh sb="279" eb="281">
      <t>ジギョウ</t>
    </rPh>
    <rPh sb="281" eb="283">
      <t>ケイカク</t>
    </rPh>
    <rPh sb="284" eb="286">
      <t>スイドウ</t>
    </rPh>
    <rPh sb="295" eb="297">
      <t>ミナオ</t>
    </rPh>
    <rPh sb="299" eb="300">
      <t>オコナ</t>
    </rPh>
    <phoneticPr fontId="4"/>
  </si>
  <si>
    <t>　有形固定資産減価償却率は、類似団体平均値よりも高くなっている。令和元年度は、甲田浄水場浄水部門を廃止したため、有形固定資産減価償却累計額が減少し、有形固定資産減価償却率が低下したが、法定耐用年数に近い資産がまだ多い状況である。同様に、管路経年化率についても類似団体平均値と比較すると高く、老朽化した管路が多くなっている。このような状況を踏まえ、本市では以前から更新工事に積極的に取り組んでおり、管路更新率は高い数値を維持している。</t>
    <rPh sb="32" eb="34">
      <t>レイワ</t>
    </rPh>
    <rPh sb="34" eb="36">
      <t>ガンネン</t>
    </rPh>
    <rPh sb="36" eb="37">
      <t>ド</t>
    </rPh>
    <rPh sb="39" eb="41">
      <t>コウダ</t>
    </rPh>
    <rPh sb="41" eb="44">
      <t>ジョウスイジョウ</t>
    </rPh>
    <rPh sb="44" eb="46">
      <t>ジョウスイ</t>
    </rPh>
    <rPh sb="46" eb="48">
      <t>ブモン</t>
    </rPh>
    <rPh sb="49" eb="51">
      <t>ハイシ</t>
    </rPh>
    <rPh sb="56" eb="58">
      <t>ユウケイ</t>
    </rPh>
    <rPh sb="58" eb="60">
      <t>コテイ</t>
    </rPh>
    <rPh sb="60" eb="62">
      <t>シサン</t>
    </rPh>
    <rPh sb="62" eb="64">
      <t>ゲンカ</t>
    </rPh>
    <rPh sb="64" eb="66">
      <t>ショウキャク</t>
    </rPh>
    <rPh sb="66" eb="68">
      <t>ルイケイ</t>
    </rPh>
    <rPh sb="68" eb="69">
      <t>ガク</t>
    </rPh>
    <rPh sb="70" eb="72">
      <t>ゲンショウ</t>
    </rPh>
    <rPh sb="86" eb="88">
      <t>テイカ</t>
    </rPh>
    <rPh sb="108" eb="110">
      <t>ジョウキョウ</t>
    </rPh>
    <phoneticPr fontId="4"/>
  </si>
  <si>
    <r>
      <t>　収益については、人口減少等の影響により、有収水量が減少していることから減少が続いている。費用については、有収水量減に伴う費用の減少もあるものの、近年、更新工事</t>
    </r>
    <r>
      <rPr>
        <sz val="11"/>
        <rFont val="ＭＳ ゴシック"/>
        <family val="3"/>
        <charset val="128"/>
      </rPr>
      <t>の</t>
    </r>
    <r>
      <rPr>
        <sz val="11"/>
        <color theme="1"/>
        <rFont val="ＭＳ ゴシック"/>
        <family val="3"/>
        <charset val="128"/>
      </rPr>
      <t>増加により減価償却費が増加していることもあり、収益ほどの減少はない。このため、経常収支比率は悪化している。なお、令和元年度より甲田浄水場の浄水部門を廃止したことに伴い、大阪広域水道企業団からの受水費が増加したため経常収支比率がさらに低下しており、今後もこの傾向は続くが、事業計画どおりであり想定内である。
　積極的に更新工事を行っているため、資金（流動資産）が減少し、流動比率は、減少傾向が続いている。平成29年度に上昇しているのは、継続費に係る工事の翌年度への繰越等のため、決算時点での一時的な資金残高の増加を反映したものである。
　施設利用率についても、人口減少による使用水量の減少に伴い、１日平均配水量が低下しているため、低下傾向が続いている。
　企業債残高対給水収益比率は、積極的に管路更新等を行っていることから借入額が償還額を上回っていること、給水収益が減少していること等から増加を続けているが、類似団体平均値より低い値を維持している。
　本市では、市内を３つの区域に分け、毎年輪番で漏水調査を行うなど、漏水の早期発見に努めており、有収率は、類似団体平均値より高くなっている。</t>
    </r>
    <rPh sb="39" eb="40">
      <t>ツヅ</t>
    </rPh>
    <rPh sb="137" eb="139">
      <t>レイワ</t>
    </rPh>
    <rPh sb="139" eb="141">
      <t>ガンネン</t>
    </rPh>
    <rPh sb="141" eb="142">
      <t>ド</t>
    </rPh>
    <rPh sb="144" eb="146">
      <t>コウダ</t>
    </rPh>
    <rPh sb="146" eb="149">
      <t>ジョウスイジョウ</t>
    </rPh>
    <rPh sb="150" eb="152">
      <t>ジョウスイ</t>
    </rPh>
    <rPh sb="152" eb="154">
      <t>ブモン</t>
    </rPh>
    <rPh sb="155" eb="157">
      <t>ハイシ</t>
    </rPh>
    <rPh sb="162" eb="163">
      <t>トモナ</t>
    </rPh>
    <rPh sb="165" eb="167">
      <t>オオサカ</t>
    </rPh>
    <rPh sb="167" eb="169">
      <t>コウイキ</t>
    </rPh>
    <rPh sb="169" eb="171">
      <t>スイドウ</t>
    </rPh>
    <rPh sb="171" eb="173">
      <t>キギョウ</t>
    </rPh>
    <rPh sb="173" eb="174">
      <t>ダン</t>
    </rPh>
    <rPh sb="177" eb="179">
      <t>ジュスイ</t>
    </rPh>
    <rPh sb="179" eb="180">
      <t>ヒ</t>
    </rPh>
    <rPh sb="181" eb="183">
      <t>ゾウカ</t>
    </rPh>
    <rPh sb="187" eb="193">
      <t>ケイジョウシュウシヒリツ</t>
    </rPh>
    <rPh sb="197" eb="199">
      <t>テイカ</t>
    </rPh>
    <rPh sb="204" eb="206">
      <t>コンゴ</t>
    </rPh>
    <rPh sb="209" eb="211">
      <t>ケイコウ</t>
    </rPh>
    <rPh sb="212" eb="213">
      <t>ツヅ</t>
    </rPh>
    <rPh sb="216" eb="218">
      <t>ジギョウ</t>
    </rPh>
    <rPh sb="218" eb="220">
      <t>ケイカク</t>
    </rPh>
    <rPh sb="226" eb="228">
      <t>ソウテイ</t>
    </rPh>
    <rPh sb="228" eb="229">
      <t>ナイ</t>
    </rPh>
    <rPh sb="362" eb="364">
      <t>ゲンショウ</t>
    </rPh>
    <rPh sb="375" eb="376">
      <t>トモナ</t>
    </rPh>
    <rPh sb="400" eb="40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</si>
</sst>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1.18</c:v>
                </c:pt>
                <c:pt idx="1">
                  <c:v>1.66</c:v>
                </c:pt>
                <c:pt idx="2">
                  <c:v>1</c:v>
                </c:pt>
                <c:pt idx="3">
                  <c:v>1.47</c:v>
                </c:pt>
                <c:pt idx="4">
                  <c:v>1.25</c:v>
                </c:pt>
              </c:numCache>
            </c:numRef>
          </c:val>
          <c:extLst>
            <c:ext xmlns:c16="http://schemas.microsoft.com/office/drawing/2014/chart" uri="{C3380CC4-5D6E-409C-BE32-E72D297353CC}">
              <c16:uniqueId val="{00000000-4652-4DEB-9CA7-42D390631A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4652-4DEB-9CA7-42D390631A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61.69</c:v>
                </c:pt>
                <c:pt idx="1">
                  <c:v>60.91</c:v>
                </c:pt>
                <c:pt idx="2">
                  <c:v>61.1</c:v>
                </c:pt>
                <c:pt idx="3">
                  <c:v>59.69</c:v>
                </c:pt>
                <c:pt idx="4">
                  <c:v>58.8</c:v>
                </c:pt>
              </c:numCache>
            </c:numRef>
          </c:val>
          <c:extLst>
            <c:ext xmlns:c16="http://schemas.microsoft.com/office/drawing/2014/chart" uri="{C3380CC4-5D6E-409C-BE32-E72D297353CC}">
              <c16:uniqueId val="{00000000-C07F-4D06-A003-A7C38FE141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C07F-4D06-A003-A7C38FE141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95.75</c:v>
                </c:pt>
                <c:pt idx="1">
                  <c:v>96.99</c:v>
                </c:pt>
                <c:pt idx="2">
                  <c:v>95.62</c:v>
                </c:pt>
                <c:pt idx="3">
                  <c:v>96.11</c:v>
                </c:pt>
                <c:pt idx="4">
                  <c:v>96.52</c:v>
                </c:pt>
              </c:numCache>
            </c:numRef>
          </c:val>
          <c:extLst>
            <c:ext xmlns:c16="http://schemas.microsoft.com/office/drawing/2014/chart" uri="{C3380CC4-5D6E-409C-BE32-E72D297353CC}">
              <c16:uniqueId val="{00000000-2159-4840-A466-D5A6201A7C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2159-4840-A466-D5A6201A7C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116.98</c:v>
                </c:pt>
                <c:pt idx="1">
                  <c:v>118.26</c:v>
                </c:pt>
                <c:pt idx="2">
                  <c:v>111.8</c:v>
                </c:pt>
                <c:pt idx="3">
                  <c:v>115.55</c:v>
                </c:pt>
                <c:pt idx="4">
                  <c:v>107.52</c:v>
                </c:pt>
              </c:numCache>
            </c:numRef>
          </c:val>
          <c:extLst>
            <c:ext xmlns:c16="http://schemas.microsoft.com/office/drawing/2014/chart" uri="{C3380CC4-5D6E-409C-BE32-E72D297353CC}">
              <c16:uniqueId val="{00000000-88E4-4B93-8938-2517F1B908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88E4-4B93-8938-2517F1B908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53.8</c:v>
                </c:pt>
                <c:pt idx="1">
                  <c:v>52.49</c:v>
                </c:pt>
                <c:pt idx="2">
                  <c:v>53.35</c:v>
                </c:pt>
                <c:pt idx="3">
                  <c:v>53.06</c:v>
                </c:pt>
                <c:pt idx="4">
                  <c:v>51.1</c:v>
                </c:pt>
              </c:numCache>
            </c:numRef>
          </c:val>
          <c:extLst>
            <c:ext xmlns:c16="http://schemas.microsoft.com/office/drawing/2014/chart" uri="{C3380CC4-5D6E-409C-BE32-E72D297353CC}">
              <c16:uniqueId val="{00000000-678D-42DF-900C-B19872ABBC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678D-42DF-900C-B19872ABBC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26.91</c:v>
                </c:pt>
                <c:pt idx="1">
                  <c:v>26.38</c:v>
                </c:pt>
                <c:pt idx="2">
                  <c:v>27</c:v>
                </c:pt>
                <c:pt idx="3">
                  <c:v>29.01</c:v>
                </c:pt>
                <c:pt idx="4">
                  <c:v>30.34</c:v>
                </c:pt>
              </c:numCache>
            </c:numRef>
          </c:val>
          <c:extLst>
            <c:ext xmlns:c16="http://schemas.microsoft.com/office/drawing/2014/chart" uri="{C3380CC4-5D6E-409C-BE32-E72D297353CC}">
              <c16:uniqueId val="{00000000-CC23-42F7-A409-64F89F1951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CC23-42F7-A409-64F89F1951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6-4C72-A9AD-B528751039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3A36-4C72-A9AD-B528751039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459.38</c:v>
                </c:pt>
                <c:pt idx="1">
                  <c:v>394.77</c:v>
                </c:pt>
                <c:pt idx="2">
                  <c:v>501.34</c:v>
                </c:pt>
                <c:pt idx="3">
                  <c:v>359.52</c:v>
                </c:pt>
                <c:pt idx="4">
                  <c:v>319.12</c:v>
                </c:pt>
              </c:numCache>
            </c:numRef>
          </c:val>
          <c:extLst>
            <c:ext xmlns:c16="http://schemas.microsoft.com/office/drawing/2014/chart" uri="{C3380CC4-5D6E-409C-BE32-E72D297353CC}">
              <c16:uniqueId val="{00000000-5427-4077-8273-FE182DDCB5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5427-4077-8273-FE182DDCB5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159.79</c:v>
                </c:pt>
                <c:pt idx="1">
                  <c:v>178.57</c:v>
                </c:pt>
                <c:pt idx="2">
                  <c:v>177.93</c:v>
                </c:pt>
                <c:pt idx="3">
                  <c:v>197.09</c:v>
                </c:pt>
                <c:pt idx="4">
                  <c:v>207.81</c:v>
                </c:pt>
              </c:numCache>
            </c:numRef>
          </c:val>
          <c:extLst>
            <c:ext xmlns:c16="http://schemas.microsoft.com/office/drawing/2014/chart" uri="{C3380CC4-5D6E-409C-BE32-E72D297353CC}">
              <c16:uniqueId val="{00000000-A6B4-453B-B350-388290F192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A6B4-453B-B350-388290F192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116.88</c:v>
                </c:pt>
                <c:pt idx="1">
                  <c:v>118.32</c:v>
                </c:pt>
                <c:pt idx="2">
                  <c:v>109.43</c:v>
                </c:pt>
                <c:pt idx="3">
                  <c:v>114.39</c:v>
                </c:pt>
                <c:pt idx="4">
                  <c:v>104.31</c:v>
                </c:pt>
              </c:numCache>
            </c:numRef>
          </c:val>
          <c:extLst>
            <c:ext xmlns:c16="http://schemas.microsoft.com/office/drawing/2014/chart" uri="{C3380CC4-5D6E-409C-BE32-E72D297353CC}">
              <c16:uniqueId val="{00000000-9324-441C-8227-8DEBE7352B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9324-441C-8227-8DEBE7352B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125.75</c:v>
                </c:pt>
                <c:pt idx="1">
                  <c:v>124.01</c:v>
                </c:pt>
                <c:pt idx="2">
                  <c:v>133.76</c:v>
                </c:pt>
                <c:pt idx="3">
                  <c:v>126.83</c:v>
                </c:pt>
                <c:pt idx="4">
                  <c:v>138.88999999999999</c:v>
                </c:pt>
              </c:numCache>
            </c:numRef>
          </c:val>
          <c:extLst>
            <c:ext xmlns:c16="http://schemas.microsoft.com/office/drawing/2014/chart" uri="{C3380CC4-5D6E-409C-BE32-E72D297353CC}">
              <c16:uniqueId val="{00000000-9FC2-463E-9528-6ADCA960D1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FC2-463E-9528-6ADCA960D1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富田林市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111033</v>
      </c>
      <c r="AM8" s="61"/>
      <c r="AN8" s="61"/>
      <c r="AO8" s="61"/>
      <c r="AP8" s="61"/>
      <c r="AQ8" s="61"/>
      <c r="AR8" s="61"/>
      <c r="AS8" s="61"/>
      <c r="AT8" s="52">
        <f>データ!$S$6</f>
        <v>39.72</v>
      </c>
      <c r="AU8" s="53"/>
      <c r="AV8" s="53"/>
      <c r="AW8" s="53"/>
      <c r="AX8" s="53"/>
      <c r="AY8" s="53"/>
      <c r="AZ8" s="53"/>
      <c r="BA8" s="53"/>
      <c r="BB8" s="54">
        <f>データ!$T$6</f>
        <v>2795.39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80.989999999999995</v>
      </c>
      <c r="J10" s="53"/>
      <c r="K10" s="53"/>
      <c r="L10" s="53"/>
      <c r="M10" s="53"/>
      <c r="N10" s="53"/>
      <c r="O10" s="64"/>
      <c r="P10" s="54">
        <f>データ!$P$6</f>
        <v>99.99</v>
      </c>
      <c r="Q10" s="54"/>
      <c r="R10" s="54"/>
      <c r="S10" s="54"/>
      <c r="T10" s="54"/>
      <c r="U10" s="54"/>
      <c r="V10" s="54"/>
      <c r="W10" s="61">
        <f>データ!$Q$6</f>
        <v>2422</v>
      </c>
      <c r="X10" s="61"/>
      <c r="Y10" s="61"/>
      <c r="Z10" s="61"/>
      <c r="AA10" s="61"/>
      <c r="AB10" s="61"/>
      <c r="AC10" s="61"/>
      <c r="AD10" s="2"/>
      <c r="AE10" s="2"/>
      <c r="AF10" s="2"/>
      <c r="AG10" s="2"/>
      <c r="AH10" s="4"/>
      <c r="AI10" s="4"/>
      <c r="AJ10" s="4"/>
      <c r="AK10" s="4"/>
      <c r="AL10" s="61">
        <f>データ!$U$6</f>
        <v>110690</v>
      </c>
      <c r="AM10" s="61"/>
      <c r="AN10" s="61"/>
      <c r="AO10" s="61"/>
      <c r="AP10" s="61"/>
      <c r="AQ10" s="61"/>
      <c r="AR10" s="61"/>
      <c r="AS10" s="61"/>
      <c r="AT10" s="52">
        <f>データ!$V$6</f>
        <v>39.72</v>
      </c>
      <c r="AU10" s="53"/>
      <c r="AV10" s="53"/>
      <c r="AW10" s="53"/>
      <c r="AX10" s="53"/>
      <c r="AY10" s="53"/>
      <c r="AZ10" s="53"/>
      <c r="BA10" s="53"/>
      <c r="BB10" s="54">
        <f>データ!$W$6</f>
        <v>2786.76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sr9ca+BTcwyABx+9DiGao/hlpZbPjnDG52S6f1u7eylClc3txoE11QnWL/varzrL1MloZc7l8a0CFWZo/bwGQ==" saltValue="c8awkeqzJaCcEc95KeIl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272141</v>
      </c>
      <c r="D6" s="34">
        <f t="shared" si="3"/>
        <v>46</v>
      </c>
      <c r="E6" s="34">
        <f t="shared" si="3"/>
        <v>1</v>
      </c>
      <c r="F6" s="34">
        <f t="shared" si="3"/>
        <v>0</v>
      </c>
      <c r="G6" s="34">
        <f t="shared" si="3"/>
        <v>1</v>
      </c>
      <c r="H6" s="34" t="str">
        <f t="shared" si="3"/>
        <v>大阪府　富田林市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80.989999999999995</v>
      </c>
      <c r="P6" s="35">
        <f t="shared" si="3"/>
        <v>99.99</v>
      </c>
      <c r="Q6" s="35">
        <f t="shared" si="3"/>
        <v>2422</v>
      </c>
      <c r="R6" s="35">
        <f t="shared" si="3"/>
        <v>111033</v>
      </c>
      <c r="S6" s="35">
        <f t="shared" si="3"/>
        <v>39.72</v>
      </c>
      <c r="T6" s="35">
        <f t="shared" si="3"/>
        <v>2795.39</v>
      </c>
      <c r="U6" s="35">
        <f t="shared" si="3"/>
        <v>110690</v>
      </c>
      <c r="V6" s="35">
        <f t="shared" si="3"/>
        <v>39.72</v>
      </c>
      <c r="W6" s="35">
        <f t="shared" si="3"/>
        <v>2786.76</v>
      </c>
      <c r="X6" s="36">
        <f>IF(X7="",NA(),X7)</f>
        <v>116.98</v>
      </c>
      <c r="Y6" s="36">
        <f t="shared" ref="Y6:AG6" si="4">IF(Y7="",NA(),Y7)</f>
        <v>118.26</v>
      </c>
      <c r="Z6" s="36">
        <f t="shared" si="4"/>
        <v>111.8</v>
      </c>
      <c r="AA6" s="36">
        <f t="shared" si="4"/>
        <v>115.55</v>
      </c>
      <c r="AB6" s="36">
        <f t="shared" si="4"/>
        <v>107.52</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459.38</v>
      </c>
      <c r="AU6" s="36">
        <f t="shared" ref="AU6:BC6" si="6">IF(AU7="",NA(),AU7)</f>
        <v>394.77</v>
      </c>
      <c r="AV6" s="36">
        <f t="shared" si="6"/>
        <v>501.34</v>
      </c>
      <c r="AW6" s="36">
        <f t="shared" si="6"/>
        <v>359.52</v>
      </c>
      <c r="AX6" s="36">
        <f t="shared" si="6"/>
        <v>319.12</v>
      </c>
      <c r="AY6" s="36">
        <f t="shared" si="6"/>
        <v>352.05</v>
      </c>
      <c r="AZ6" s="36">
        <f t="shared" si="6"/>
        <v>349.04</v>
      </c>
      <c r="BA6" s="36">
        <f t="shared" si="6"/>
        <v>337.49</v>
      </c>
      <c r="BB6" s="36">
        <f t="shared" si="6"/>
        <v>335.6</v>
      </c>
      <c r="BC6" s="36">
        <f t="shared" si="6"/>
        <v>358.91</v>
      </c>
      <c r="BD6" s="35" t="str">
        <f>IF(BD7="","",IF(BD7="-","【-】","【"&amp;SUBSTITUTE(TEXT(BD7,"#,##0.00"),"-","△")&amp;"】"))</f>
        <v>【264.97】</v>
      </c>
      <c r="BE6" s="36">
        <f>IF(BE7="",NA(),BE7)</f>
        <v>159.79</v>
      </c>
      <c r="BF6" s="36">
        <f t="shared" ref="BF6:BN6" si="7">IF(BF7="",NA(),BF7)</f>
        <v>178.57</v>
      </c>
      <c r="BG6" s="36">
        <f t="shared" si="7"/>
        <v>177.93</v>
      </c>
      <c r="BH6" s="36">
        <f t="shared" si="7"/>
        <v>197.09</v>
      </c>
      <c r="BI6" s="36">
        <f t="shared" si="7"/>
        <v>207.81</v>
      </c>
      <c r="BJ6" s="36">
        <f t="shared" si="7"/>
        <v>250.76</v>
      </c>
      <c r="BK6" s="36">
        <f t="shared" si="7"/>
        <v>254.54</v>
      </c>
      <c r="BL6" s="36">
        <f t="shared" si="7"/>
        <v>265.92</v>
      </c>
      <c r="BM6" s="36">
        <f t="shared" si="7"/>
        <v>258.26</v>
      </c>
      <c r="BN6" s="36">
        <f t="shared" si="7"/>
        <v>247.27</v>
      </c>
      <c r="BO6" s="35" t="str">
        <f>IF(BO7="","",IF(BO7="-","【-】","【"&amp;SUBSTITUTE(TEXT(BO7,"#,##0.00"),"-","△")&amp;"】"))</f>
        <v>【266.61】</v>
      </c>
      <c r="BP6" s="36">
        <f>IF(BP7="",NA(),BP7)</f>
        <v>116.88</v>
      </c>
      <c r="BQ6" s="36">
        <f t="shared" ref="BQ6:BY6" si="8">IF(BQ7="",NA(),BQ7)</f>
        <v>118.32</v>
      </c>
      <c r="BR6" s="36">
        <f t="shared" si="8"/>
        <v>109.43</v>
      </c>
      <c r="BS6" s="36">
        <f t="shared" si="8"/>
        <v>114.39</v>
      </c>
      <c r="BT6" s="36">
        <f t="shared" si="8"/>
        <v>104.31</v>
      </c>
      <c r="BU6" s="36">
        <f t="shared" si="8"/>
        <v>106.69</v>
      </c>
      <c r="BV6" s="36">
        <f t="shared" si="8"/>
        <v>106.52</v>
      </c>
      <c r="BW6" s="36">
        <f t="shared" si="8"/>
        <v>105.86</v>
      </c>
      <c r="BX6" s="36">
        <f t="shared" si="8"/>
        <v>106.07</v>
      </c>
      <c r="BY6" s="36">
        <f t="shared" si="8"/>
        <v>105.34</v>
      </c>
      <c r="BZ6" s="35" t="str">
        <f>IF(BZ7="","",IF(BZ7="-","【-】","【"&amp;SUBSTITUTE(TEXT(BZ7,"#,##0.00"),"-","△")&amp;"】"))</f>
        <v>【103.24】</v>
      </c>
      <c r="CA6" s="36">
        <f>IF(CA7="",NA(),CA7)</f>
        <v>125.75</v>
      </c>
      <c r="CB6" s="36">
        <f t="shared" ref="CB6:CJ6" si="9">IF(CB7="",NA(),CB7)</f>
        <v>124.01</v>
      </c>
      <c r="CC6" s="36">
        <f t="shared" si="9"/>
        <v>133.76</v>
      </c>
      <c r="CD6" s="36">
        <f t="shared" si="9"/>
        <v>126.83</v>
      </c>
      <c r="CE6" s="36">
        <f t="shared" si="9"/>
        <v>138.88999999999999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61.69</v>
      </c>
      <c r="CM6" s="36">
        <f t="shared" ref="CM6:CU6" si="10">IF(CM7="",NA(),CM7)</f>
        <v>60.91</v>
      </c>
      <c r="CN6" s="36">
        <f t="shared" si="10"/>
        <v>61.1</v>
      </c>
      <c r="CO6" s="36">
        <f t="shared" si="10"/>
        <v>59.69</v>
      </c>
      <c r="CP6" s="36">
        <f t="shared" si="10"/>
        <v>58.8</v>
      </c>
      <c r="CQ6" s="36">
        <f t="shared" si="10"/>
        <v>62.26</v>
      </c>
      <c r="CR6" s="36">
        <f t="shared" si="10"/>
        <v>62.1</v>
      </c>
      <c r="CS6" s="36">
        <f t="shared" si="10"/>
        <v>62.38</v>
      </c>
      <c r="CT6" s="36">
        <f t="shared" si="10"/>
        <v>62.83</v>
      </c>
      <c r="CU6" s="36">
        <f t="shared" si="10"/>
        <v>62.05</v>
      </c>
      <c r="CV6" s="35" t="str">
        <f>IF(CV7="","",IF(CV7="-","【-】","【"&amp;SUBSTITUTE(TEXT(CV7,"#,##0.00"),"-","△")&amp;"】"))</f>
        <v>【60.00】</v>
      </c>
      <c r="CW6" s="36">
        <f>IF(CW7="",NA(),CW7)</f>
        <v>95.75</v>
      </c>
      <c r="CX6" s="36">
        <f t="shared" ref="CX6:DF6" si="11">IF(CX7="",NA(),CX7)</f>
        <v>96.99</v>
      </c>
      <c r="CY6" s="36">
        <f t="shared" si="11"/>
        <v>95.62</v>
      </c>
      <c r="CZ6" s="36">
        <f t="shared" si="11"/>
        <v>96.11</v>
      </c>
      <c r="DA6" s="36">
        <f t="shared" si="11"/>
        <v>96.52</v>
      </c>
      <c r="DB6" s="36">
        <f t="shared" si="11"/>
        <v>89.5</v>
      </c>
      <c r="DC6" s="36">
        <f t="shared" si="11"/>
        <v>89.52</v>
      </c>
      <c r="DD6" s="36">
        <f t="shared" si="11"/>
        <v>89.17</v>
      </c>
      <c r="DE6" s="36">
        <f t="shared" si="11"/>
        <v>88.86</v>
      </c>
      <c r="DF6" s="36">
        <f t="shared" si="11"/>
        <v>89.11</v>
      </c>
      <c r="DG6" s="35" t="str">
        <f>IF(DG7="","",IF(DG7="-","【-】","【"&amp;SUBSTITUTE(TEXT(DG7,"#,##0.00"),"-","△")&amp;"】"))</f>
        <v>【89.80】</v>
      </c>
      <c r="DH6" s="36">
        <f>IF(DH7="",NA(),DH7)</f>
        <v>53.8</v>
      </c>
      <c r="DI6" s="36">
        <f t="shared" ref="DI6:DQ6" si="12">IF(DI7="",NA(),DI7)</f>
        <v>52.49</v>
      </c>
      <c r="DJ6" s="36">
        <f t="shared" si="12"/>
        <v>53.35</v>
      </c>
      <c r="DK6" s="36">
        <f t="shared" si="12"/>
        <v>53.06</v>
      </c>
      <c r="DL6" s="36">
        <f t="shared" si="12"/>
        <v>51.1</v>
      </c>
      <c r="DM6" s="36">
        <f t="shared" si="12"/>
        <v>45.89</v>
      </c>
      <c r="DN6" s="36">
        <f t="shared" si="12"/>
        <v>46.58</v>
      </c>
      <c r="DO6" s="36">
        <f t="shared" si="12"/>
        <v>46.99</v>
      </c>
      <c r="DP6" s="36">
        <f t="shared" si="12"/>
        <v>47.89</v>
      </c>
      <c r="DQ6" s="36">
        <f t="shared" si="12"/>
        <v>48.69</v>
      </c>
      <c r="DR6" s="35" t="str">
        <f>IF(DR7="","",IF(DR7="-","【-】","【"&amp;SUBSTITUTE(TEXT(DR7,"#,##0.00"),"-","△")&amp;"】"))</f>
        <v>【49.59】</v>
      </c>
      <c r="DS6" s="36">
        <f>IF(DS7="",NA(),DS7)</f>
        <v>26.91</v>
      </c>
      <c r="DT6" s="36">
        <f t="shared" ref="DT6:EB6" si="13">IF(DT7="",NA(),DT7)</f>
        <v>26.38</v>
      </c>
      <c r="DU6" s="36">
        <f t="shared" si="13"/>
        <v>27</v>
      </c>
      <c r="DV6" s="36">
        <f t="shared" si="13"/>
        <v>29.01</v>
      </c>
      <c r="DW6" s="36">
        <f t="shared" si="13"/>
        <v>30.34</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1.18</v>
      </c>
      <c r="EE6" s="36">
        <f t="shared" ref="EE6:EM6" si="14">IF(EE7="",NA(),EE7)</f>
        <v>1.66</v>
      </c>
      <c r="EF6" s="36">
        <f t="shared" si="14"/>
        <v>1</v>
      </c>
      <c r="EG6" s="36">
        <f t="shared" si="14"/>
        <v>1.47</v>
      </c>
      <c r="EH6" s="36">
        <f t="shared" si="14"/>
        <v>1.25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272141</v>
      </c>
      <c r="D7" s="38">
        <v>46</v>
      </c>
      <c r="E7" s="38">
        <v>1</v>
      </c>
      <c r="F7" s="38">
        <v>0</v>
      </c>
      <c r="G7" s="38">
        <v>1</v>
      </c>
      <c r="H7" s="38" t="s">
        <v>93</v>
      </c>
      <c r="I7" s="38" t="s">
        <v>94</v>
      </c>
      <c r="J7" s="38" t="s">
        <v>95</v>
      </c>
      <c r="K7" s="38" t="s">
        <v>96</v>
      </c>
      <c r="L7" s="38" t="s">
        <v>97</v>
      </c>
      <c r="M7" s="38" t="s">
        <v>98</v>
      </c>
      <c r="N7" s="39" t="s">
        <v>99</v>
      </c>
      <c r="O7" s="39">
        <v>80.989999999999995</v>
      </c>
      <c r="P7" s="39">
        <v>99.99</v>
      </c>
      <c r="Q7" s="39">
        <v>2422</v>
      </c>
      <c r="R7" s="39">
        <v>111033</v>
      </c>
      <c r="S7" s="39">
        <v>39.72</v>
      </c>
      <c r="T7" s="39">
        <v>2795.39</v>
      </c>
      <c r="U7" s="39">
        <v>110690</v>
      </c>
      <c r="V7" s="39">
        <v>39.72</v>
      </c>
      <c r="W7" s="39">
        <v>2786.76</v>
      </c>
      <c r="X7" s="39">
        <v>116.98</v>
      </c>
      <c r="Y7" s="39">
        <v>118.26</v>
      </c>
      <c r="Z7" s="39">
        <v>111.8</v>
      </c>
      <c r="AA7" s="39">
        <v>115.55</v>
      </c>
      <c r="AB7" s="39">
        <v>107.52</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459.38</v>
      </c>
      <c r="AU7" s="39">
        <v>394.77</v>
      </c>
      <c r="AV7" s="39">
        <v>501.34</v>
      </c>
      <c r="AW7" s="39">
        <v>359.52</v>
      </c>
      <c r="AX7" s="39">
        <v>319.12</v>
      </c>
      <c r="AY7" s="39">
        <v>352.05</v>
      </c>
      <c r="AZ7" s="39">
        <v>349.04</v>
      </c>
      <c r="BA7" s="39">
        <v>337.49</v>
      </c>
      <c r="BB7" s="39">
        <v>335.6</v>
      </c>
      <c r="BC7" s="39">
        <v>358.91</v>
      </c>
      <c r="BD7" s="39">
        <v>264.97000000000003</v>
      </c>
      <c r="BE7" s="39">
        <v>159.79</v>
      </c>
      <c r="BF7" s="39">
        <v>178.57</v>
      </c>
      <c r="BG7" s="39">
        <v>177.93</v>
      </c>
      <c r="BH7" s="39">
        <v>197.09</v>
      </c>
      <c r="BI7" s="39">
        <v>207.81</v>
      </c>
      <c r="BJ7" s="39">
        <v>250.76</v>
      </c>
      <c r="BK7" s="39">
        <v>254.54</v>
      </c>
      <c r="BL7" s="39">
        <v>265.92</v>
      </c>
      <c r="BM7" s="39">
        <v>258.26</v>
      </c>
      <c r="BN7" s="39">
        <v>247.27</v>
      </c>
      <c r="BO7" s="39">
        <v>266.61</v>
      </c>
      <c r="BP7" s="39">
        <v>116.88</v>
      </c>
      <c r="BQ7" s="39">
        <v>118.32</v>
      </c>
      <c r="BR7" s="39">
        <v>109.43</v>
      </c>
      <c r="BS7" s="39">
        <v>114.39</v>
      </c>
      <c r="BT7" s="39">
        <v>104.31</v>
      </c>
      <c r="BU7" s="39">
        <v>106.69</v>
      </c>
      <c r="BV7" s="39">
        <v>106.52</v>
      </c>
      <c r="BW7" s="39">
        <v>105.86</v>
      </c>
      <c r="BX7" s="39">
        <v>106.07</v>
      </c>
      <c r="BY7" s="39">
        <v>105.34</v>
      </c>
      <c r="BZ7" s="39">
        <v>103.24</v>
      </c>
      <c r="CA7" s="39">
        <v>125.75</v>
      </c>
      <c r="CB7" s="39">
        <v>124.01</v>
      </c>
      <c r="CC7" s="39">
        <v>133.76</v>
      </c>
      <c r="CD7" s="39">
        <v>126.83</v>
      </c>
      <c r="CE7" s="39">
        <v>138.88999999999999</v>
      </c>
      <c r="CF7" s="39">
        <v>154.91999999999999</v>
      </c>
      <c r="CG7" s="39">
        <v>155.80000000000001</v>
      </c>
      <c r="CH7" s="39">
        <v>158.58000000000001</v>
      </c>
      <c r="CI7" s="39">
        <v>159.22</v>
      </c>
      <c r="CJ7" s="39">
        <v>159.6</v>
      </c>
      <c r="CK7" s="39">
        <v>168.38</v>
      </c>
      <c r="CL7" s="39">
        <v>61.69</v>
      </c>
      <c r="CM7" s="39">
        <v>60.91</v>
      </c>
      <c r="CN7" s="39">
        <v>61.1</v>
      </c>
      <c r="CO7" s="39">
        <v>59.69</v>
      </c>
      <c r="CP7" s="39">
        <v>58.8</v>
      </c>
      <c r="CQ7" s="39">
        <v>62.26</v>
      </c>
      <c r="CR7" s="39">
        <v>62.1</v>
      </c>
      <c r="CS7" s="39">
        <v>62.38</v>
      </c>
      <c r="CT7" s="39">
        <v>62.83</v>
      </c>
      <c r="CU7" s="39">
        <v>62.05</v>
      </c>
      <c r="CV7" s="39">
        <v>60</v>
      </c>
      <c r="CW7" s="39">
        <v>95.75</v>
      </c>
      <c r="CX7" s="39">
        <v>96.99</v>
      </c>
      <c r="CY7" s="39">
        <v>95.62</v>
      </c>
      <c r="CZ7" s="39">
        <v>96.11</v>
      </c>
      <c r="DA7" s="39">
        <v>96.52</v>
      </c>
      <c r="DB7" s="39">
        <v>89.5</v>
      </c>
      <c r="DC7" s="39">
        <v>89.52</v>
      </c>
      <c r="DD7" s="39">
        <v>89.17</v>
      </c>
      <c r="DE7" s="39">
        <v>88.86</v>
      </c>
      <c r="DF7" s="39">
        <v>89.11</v>
      </c>
      <c r="DG7" s="39">
        <v>89.8</v>
      </c>
      <c r="DH7" s="39">
        <v>53.8</v>
      </c>
      <c r="DI7" s="39">
        <v>52.49</v>
      </c>
      <c r="DJ7" s="39">
        <v>53.35</v>
      </c>
      <c r="DK7" s="39">
        <v>53.06</v>
      </c>
      <c r="DL7" s="39">
        <v>51.1</v>
      </c>
      <c r="DM7" s="39">
        <v>45.89</v>
      </c>
      <c r="DN7" s="39">
        <v>46.58</v>
      </c>
      <c r="DO7" s="39">
        <v>46.99</v>
      </c>
      <c r="DP7" s="39">
        <v>47.89</v>
      </c>
      <c r="DQ7" s="39">
        <v>48.69</v>
      </c>
      <c r="DR7" s="39">
        <v>49.59</v>
      </c>
      <c r="DS7" s="39">
        <v>26.91</v>
      </c>
      <c r="DT7" s="39">
        <v>26.38</v>
      </c>
      <c r="DU7" s="39">
        <v>27</v>
      </c>
      <c r="DV7" s="39">
        <v>29.01</v>
      </c>
      <c r="DW7" s="39">
        <v>30.34</v>
      </c>
      <c r="DX7" s="39">
        <v>13.14</v>
      </c>
      <c r="DY7" s="39">
        <v>14.45</v>
      </c>
      <c r="DZ7" s="39">
        <v>15.83</v>
      </c>
      <c r="EA7" s="39">
        <v>16.899999999999999</v>
      </c>
      <c r="EB7" s="39">
        <v>18.260000000000002</v>
      </c>
      <c r="EC7" s="39">
        <v>19.440000000000001</v>
      </c>
      <c r="ED7" s="39">
        <v>1.18</v>
      </c>
      <c r="EE7" s="39">
        <v>1.66</v>
      </c>
      <c r="EF7" s="39">
        <v>1</v>
      </c>
      <c r="EG7" s="39">
        <v>1.47</v>
      </c>
      <c r="EH7" s="39">
        <v>1.25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yoshida</cp:lastModifiedBy>
  <dcterms:modified xsi:type="dcterms:W3CDTF">2021-02-19T06:17:13Z</dcterms:modified>
</cp:coreProperties>
</file>