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5 池田市\"/>
    </mc:Choice>
  </mc:AlternateContent>
  <workbookProtection workbookAlgorithmName="SHA-512" workbookHashValue="Kgdlg44dvkRHPsM5131L2ZObhS6CBsvJDV6AUYVXpv2dZjO9frXjYj0DU4+/1QLjWQFMDFNZSSjorxhm1GdKrg==" workbookSaltValue="Newavt7ogmLQbTxiN+bY6g==" workbookSpinCount="100000" lockStructure="1"/>
  <bookViews>
    <workbookView xWindow="0" yWindow="0" windowWidth="20490" windowHeight="76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<sst xmlns="http://schemas.openxmlformats.org/spreadsheetml/2006/main" count="236" uniqueCount="117">
  <si>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</si>
  <si>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</si>
  <si>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</si>
  <si>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</si>
  <si>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</si>
  <si>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</si>
  <si>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</si>
  <si>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</si>
  <si>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</si>
  <si>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</si>
  <si>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</si>
  <si>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</si>
  <si>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</si>
  <si>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</si>
  <si>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</si>
  <si>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</si>
  <si>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</si>
  <si>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</si>
  <si>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</si>
  <si>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</si>
  <si>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</si>
  <si>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</si>
  <si>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</si>
  <si>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</si>
  <si>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</si>
  <si>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</si>
  <si>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</si>
  <si>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</si>
  <si>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</si>
  <si>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</si>
  <si>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</si>
  <si>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</si>
  <si>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</si>
  <si>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</si>
  <si>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</si>
  <si>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</si>
  <si>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</si>
  <si>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</si>
  <si>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</si>
  <si>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</si>
  <si>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</si>
  <si>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</si>
  <si>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</si>
  <si>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</si>
  <si>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</si>
  <si>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</si>
  <si>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</si>
  <si>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</si>
  <si>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</si>
  <si>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</si>
  <si>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</si>
  <si>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</si>
  <si>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</si>
  <si>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</si>
  <si>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</si>
  <si>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</si>
  <si>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</si>
  <si>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</si>
  <si>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</si>
  <si>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</si>
  <si>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</si>
  <si>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</si>
  <si>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</si>
  <si>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</si>
  <si>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</si>
  <si>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</si>
  <si>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</si>
  <si>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</si>
  <si>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</si>
  <si>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</si>
  <si>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</si>
  <si>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</si>
  <si>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</si>
  <si>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</si>
  <si>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</si>
  <si>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</si>
  <si>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</si>
  <si>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</si>
  <si>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</si>
  <si>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</si>
  <si>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</si>
  <si>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</si>
  <si>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</si>
  <si>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</si>
  <si>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</si>
  <si>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</si>
  <si>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</si>
  <si>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</si>
  <si>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</si>
  <si>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</si>
  <si>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</si>
  <si>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</si>
  <si>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</si>
  <si>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</si>
  <si>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</si>
  <si>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</si>
  <si>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</si>
  <si>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</si>
  <si>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</si>
  <si>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</si>
  <si>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</si>
  <si>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</si>
  <si>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</si>
  <si>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</si>
  <si>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</si>
  <si>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</si>
  <si>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</si>
  <si>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</si>
  <si>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</si>
  <si>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</si>
  <si>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</si>
  <si>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</si>
  <si>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</si>
  <si>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</si>
  <si>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上回っている状態が続いており、経費回収率も類似団体平均値を大きく上回っている。また、流域下水道で汚水処理を行っていることにより、汚水処理原価は類似団体平均値を大きく下回っていることから、投資の効率化が十分に図られていると言える。
　今後は、平成29年度に策定した経営戦略に基づき、将来を見据えた効率的な事業運営を行っていく。</t>
    <rPh sb="5" eb="6">
      <t>ヒ</t>
    </rPh>
    <rPh sb="13" eb="15">
      <t>ウワマワ</t>
    </rPh>
    <rPh sb="90" eb="91">
      <t>チ</t>
    </rPh>
    <rPh sb="129" eb="131">
      <t>コンゴ</t>
    </rPh>
    <rPh sb="133" eb="135">
      <t>ヘイセイ</t>
    </rPh>
    <rPh sb="140" eb="142">
      <t>サクテイ</t>
    </rPh>
    <rPh sb="144" eb="146">
      <t>ケイエイ</t>
    </rPh>
    <rPh sb="146" eb="148">
      <t>センリャク</t>
    </rPh>
    <rPh sb="149" eb="150">
      <t>モト</t>
    </rPh>
    <rPh sb="153" eb="155">
      <t>ショウライ</t>
    </rPh>
    <rPh sb="156" eb="158">
      <t>ミス</t>
    </rPh>
    <rPh sb="160" eb="163">
      <t>コウリツテキ</t>
    </rPh>
    <rPh sb="164" eb="166">
      <t>ジギョウ</t>
    </rPh>
    <rPh sb="166" eb="168">
      <t>ウンエイ</t>
    </rPh>
    <rPh sb="169" eb="170">
      <t>オコナ</t>
    </rPh>
    <phoneticPr fontId="4"/>
  </si>
  <si>
    <t>　①有形固定資産減価償却率は平成26年度のみなし償却制度の廃止以降、微増傾向である。類似団体平均値と比べ高くなっているが、これは下水道の早期整備により、法定耐用年数に近い資産が増加しているためである。
　②管渠老朽化率が0％となっているのは、供用開始年度が昭和54年度で、法定耐用年数を経過した管渠は存在しないことによる。
　なお、本年度は管渠の修繕工事を行ったことにより、③管渠改善率の0.12％を計上している。</t>
    <rPh sb="8" eb="9">
      <t>ゲン</t>
    </rPh>
    <rPh sb="31" eb="33">
      <t>イコウ</t>
    </rPh>
    <rPh sb="34" eb="36">
      <t>ビゾウ</t>
    </rPh>
    <rPh sb="36" eb="38">
      <t>ケイコウ</t>
    </rPh>
    <rPh sb="42" eb="44">
      <t>ルイジ</t>
    </rPh>
    <rPh sb="44" eb="46">
      <t>ダンタイ</t>
    </rPh>
    <rPh sb="46" eb="49">
      <t>ヘイキンチ</t>
    </rPh>
    <rPh sb="50" eb="51">
      <t>クラ</t>
    </rPh>
    <rPh sb="52" eb="53">
      <t>タカ</t>
    </rPh>
    <rPh sb="136" eb="138">
      <t>ホウテイ</t>
    </rPh>
    <rPh sb="138" eb="140">
      <t>タイヨウ</t>
    </rPh>
    <rPh sb="140" eb="142">
      <t>ネンスウ</t>
    </rPh>
    <rPh sb="143" eb="145">
      <t>ケイカ</t>
    </rPh>
    <rPh sb="147" eb="149">
      <t>カンキョ</t>
    </rPh>
    <rPh sb="150" eb="152">
      <t>ソンザイ</t>
    </rPh>
    <rPh sb="166" eb="169">
      <t>ホンネンド</t>
    </rPh>
    <rPh sb="170" eb="172">
      <t>カンキョ</t>
    </rPh>
    <rPh sb="173" eb="175">
      <t>シュウゼン</t>
    </rPh>
    <rPh sb="175" eb="177">
      <t>コウジ</t>
    </rPh>
    <rPh sb="178" eb="179">
      <t>オコナ</t>
    </rPh>
    <rPh sb="188" eb="190">
      <t>カンキョ</t>
    </rPh>
    <rPh sb="190" eb="192">
      <t>カイゼン</t>
    </rPh>
    <rPh sb="192" eb="193">
      <t>リツ</t>
    </rPh>
    <rPh sb="200" eb="202">
      <t>ケイジョウ</t>
    </rPh>
    <phoneticPr fontId="4"/>
  </si>
  <si>
    <t xml:space="preserve">　収益性については、令和元年度は下水処理費の増加により若干低下したものの、①経常収支比率は100％を上回っている状態が続き、⑤経費回収率も類似団体平均値を上回っている。また、⑥汚水処理原価は類似団体平均値を大きく下回っている。④企業債残高対事業規模比率は、平成26～令和元年度を通して、類似団体平均値を大きく下回っている。
　財政状態について、③流動比率は、100％を上回っていることから1年以内に支払うべき債務に対して支払うことが出来る現金等を十分に保有している状況であると言える。また、⑧水洗化率は、97.93％であり、概ね100％を達成している。
　このように類似団体と比較して、概ね数値が良好なのは、流域下水道の処理費用が安価なこと、平成26年1月に下水道使用料の改定（平均改定率20.5％）を行ったことが要因と考えられる。
※施設利用率に数値が記載されていない理由は、単体で終末処理場を保有せず、すべての処理を流域下水道で行っているためである。
</t>
    <rPh sb="10" eb="12">
      <t>レイワ</t>
    </rPh>
    <rPh sb="12" eb="13">
      <t>ガン</t>
    </rPh>
    <rPh sb="16" eb="18">
      <t>ゲスイ</t>
    </rPh>
    <rPh sb="18" eb="20">
      <t>ショリ</t>
    </rPh>
    <rPh sb="20" eb="21">
      <t>ヒ</t>
    </rPh>
    <rPh sb="22" eb="24">
      <t>ゾウカ</t>
    </rPh>
    <rPh sb="42" eb="44">
      <t>ヒリツ</t>
    </rPh>
    <rPh sb="50" eb="52">
      <t>ウワマワ</t>
    </rPh>
    <rPh sb="101" eb="102">
      <t>チ</t>
    </rPh>
    <rPh sb="133" eb="135">
      <t>レイワ</t>
    </rPh>
    <rPh sb="135" eb="136">
      <t>ガン</t>
    </rPh>
    <rPh sb="147" eb="150">
      <t>ヘイキンチ</t>
    </rPh>
    <rPh sb="184" eb="186">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</si>
</sst>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0.12</c:v>
                </c:pt>
              </c:numCache>
            </c:numRef>
          </c:val>
          <c:extLst>
            <c:ext xmlns:c16="http://schemas.microsoft.com/office/drawing/2014/chart" uri="{C3380CC4-5D6E-409C-BE32-E72D297353CC}">
              <c16:uniqueId val="{00000000-3857-45DF-A198-42577CBAD7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c:ext xmlns:c16="http://schemas.microsoft.com/office/drawing/2014/chart" uri="{C3380CC4-5D6E-409C-BE32-E72D297353CC}">
              <c16:uniqueId val="{00000001-3857-45DF-A198-42577CBAD7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FB-4BFD-918B-095384D553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c:ext xmlns:c16="http://schemas.microsoft.com/office/drawing/2014/chart" uri="{C3380CC4-5D6E-409C-BE32-E72D297353CC}">
              <c16:uniqueId val="{00000001-D6FB-4BFD-918B-095384D553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97.64</c:v>
                </c:pt>
                <c:pt idx="1">
                  <c:v>97.7</c:v>
                </c:pt>
                <c:pt idx="2">
                  <c:v>97.81</c:v>
                </c:pt>
                <c:pt idx="3">
                  <c:v>97.88</c:v>
                </c:pt>
                <c:pt idx="4">
                  <c:v>97.93</c:v>
                </c:pt>
              </c:numCache>
            </c:numRef>
          </c:val>
          <c:extLst>
            <c:ext xmlns:c16="http://schemas.microsoft.com/office/drawing/2014/chart" uri="{C3380CC4-5D6E-409C-BE32-E72D297353CC}">
              <c16:uniqueId val="{00000000-74FE-44AA-8318-8E5DB6CA4E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c:ext xmlns:c16="http://schemas.microsoft.com/office/drawing/2014/chart" uri="{C3380CC4-5D6E-409C-BE32-E72D297353CC}">
              <c16:uniqueId val="{00000001-74FE-44AA-8318-8E5DB6CA4E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122.34</c:v>
                </c:pt>
                <c:pt idx="1">
                  <c:v>119.86</c:v>
                </c:pt>
                <c:pt idx="2">
                  <c:v>120.09</c:v>
                </c:pt>
                <c:pt idx="3">
                  <c:v>107.86</c:v>
                </c:pt>
                <c:pt idx="4">
                  <c:v>106.57</c:v>
                </c:pt>
              </c:numCache>
            </c:numRef>
          </c:val>
          <c:extLst>
            <c:ext xmlns:c16="http://schemas.microsoft.com/office/drawing/2014/chart" uri="{C3380CC4-5D6E-409C-BE32-E72D297353CC}">
              <c16:uniqueId val="{00000000-BA97-49EE-93A5-14DC8D109E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99.07</c:v>
                </c:pt>
                <c:pt idx="1">
                  <c:v>101.17</c:v>
                </c:pt>
                <c:pt idx="2">
                  <c:v>103.61</c:v>
                </c:pt>
                <c:pt idx="3">
                  <c:v>102.95</c:v>
                </c:pt>
                <c:pt idx="4">
                  <c:v>103.34</c:v>
                </c:pt>
              </c:numCache>
            </c:numRef>
          </c:val>
          <c:smooth val="0"/>
          <c:extLst>
            <c:ext xmlns:c16="http://schemas.microsoft.com/office/drawing/2014/chart" uri="{C3380CC4-5D6E-409C-BE32-E72D297353CC}">
              <c16:uniqueId val="{00000001-BA97-49EE-93A5-14DC8D109E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27.06</c:v>
                </c:pt>
                <c:pt idx="1">
                  <c:v>30.47</c:v>
                </c:pt>
                <c:pt idx="2">
                  <c:v>34</c:v>
                </c:pt>
                <c:pt idx="3">
                  <c:v>37.520000000000003</c:v>
                </c:pt>
                <c:pt idx="4">
                  <c:v>41.03</c:v>
                </c:pt>
              </c:numCache>
            </c:numRef>
          </c:val>
          <c:extLst>
            <c:ext xmlns:c16="http://schemas.microsoft.com/office/drawing/2014/chart" uri="{C3380CC4-5D6E-409C-BE32-E72D297353CC}">
              <c16:uniqueId val="{00000000-F76F-44E2-B9A3-09AE59AB902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25.07</c:v>
                </c:pt>
                <c:pt idx="1">
                  <c:v>28.48</c:v>
                </c:pt>
                <c:pt idx="2">
                  <c:v>28.59</c:v>
                </c:pt>
                <c:pt idx="3">
                  <c:v>26.56</c:v>
                </c:pt>
                <c:pt idx="4">
                  <c:v>27.82</c:v>
                </c:pt>
              </c:numCache>
            </c:numRef>
          </c:val>
          <c:smooth val="0"/>
          <c:extLst>
            <c:ext xmlns:c16="http://schemas.microsoft.com/office/drawing/2014/chart" uri="{C3380CC4-5D6E-409C-BE32-E72D297353CC}">
              <c16:uniqueId val="{00000001-F76F-44E2-B9A3-09AE59AB902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17-4B6B-9802-F516C276EE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217-4B6B-9802-F516C276EE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8C-4098-9CB8-E7E0B621848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64.760000000000005</c:v>
                </c:pt>
                <c:pt idx="1">
                  <c:v>68.930000000000007</c:v>
                </c:pt>
                <c:pt idx="2">
                  <c:v>80.63</c:v>
                </c:pt>
                <c:pt idx="3">
                  <c:v>27.02</c:v>
                </c:pt>
                <c:pt idx="4">
                  <c:v>29.74</c:v>
                </c:pt>
              </c:numCache>
            </c:numRef>
          </c:val>
          <c:smooth val="0"/>
          <c:extLst>
            <c:ext xmlns:c16="http://schemas.microsoft.com/office/drawing/2014/chart" uri="{C3380CC4-5D6E-409C-BE32-E72D297353CC}">
              <c16:uniqueId val="{00000001-F48C-4098-9CB8-E7E0B621848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795.89</c:v>
                </c:pt>
                <c:pt idx="1">
                  <c:v>711.17</c:v>
                </c:pt>
                <c:pt idx="2">
                  <c:v>1122.2</c:v>
                </c:pt>
                <c:pt idx="3">
                  <c:v>1331.45</c:v>
                </c:pt>
                <c:pt idx="4">
                  <c:v>1483.46</c:v>
                </c:pt>
              </c:numCache>
            </c:numRef>
          </c:val>
          <c:extLst>
            <c:ext xmlns:c16="http://schemas.microsoft.com/office/drawing/2014/chart" uri="{C3380CC4-5D6E-409C-BE32-E72D297353CC}">
              <c16:uniqueId val="{00000000-B653-4CED-A609-BD58ED73551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88.18</c:v>
                </c:pt>
                <c:pt idx="1">
                  <c:v>70.42</c:v>
                </c:pt>
                <c:pt idx="2">
                  <c:v>70.92</c:v>
                </c:pt>
                <c:pt idx="3">
                  <c:v>60.67</c:v>
                </c:pt>
                <c:pt idx="4">
                  <c:v>53.44</c:v>
                </c:pt>
              </c:numCache>
            </c:numRef>
          </c:val>
          <c:smooth val="0"/>
          <c:extLst>
            <c:ext xmlns:c16="http://schemas.microsoft.com/office/drawing/2014/chart" uri="{C3380CC4-5D6E-409C-BE32-E72D297353CC}">
              <c16:uniqueId val="{00000001-B653-4CED-A609-BD58ED73551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129.16</c:v>
                </c:pt>
                <c:pt idx="1">
                  <c:v>127.54</c:v>
                </c:pt>
                <c:pt idx="2">
                  <c:v>116.66</c:v>
                </c:pt>
                <c:pt idx="3">
                  <c:v>160.84</c:v>
                </c:pt>
                <c:pt idx="4">
                  <c:v>163.53</c:v>
                </c:pt>
              </c:numCache>
            </c:numRef>
          </c:val>
          <c:extLst>
            <c:ext xmlns:c16="http://schemas.microsoft.com/office/drawing/2014/chart" uri="{C3380CC4-5D6E-409C-BE32-E72D297353CC}">
              <c16:uniqueId val="{00000000-12FB-4107-8094-808E2A24FC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c:ext xmlns:c16="http://schemas.microsoft.com/office/drawing/2014/chart" uri="{C3380CC4-5D6E-409C-BE32-E72D297353CC}">
              <c16:uniqueId val="{00000001-12FB-4107-8094-808E2A24FC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145.94</c:v>
                </c:pt>
                <c:pt idx="1">
                  <c:v>138.77000000000001</c:v>
                </c:pt>
                <c:pt idx="2">
                  <c:v>138.15</c:v>
                </c:pt>
                <c:pt idx="3">
                  <c:v>114.55</c:v>
                </c:pt>
                <c:pt idx="4">
                  <c:v>111.61</c:v>
                </c:pt>
              </c:numCache>
            </c:numRef>
          </c:val>
          <c:extLst>
            <c:ext xmlns:c16="http://schemas.microsoft.com/office/drawing/2014/chart" uri="{C3380CC4-5D6E-409C-BE32-E72D297353CC}">
              <c16:uniqueId val="{00000000-7FD9-493B-9A43-4C4A43270F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c:ext xmlns:c16="http://schemas.microsoft.com/office/drawing/2014/chart" uri="{C3380CC4-5D6E-409C-BE32-E72D297353CC}">
              <c16:uniqueId val="{00000001-7FD9-493B-9A43-4C4A43270F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65.81</c:v>
                </c:pt>
                <c:pt idx="1">
                  <c:v>67.16</c:v>
                </c:pt>
                <c:pt idx="2">
                  <c:v>69.209999999999994</c:v>
                </c:pt>
                <c:pt idx="3">
                  <c:v>93.53</c:v>
                </c:pt>
                <c:pt idx="4">
                  <c:v>100.65</c:v>
                </c:pt>
              </c:numCache>
            </c:numRef>
          </c:val>
          <c:extLst>
            <c:ext xmlns:c16="http://schemas.microsoft.com/office/drawing/2014/chart" uri="{C3380CC4-5D6E-409C-BE32-E72D297353CC}">
              <c16:uniqueId val="{00000000-9E78-4B74-9CC5-E39C96BA7E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c:ext xmlns:c16="http://schemas.microsoft.com/office/drawing/2014/chart" uri="{C3380CC4-5D6E-409C-BE32-E72D297353CC}">
              <c16:uniqueId val="{00000001-9E78-4B74-9CC5-E39C96BA7E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池田市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自治体職員</v>
      </c>
      <c r="AE8" s="50"/>
      <c r="AF8" s="50"/>
      <c r="AG8" s="50"/>
      <c r="AH8" s="50"/>
      <c r="AI8" s="50"/>
      <c r="AJ8" s="50"/>
      <c r="AK8" s="3"/>
      <c r="AL8" s="51">
        <f>データ!S6</f>
        <v>103613</v>
      </c>
      <c r="AM8" s="51"/>
      <c r="AN8" s="51"/>
      <c r="AO8" s="51"/>
      <c r="AP8" s="51"/>
      <c r="AQ8" s="51"/>
      <c r="AR8" s="51"/>
      <c r="AS8" s="51"/>
      <c r="AT8" s="46">
        <f>データ!T6</f>
        <v>22.14</v>
      </c>
      <c r="AU8" s="46"/>
      <c r="AV8" s="46"/>
      <c r="AW8" s="46"/>
      <c r="AX8" s="46"/>
      <c r="AY8" s="46"/>
      <c r="AZ8" s="46"/>
      <c r="BA8" s="46"/>
      <c r="BB8" s="46">
        <f>データ!U6</f>
        <v>4679.8999999999996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88.67</v>
      </c>
      <c r="J10" s="46"/>
      <c r="K10" s="46"/>
      <c r="L10" s="46"/>
      <c r="M10" s="46"/>
      <c r="N10" s="46"/>
      <c r="O10" s="46"/>
      <c r="P10" s="46">
        <f>データ!P6</f>
        <v>3.4</v>
      </c>
      <c r="Q10" s="46"/>
      <c r="R10" s="46"/>
      <c r="S10" s="46"/>
      <c r="T10" s="46"/>
      <c r="U10" s="46"/>
      <c r="V10" s="46"/>
      <c r="W10" s="46">
        <f>データ!Q6</f>
        <v>100</v>
      </c>
      <c r="X10" s="46"/>
      <c r="Y10" s="46"/>
      <c r="Z10" s="46"/>
      <c r="AA10" s="46"/>
      <c r="AB10" s="46"/>
      <c r="AC10" s="46"/>
      <c r="AD10" s="51">
        <f>データ!R6</f>
        <v>1353</v>
      </c>
      <c r="AE10" s="51"/>
      <c r="AF10" s="51"/>
      <c r="AG10" s="51"/>
      <c r="AH10" s="51"/>
      <c r="AI10" s="51"/>
      <c r="AJ10" s="51"/>
      <c r="AK10" s="2"/>
      <c r="AL10" s="51">
        <f>データ!V6</f>
        <v>3521</v>
      </c>
      <c r="AM10" s="51"/>
      <c r="AN10" s="51"/>
      <c r="AO10" s="51"/>
      <c r="AP10" s="51"/>
      <c r="AQ10" s="51"/>
      <c r="AR10" s="51"/>
      <c r="AS10" s="51"/>
      <c r="AT10" s="46">
        <f>データ!W6</f>
        <v>1.03</v>
      </c>
      <c r="AU10" s="46"/>
      <c r="AV10" s="46"/>
      <c r="AW10" s="46"/>
      <c r="AX10" s="46"/>
      <c r="AY10" s="46"/>
      <c r="AZ10" s="46"/>
      <c r="BA10" s="46"/>
      <c r="BB10" s="46">
        <f>データ!X6</f>
        <v>3418.45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C/vUzMpWPbUFlhgMOTl9KovP7PS9oZBRlG/B7PNqW70S6Ud/HyPOy7td4nsyGYqWTpiQPApUN4S7KtJfqhPb5A==" saltValue="QITn42HRp00EX7BwA6Ch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272043</v>
      </c>
      <c r="D6" s="33">
        <f t="shared" si="3"/>
        <v>46</v>
      </c>
      <c r="E6" s="33">
        <f t="shared" si="3"/>
        <v>17</v>
      </c>
      <c r="F6" s="33">
        <f t="shared" si="3"/>
        <v>4</v>
      </c>
      <c r="G6" s="33">
        <f t="shared" si="3"/>
        <v>0</v>
      </c>
      <c r="H6" s="33" t="str">
        <f t="shared" si="3"/>
        <v>大阪府　池田市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88.67</v>
      </c>
      <c r="P6" s="34">
        <f t="shared" si="3"/>
        <v>3.4</v>
      </c>
      <c r="Q6" s="34">
        <f t="shared" si="3"/>
        <v>100</v>
      </c>
      <c r="R6" s="34">
        <f t="shared" si="3"/>
        <v>1353</v>
      </c>
      <c r="S6" s="34">
        <f t="shared" si="3"/>
        <v>103613</v>
      </c>
      <c r="T6" s="34">
        <f t="shared" si="3"/>
        <v>22.14</v>
      </c>
      <c r="U6" s="34">
        <f t="shared" si="3"/>
        <v>4679.8999999999996</v>
      </c>
      <c r="V6" s="34">
        <f t="shared" si="3"/>
        <v>3521</v>
      </c>
      <c r="W6" s="34">
        <f t="shared" si="3"/>
        <v>1.03</v>
      </c>
      <c r="X6" s="34">
        <f t="shared" si="3"/>
        <v>3418.45</v>
      </c>
      <c r="Y6" s="35">
        <f>IF(Y7="",NA(),Y7)</f>
        <v>122.34</v>
      </c>
      <c r="Z6" s="35">
        <f t="shared" ref="Z6:AH6" si="4">IF(Z7="",NA(),Z7)</f>
        <v>119.86</v>
      </c>
      <c r="AA6" s="35">
        <f t="shared" si="4"/>
        <v>120.09</v>
      </c>
      <c r="AB6" s="35">
        <f t="shared" si="4"/>
        <v>107.86</v>
      </c>
      <c r="AC6" s="35">
        <f t="shared" si="4"/>
        <v>106.57</v>
      </c>
      <c r="AD6" s="35">
        <f t="shared" si="4"/>
        <v>99.07</v>
      </c>
      <c r="AE6" s="35">
        <f t="shared" si="4"/>
        <v>101.17</v>
      </c>
      <c r="AF6" s="35">
        <f t="shared" si="4"/>
        <v>103.61</v>
      </c>
      <c r="AG6" s="35">
        <f t="shared" si="4"/>
        <v>102.95</v>
      </c>
      <c r="AH6" s="35">
        <f t="shared" si="4"/>
        <v>103.34</v>
      </c>
      <c r="AI6" s="34" t="str">
        <f>IF(AI7="","",IF(AI7="-","【-】","【"&amp;SUBSTITUTE(TEXT(AI7,"#,##0.00"),"-","△")&amp;"】"))</f>
        <v>【102.87】</v>
      </c>
      <c r="AJ6" s="34">
        <f>IF(AJ7="",NA(),AJ7)</f>
        <v>0</v>
      </c>
      <c r="AK6" s="34">
        <f t="shared" ref="AK6:AS6" si="5">IF(AK7="",NA(),AK7)</f>
        <v>0</v>
      </c>
      <c r="AL6" s="34">
        <f t="shared" si="5"/>
        <v>0</v>
      </c>
      <c r="AM6" s="34">
        <f t="shared" si="5"/>
        <v>0</v>
      </c>
      <c r="AN6" s="34">
        <f t="shared" si="5"/>
        <v>0</v>
      </c>
      <c r="AO6" s="35">
        <f t="shared" si="5"/>
        <v>64.760000000000005</v>
      </c>
      <c r="AP6" s="35">
        <f t="shared" si="5"/>
        <v>68.930000000000007</v>
      </c>
      <c r="AQ6" s="35">
        <f t="shared" si="5"/>
        <v>80.63</v>
      </c>
      <c r="AR6" s="35">
        <f t="shared" si="5"/>
        <v>27.02</v>
      </c>
      <c r="AS6" s="35">
        <f t="shared" si="5"/>
        <v>29.74</v>
      </c>
      <c r="AT6" s="34" t="str">
        <f>IF(AT7="","",IF(AT7="-","【-】","【"&amp;SUBSTITUTE(TEXT(AT7,"#,##0.00"),"-","△")&amp;"】"))</f>
        <v>【76.63】</v>
      </c>
      <c r="AU6" s="35">
        <f>IF(AU7="",NA(),AU7)</f>
        <v>795.89</v>
      </c>
      <c r="AV6" s="35">
        <f t="shared" ref="AV6:BD6" si="6">IF(AV7="",NA(),AV7)</f>
        <v>711.17</v>
      </c>
      <c r="AW6" s="35">
        <f t="shared" si="6"/>
        <v>1122.2</v>
      </c>
      <c r="AX6" s="35">
        <f t="shared" si="6"/>
        <v>1331.45</v>
      </c>
      <c r="AY6" s="35">
        <f t="shared" si="6"/>
        <v>1483.46</v>
      </c>
      <c r="AZ6" s="35">
        <f t="shared" si="6"/>
        <v>88.18</v>
      </c>
      <c r="BA6" s="35">
        <f t="shared" si="6"/>
        <v>70.42</v>
      </c>
      <c r="BB6" s="35">
        <f t="shared" si="6"/>
        <v>70.92</v>
      </c>
      <c r="BC6" s="35">
        <f t="shared" si="6"/>
        <v>60.67</v>
      </c>
      <c r="BD6" s="35">
        <f t="shared" si="6"/>
        <v>53.44</v>
      </c>
      <c r="BE6" s="34" t="str">
        <f>IF(BE7="","",IF(BE7="-","【-】","【"&amp;SUBSTITUTE(TEXT(BE7,"#,##0.00"),"-","△")&amp;"】"))</f>
        <v>【49.61】</v>
      </c>
      <c r="BF6" s="35">
        <f>IF(BF7="",NA(),BF7)</f>
        <v>129.16</v>
      </c>
      <c r="BG6" s="35">
        <f t="shared" ref="BG6:BO6" si="7">IF(BG7="",NA(),BG7)</f>
        <v>127.54</v>
      </c>
      <c r="BH6" s="35">
        <f t="shared" si="7"/>
        <v>116.66</v>
      </c>
      <c r="BI6" s="35">
        <f t="shared" si="7"/>
        <v>160.84</v>
      </c>
      <c r="BJ6" s="35">
        <f t="shared" si="7"/>
        <v>163.53</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145.94</v>
      </c>
      <c r="BR6" s="35">
        <f t="shared" ref="BR6:BZ6" si="8">IF(BR7="",NA(),BR7)</f>
        <v>138.77000000000001</v>
      </c>
      <c r="BS6" s="35">
        <f t="shared" si="8"/>
        <v>138.15</v>
      </c>
      <c r="BT6" s="35">
        <f t="shared" si="8"/>
        <v>114.55</v>
      </c>
      <c r="BU6" s="35">
        <f t="shared" si="8"/>
        <v>111.61</v>
      </c>
      <c r="BV6" s="35">
        <f t="shared" si="8"/>
        <v>76.849999999999994</v>
      </c>
      <c r="BW6" s="35">
        <f t="shared" si="8"/>
        <v>83.3</v>
      </c>
      <c r="BX6" s="35">
        <f t="shared" si="8"/>
        <v>88.16</v>
      </c>
      <c r="BY6" s="35">
        <f t="shared" si="8"/>
        <v>87.03</v>
      </c>
      <c r="BZ6" s="35">
        <f t="shared" si="8"/>
        <v>84.3</v>
      </c>
      <c r="CA6" s="34" t="str">
        <f>IF(CA7="","",IF(CA7="-","【-】","【"&amp;SUBSTITUTE(TEXT(CA7,"#,##0.00"),"-","△")&amp;"】"))</f>
        <v>【74.17】</v>
      </c>
      <c r="CB6" s="35">
        <f>IF(CB7="",NA(),CB7)</f>
        <v>65.81</v>
      </c>
      <c r="CC6" s="35">
        <f t="shared" ref="CC6:CK6" si="9">IF(CC7="",NA(),CC7)</f>
        <v>67.16</v>
      </c>
      <c r="CD6" s="35">
        <f t="shared" si="9"/>
        <v>69.209999999999994</v>
      </c>
      <c r="CE6" s="35">
        <f t="shared" si="9"/>
        <v>93.53</v>
      </c>
      <c r="CF6" s="35">
        <f t="shared" si="9"/>
        <v>100.65</v>
      </c>
      <c r="CG6" s="35">
        <f t="shared" si="9"/>
        <v>198.4</v>
      </c>
      <c r="CH6" s="35">
        <f t="shared" si="9"/>
        <v>184.56</v>
      </c>
      <c r="CI6" s="35">
        <f t="shared" si="9"/>
        <v>173.89</v>
      </c>
      <c r="CJ6" s="35">
        <f t="shared" si="9"/>
        <v>177.02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39.25</v>
      </c>
      <c r="CS6" s="35">
        <f t="shared" si="10"/>
        <v>43.18</v>
      </c>
      <c r="CT6" s="35">
        <f t="shared" si="10"/>
        <v>42.38</v>
      </c>
      <c r="CU6" s="35">
        <f t="shared" si="10"/>
        <v>46.17</v>
      </c>
      <c r="CV6" s="35">
        <f t="shared" si="10"/>
        <v>45.68</v>
      </c>
      <c r="CW6" s="34" t="str">
        <f>IF(CW7="","",IF(CW7="-","【-】","【"&amp;SUBSTITUTE(TEXT(CW7,"#,##0.00"),"-","△")&amp;"】"))</f>
        <v>【42.86】</v>
      </c>
      <c r="CX6" s="35">
        <f>IF(CX7="",NA(),CX7)</f>
        <v>97.64</v>
      </c>
      <c r="CY6" s="35">
        <f t="shared" ref="CY6:DG6" si="11">IF(CY7="",NA(),CY7)</f>
        <v>97.7</v>
      </c>
      <c r="CZ6" s="35">
        <f t="shared" si="11"/>
        <v>97.81</v>
      </c>
      <c r="DA6" s="35">
        <f t="shared" si="11"/>
        <v>97.88</v>
      </c>
      <c r="DB6" s="35">
        <f t="shared" si="11"/>
        <v>97.93</v>
      </c>
      <c r="DC6" s="35">
        <f t="shared" si="11"/>
        <v>86.43</v>
      </c>
      <c r="DD6" s="35">
        <f t="shared" si="11"/>
        <v>86.43</v>
      </c>
      <c r="DE6" s="35">
        <f t="shared" si="11"/>
        <v>87.01</v>
      </c>
      <c r="DF6" s="35">
        <f t="shared" si="11"/>
        <v>87.84</v>
      </c>
      <c r="DG6" s="35">
        <f t="shared" si="11"/>
        <v>87.96</v>
      </c>
      <c r="DH6" s="34" t="str">
        <f>IF(DH7="","",IF(DH7="-","【-】","【"&amp;SUBSTITUTE(TEXT(DH7,"#,##0.00"),"-","△")&amp;"】"))</f>
        <v>【84.20】</v>
      </c>
      <c r="DI6" s="35">
        <f>IF(DI7="",NA(),DI7)</f>
        <v>27.06</v>
      </c>
      <c r="DJ6" s="35">
        <f t="shared" ref="DJ6:DR6" si="12">IF(DJ7="",NA(),DJ7)</f>
        <v>30.47</v>
      </c>
      <c r="DK6" s="35">
        <f t="shared" si="12"/>
        <v>34</v>
      </c>
      <c r="DL6" s="35">
        <f t="shared" si="12"/>
        <v>37.520000000000003</v>
      </c>
      <c r="DM6" s="35">
        <f t="shared" si="12"/>
        <v>41.03</v>
      </c>
      <c r="DN6" s="35">
        <f t="shared" si="12"/>
        <v>25.07</v>
      </c>
      <c r="DO6" s="35">
        <f t="shared" si="12"/>
        <v>28.48</v>
      </c>
      <c r="DP6" s="35">
        <f t="shared" si="12"/>
        <v>28.59</v>
      </c>
      <c r="DQ6" s="35">
        <f t="shared" si="12"/>
        <v>26.56</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【6.20】</v>
      </c>
      <c r="EE6" s="34">
        <f>IF(EE7="",NA(),EE7)</f>
        <v>0</v>
      </c>
      <c r="EF6" s="34">
        <f t="shared" ref="EF6:EN6" si="14">IF(EF7="",NA(),EF7)</f>
        <v>0</v>
      </c>
      <c r="EG6" s="34">
        <f t="shared" si="14"/>
        <v>0</v>
      </c>
      <c r="EH6" s="34">
        <f t="shared" si="14"/>
        <v>0</v>
      </c>
      <c r="EI6" s="35">
        <f t="shared" si="14"/>
        <v>0.12</v>
      </c>
      <c r="EJ6" s="35">
        <f t="shared" si="14"/>
        <v>0.08</v>
      </c>
      <c r="EK6" s="35">
        <f t="shared" si="14"/>
        <v>0.04</v>
      </c>
      <c r="EL6" s="35">
        <f t="shared" si="14"/>
        <v>0.15</v>
      </c>
      <c r="EM6" s="35">
        <f t="shared" si="14"/>
        <v>0.06</v>
      </c>
      <c r="EN6" s="35">
        <f t="shared" si="14"/>
        <v>0.04</v>
      </c>
      <c r="EO6" s="34" t="str">
        <f>IF(EO7="","",IF(EO7="-","【-】","【"&amp;SUBSTITUTE(TEXT(EO7,"#,##0.00"),"-","△")&amp;"】"))</f>
        <v>【0.28】</v>
      </c>
    </row>
    <row r="7" spans="1:148" s="36" customFormat="1" x14ac:dyDescent="0.15">
      <c r="A7" s="28"/>
      <c r="B7" s="37">
        <v>2019</v>
      </c>
      <c r="C7" s="37">
        <v>272043</v>
      </c>
      <c r="D7" s="37">
        <v>46</v>
      </c>
      <c r="E7" s="37">
        <v>17</v>
      </c>
      <c r="F7" s="37">
        <v>4</v>
      </c>
      <c r="G7" s="37">
        <v>0</v>
      </c>
      <c r="H7" s="37" t="s">
        <v>96</v>
      </c>
      <c r="I7" s="37" t="s">
        <v>97</v>
      </c>
      <c r="J7" s="37" t="s">
        <v>98</v>
      </c>
      <c r="K7" s="37" t="s">
        <v>99</v>
      </c>
      <c r="L7" s="37" t="s">
        <v>100</v>
      </c>
      <c r="M7" s="37" t="s">
        <v>101</v>
      </c>
      <c r="N7" s="38" t="s">
        <v>102</v>
      </c>
      <c r="O7" s="38">
        <v>88.67</v>
      </c>
      <c r="P7" s="38">
        <v>3.4</v>
      </c>
      <c r="Q7" s="38">
        <v>100</v>
      </c>
      <c r="R7" s="38">
        <v>1353</v>
      </c>
      <c r="S7" s="38">
        <v>103613</v>
      </c>
      <c r="T7" s="38">
        <v>22.14</v>
      </c>
      <c r="U7" s="38">
        <v>4679.8999999999996</v>
      </c>
      <c r="V7" s="38">
        <v>3521</v>
      </c>
      <c r="W7" s="38">
        <v>1.03</v>
      </c>
      <c r="X7" s="38">
        <v>3418.45</v>
      </c>
      <c r="Y7" s="38">
        <v>122.34</v>
      </c>
      <c r="Z7" s="38">
        <v>119.86</v>
      </c>
      <c r="AA7" s="38">
        <v>120.09</v>
      </c>
      <c r="AB7" s="38">
        <v>107.86</v>
      </c>
      <c r="AC7" s="38">
        <v>106.57</v>
      </c>
      <c r="AD7" s="38">
        <v>99.07</v>
      </c>
      <c r="AE7" s="38">
        <v>101.17</v>
      </c>
      <c r="AF7" s="38">
        <v>103.61</v>
      </c>
      <c r="AG7" s="38">
        <v>102.95</v>
      </c>
      <c r="AH7" s="38">
        <v>103.34</v>
      </c>
      <c r="AI7" s="38">
        <v>102.87</v>
      </c>
      <c r="AJ7" s="38">
        <v>0</v>
      </c>
      <c r="AK7" s="38">
        <v>0</v>
      </c>
      <c r="AL7" s="38">
        <v>0</v>
      </c>
      <c r="AM7" s="38">
        <v>0</v>
      </c>
      <c r="AN7" s="38">
        <v>0</v>
      </c>
      <c r="AO7" s="38">
        <v>64.760000000000005</v>
      </c>
      <c r="AP7" s="38">
        <v>68.930000000000007</v>
      </c>
      <c r="AQ7" s="38">
        <v>80.63</v>
      </c>
      <c r="AR7" s="38">
        <v>27.02</v>
      </c>
      <c r="AS7" s="38">
        <v>29.74</v>
      </c>
      <c r="AT7" s="38">
        <v>76.63</v>
      </c>
      <c r="AU7" s="38">
        <v>795.89</v>
      </c>
      <c r="AV7" s="38">
        <v>711.17</v>
      </c>
      <c r="AW7" s="38">
        <v>1122.2</v>
      </c>
      <c r="AX7" s="38">
        <v>1331.45</v>
      </c>
      <c r="AY7" s="38">
        <v>1483.46</v>
      </c>
      <c r="AZ7" s="38">
        <v>88.18</v>
      </c>
      <c r="BA7" s="38">
        <v>70.42</v>
      </c>
      <c r="BB7" s="38">
        <v>70.92</v>
      </c>
      <c r="BC7" s="38">
        <v>60.67</v>
      </c>
      <c r="BD7" s="38">
        <v>53.44</v>
      </c>
      <c r="BE7" s="38">
        <v>49.61</v>
      </c>
      <c r="BF7" s="38">
        <v>129.16</v>
      </c>
      <c r="BG7" s="38">
        <v>127.54</v>
      </c>
      <c r="BH7" s="38">
        <v>116.66</v>
      </c>
      <c r="BI7" s="38">
        <v>160.84</v>
      </c>
      <c r="BJ7" s="38">
        <v>163.53</v>
      </c>
      <c r="BK7" s="38">
        <v>1390.86</v>
      </c>
      <c r="BL7" s="38">
        <v>1467.94</v>
      </c>
      <c r="BM7" s="38">
        <v>1144.94</v>
      </c>
      <c r="BN7" s="38">
        <v>1252.71</v>
      </c>
      <c r="BO7" s="38">
        <v>1267.3900000000001</v>
      </c>
      <c r="BP7" s="38">
        <v>1218.7</v>
      </c>
      <c r="BQ7" s="38">
        <v>145.94</v>
      </c>
      <c r="BR7" s="38">
        <v>138.77000000000001</v>
      </c>
      <c r="BS7" s="38">
        <v>138.15</v>
      </c>
      <c r="BT7" s="38">
        <v>114.55</v>
      </c>
      <c r="BU7" s="38">
        <v>111.61</v>
      </c>
      <c r="BV7" s="38">
        <v>76.849999999999994</v>
      </c>
      <c r="BW7" s="38">
        <v>83.3</v>
      </c>
      <c r="BX7" s="38">
        <v>88.16</v>
      </c>
      <c r="BY7" s="38">
        <v>87.03</v>
      </c>
      <c r="BZ7" s="38">
        <v>84.3</v>
      </c>
      <c r="CA7" s="38">
        <v>74.17</v>
      </c>
      <c r="CB7" s="38">
        <v>65.81</v>
      </c>
      <c r="CC7" s="38">
        <v>67.16</v>
      </c>
      <c r="CD7" s="38">
        <v>69.209999999999994</v>
      </c>
      <c r="CE7" s="38">
        <v>93.53</v>
      </c>
      <c r="CF7" s="38">
        <v>100.65</v>
      </c>
      <c r="CG7" s="38">
        <v>198.4</v>
      </c>
      <c r="CH7" s="38">
        <v>184.56</v>
      </c>
      <c r="CI7" s="38">
        <v>173.89</v>
      </c>
      <c r="CJ7" s="38">
        <v>177.02</v>
      </c>
      <c r="CK7" s="38">
        <v>185.47</v>
      </c>
      <c r="CL7" s="38">
        <v>218.56</v>
      </c>
      <c r="CM7" s="38" t="s">
        <v>102</v>
      </c>
      <c r="CN7" s="38" t="s">
        <v>102</v>
      </c>
      <c r="CO7" s="38" t="s">
        <v>102</v>
      </c>
      <c r="CP7" s="38" t="s">
        <v>102</v>
      </c>
      <c r="CQ7" s="38" t="s">
        <v>102</v>
      </c>
      <c r="CR7" s="38">
        <v>39.25</v>
      </c>
      <c r="CS7" s="38">
        <v>43.18</v>
      </c>
      <c r="CT7" s="38">
        <v>42.38</v>
      </c>
      <c r="CU7" s="38">
        <v>46.17</v>
      </c>
      <c r="CV7" s="38">
        <v>45.68</v>
      </c>
      <c r="CW7" s="38">
        <v>42.86</v>
      </c>
      <c r="CX7" s="38">
        <v>97.64</v>
      </c>
      <c r="CY7" s="38">
        <v>97.7</v>
      </c>
      <c r="CZ7" s="38">
        <v>97.81</v>
      </c>
      <c r="DA7" s="38">
        <v>97.88</v>
      </c>
      <c r="DB7" s="38">
        <v>97.93</v>
      </c>
      <c r="DC7" s="38">
        <v>86.43</v>
      </c>
      <c r="DD7" s="38">
        <v>86.43</v>
      </c>
      <c r="DE7" s="38">
        <v>87.01</v>
      </c>
      <c r="DF7" s="38">
        <v>87.84</v>
      </c>
      <c r="DG7" s="38">
        <v>87.96</v>
      </c>
      <c r="DH7" s="38">
        <v>84.2</v>
      </c>
      <c r="DI7" s="38">
        <v>27.06</v>
      </c>
      <c r="DJ7" s="38">
        <v>30.47</v>
      </c>
      <c r="DK7" s="38">
        <v>34</v>
      </c>
      <c r="DL7" s="38">
        <v>37.520000000000003</v>
      </c>
      <c r="DM7" s="38">
        <v>41.03</v>
      </c>
      <c r="DN7" s="38">
        <v>25.07</v>
      </c>
      <c r="DO7" s="38">
        <v>28.48</v>
      </c>
      <c r="DP7" s="38">
        <v>28.59</v>
      </c>
      <c r="DQ7" s="38">
        <v>26.56</v>
      </c>
      <c r="DR7" s="38">
        <v>27.82</v>
      </c>
      <c r="DS7" s="38">
        <v>25.37</v>
      </c>
      <c r="DT7" s="38">
        <v>0</v>
      </c>
      <c r="DU7" s="38">
        <v>0</v>
      </c>
      <c r="DV7" s="38">
        <v>0</v>
      </c>
      <c r="DW7" s="38">
        <v>0</v>
      </c>
      <c r="DX7" s="38">
        <v>0</v>
      </c>
      <c r="DY7" s="38">
        <v>0</v>
      </c>
      <c r="DZ7" s="38">
        <v>0</v>
      </c>
      <c r="EA7" s="38">
        <v>0</v>
      </c>
      <c r="EB7" s="38">
        <v>0</v>
      </c>
      <c r="EC7" s="38">
        <v>0</v>
      </c>
      <c r="ED7" s="38">
        <v>6.2</v>
      </c>
      <c r="EE7" s="38">
        <v>0</v>
      </c>
      <c r="EF7" s="38">
        <v>0</v>
      </c>
      <c r="EG7" s="38">
        <v>0</v>
      </c>
      <c r="EH7" s="38">
        <v>0</v>
      </c>
      <c r="EI7" s="38">
        <v>0.12</v>
      </c>
      <c r="EJ7" s="38">
        <v>0.08</v>
      </c>
      <c r="EK7" s="38">
        <v>0.04</v>
      </c>
      <c r="EL7" s="38">
        <v>0.15</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2021-02-19T07:36:49Z</cp:lastPrinted>
  <dcterms:created xsi:type="dcterms:W3CDTF">2020-12-04T02:33:45Z</dcterms:created>
  <dcterms:modified xsi:type="dcterms:W3CDTF">2021-02-19T07:36:50Z</dcterms:modified>
  <cp:category/>
</cp:coreProperties>
</file>