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064sv0fs002\net_data\04_【財政】\05 公営企業\★公営企業フォルダ(H20～）★\01_決算統計\H31年度（30決算）\05_経営比較分析表\04 経営比較分析表（H30決算）\05 チェック完了後データ\99 泉北水道企業団\"/>
    </mc:Choice>
  </mc:AlternateContent>
  <workbookProtection workbookAlgorithmName="SHA-512" workbookHashValue="uJ4iqiaEEkeh6U3M6gVuqCFJEFMdAN36bz8gqNYaR6EWue8uGbb7NZ+yJQ+wd4RTuINnbWGt80ntEQDtvjPBcw==" workbookSaltValue="LRRpwYtyOwiMV8UJfkye5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N6" i="5"/>
  <c r="M6" i="5"/>
  <c r="AD8" i="4" s="1"/>
  <c r="L6" i="5"/>
  <c r="K6" i="5"/>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E85" i="4"/>
  <c r="BB10" i="4"/>
  <c r="AT10" i="4"/>
  <c r="AL10" i="4"/>
  <c r="I10" i="4"/>
  <c r="B10" i="4"/>
  <c r="BB8" i="4"/>
  <c r="AT8" i="4"/>
  <c r="AL8" i="4"/>
  <c r="W8" i="4"/>
  <c r="P8" i="4"/>
  <c r="I8" i="4"/>
  <c r="B6" i="4"/>
  <c r="C10" i="5" l="1"/>
  <c r="D10" i="5"/>
  <c r="E10" i="5"/>
  <c r="B10" i="5"/>
</calcChain>
</file>

<file path=xl/sharedStrings.xml><?xml version="1.0" encoding="utf-8"?>
<sst xmlns="http://schemas.openxmlformats.org/spreadsheetml/2006/main" count="223" uniqueCount="108">
  <si>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</si>
  <si>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</si>
  <si>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</si>
  <si>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</si>
  <si>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</si>
  <si>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</si>
  <si>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</si>
  <si>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</si>
  <si>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</si>
  <si>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</si>
  <si>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</si>
  <si>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</si>
  <si>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</si>
  <si>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</si>
  <si>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</si>
  <si>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</si>
  <si>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</si>
  <si>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</si>
  <si>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</si>
  <si>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</si>
  <si>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</si>
  <si>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</si>
  <si>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</si>
  <si>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</si>
  <si>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</si>
  <si>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</si>
  <si>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</si>
  <si>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</si>
  <si>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</si>
  <si>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</si>
  <si>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</si>
  <si>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</si>
  <si>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</si>
  <si>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</si>
  <si>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</si>
  <si>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</si>
  <si>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</si>
  <si>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</si>
  <si>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</si>
  <si>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</si>
  <si>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</si>
  <si>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</si>
  <si>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</si>
  <si>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</si>
  <si>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</si>
  <si>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</si>
  <si>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</si>
  <si>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</si>
  <si>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</si>
  <si>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</si>
  <si>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</si>
  <si>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</si>
  <si>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</si>
  <si>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</si>
  <si>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</si>
  <si>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</si>
  <si>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</si>
  <si>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</si>
  <si>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</si>
  <si>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</si>
  <si>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</si>
  <si>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</si>
  <si>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</si>
  <si>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</si>
  <si>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</si>
  <si>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</si>
  <si>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</si>
  <si>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</si>
  <si>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</si>
  <si>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</si>
  <si>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</si>
  <si>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</si>
  <si>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</si>
  <si>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</si>
  <si>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</si>
  <si>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</si>
  <si>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</si>
  <si>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</si>
  <si>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</si>
  <si>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</si>
  <si>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</si>
  <si>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</si>
  <si>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</si>
  <si>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</si>
  <si>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</si>
  <si>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</si>
  <si>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</si>
  <si>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</si>
  <si>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</si>
  <si>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</si>
  <si>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</si>
  <si>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</si>
  <si>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</si>
  <si>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泉北水道企業団</t>
  </si>
  <si>
    <t>法適用</t>
  </si>
  <si>
    <t>水道事業</t>
  </si>
  <si>
    <t>用水供給事業</t>
  </si>
  <si>
    <t>B</t>
  </si>
  <si>
    <t>その他</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</si>
  <si>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</si>
  <si>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</si>
  <si>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</si>
  <si>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</si>
  <si>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</si>
  <si>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</si>
  <si>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常収支比率については、過去5年間において、単年度の収支が黒字であることを示す100％以上で推移している。また、過去からの赤字額の累計を示す累積欠損金も発生していない。流動比率についても100％を上回っており、短期的な支払能力が安定していることを示している。料金回収率は100％以上であり、給水に掛かる費用を給水収益で賄えている状況である。施設利用率については、台風による停電で送水開始までに時間を要したこと等の影響により例年と比較して減となっている。有収率については類似団体平均値と比較して低い数値となっているが、100％に近い数値を保っており、施設の稼働状況が収益に反映されていると言える。</t>
    <rPh sb="1" eb="3">
      <t>ケイジョウ</t>
    </rPh>
    <rPh sb="3" eb="5">
      <t>シュウシ</t>
    </rPh>
    <rPh sb="5" eb="7">
      <t>ヒリツ</t>
    </rPh>
    <rPh sb="13" eb="15">
      <t>カコ</t>
    </rPh>
    <rPh sb="16" eb="18">
      <t>ネンカン</t>
    </rPh>
    <rPh sb="23" eb="26">
      <t>タンネンド</t>
    </rPh>
    <rPh sb="27" eb="29">
      <t>シュウシ</t>
    </rPh>
    <rPh sb="30" eb="32">
      <t>クロジ</t>
    </rPh>
    <rPh sb="38" eb="39">
      <t>シメ</t>
    </rPh>
    <rPh sb="44" eb="46">
      <t>イジョウ</t>
    </rPh>
    <rPh sb="47" eb="49">
      <t>スイイ</t>
    </rPh>
    <rPh sb="57" eb="59">
      <t>カコ</t>
    </rPh>
    <rPh sb="62" eb="65">
      <t>アカジガク</t>
    </rPh>
    <rPh sb="66" eb="68">
      <t>ルイケイ</t>
    </rPh>
    <rPh sb="69" eb="70">
      <t>シメ</t>
    </rPh>
    <rPh sb="71" eb="73">
      <t>ルイセキ</t>
    </rPh>
    <rPh sb="73" eb="76">
      <t>ケッソンキン</t>
    </rPh>
    <rPh sb="77" eb="79">
      <t>ハッセイ</t>
    </rPh>
    <rPh sb="85" eb="87">
      <t>リュウドウ</t>
    </rPh>
    <rPh sb="87" eb="89">
      <t>ヒリツ</t>
    </rPh>
    <rPh sb="99" eb="100">
      <t>ウワ</t>
    </rPh>
    <rPh sb="100" eb="101">
      <t>マワ</t>
    </rPh>
    <rPh sb="106" eb="109">
      <t>タンキテキ</t>
    </rPh>
    <rPh sb="110" eb="112">
      <t>シハライ</t>
    </rPh>
    <rPh sb="112" eb="114">
      <t>ノウリョク</t>
    </rPh>
    <rPh sb="115" eb="117">
      <t>アンテイ</t>
    </rPh>
    <rPh sb="124" eb="125">
      <t>シメ</t>
    </rPh>
    <rPh sb="130" eb="132">
      <t>リョウキン</t>
    </rPh>
    <rPh sb="132" eb="135">
      <t>カイシュウリツ</t>
    </rPh>
    <rPh sb="140" eb="142">
      <t>イジョウ</t>
    </rPh>
    <rPh sb="146" eb="148">
      <t>キュウスイ</t>
    </rPh>
    <rPh sb="149" eb="150">
      <t>カ</t>
    </rPh>
    <rPh sb="152" eb="154">
      <t>ヒヨウ</t>
    </rPh>
    <rPh sb="155" eb="157">
      <t>キュウスイ</t>
    </rPh>
    <rPh sb="157" eb="159">
      <t>シュウエキ</t>
    </rPh>
    <rPh sb="160" eb="161">
      <t>マカナ</t>
    </rPh>
    <rPh sb="165" eb="167">
      <t>ジョウキョウ</t>
    </rPh>
    <rPh sb="171" eb="173">
      <t>シセツ</t>
    </rPh>
    <rPh sb="182" eb="184">
      <t>タイフウ</t>
    </rPh>
    <rPh sb="187" eb="189">
      <t>テイデン</t>
    </rPh>
    <rPh sb="190" eb="192">
      <t>ソウスイ</t>
    </rPh>
    <rPh sb="192" eb="194">
      <t>カイシ</t>
    </rPh>
    <rPh sb="197" eb="199">
      <t>ジカン</t>
    </rPh>
    <rPh sb="200" eb="201">
      <t>ヨウ</t>
    </rPh>
    <rPh sb="205" eb="206">
      <t>トウ</t>
    </rPh>
    <rPh sb="207" eb="209">
      <t>エイキョウ</t>
    </rPh>
    <rPh sb="212" eb="214">
      <t>レイネン</t>
    </rPh>
    <rPh sb="215" eb="217">
      <t>ヒカク</t>
    </rPh>
    <rPh sb="219" eb="220">
      <t>ゲン</t>
    </rPh>
    <rPh sb="227" eb="229">
      <t>ユウシュウ</t>
    </rPh>
    <rPh sb="229" eb="230">
      <t>リツ</t>
    </rPh>
    <rPh sb="235" eb="237">
      <t>ルイジ</t>
    </rPh>
    <rPh sb="237" eb="239">
      <t>ダンタイ</t>
    </rPh>
    <rPh sb="239" eb="242">
      <t>ヘイキンチ</t>
    </rPh>
    <rPh sb="243" eb="245">
      <t>ヒカク</t>
    </rPh>
    <rPh sb="247" eb="248">
      <t>ヒク</t>
    </rPh>
    <rPh sb="249" eb="251">
      <t>スウチ</t>
    </rPh>
    <rPh sb="264" eb="265">
      <t>チカ</t>
    </rPh>
    <rPh sb="266" eb="268">
      <t>スウチ</t>
    </rPh>
    <rPh sb="269" eb="270">
      <t>タモ</t>
    </rPh>
    <rPh sb="275" eb="277">
      <t>シセツ</t>
    </rPh>
    <rPh sb="278" eb="280">
      <t>カドウ</t>
    </rPh>
    <rPh sb="280" eb="282">
      <t>ジョウキョウ</t>
    </rPh>
    <rPh sb="283" eb="285">
      <t>シュウエキ</t>
    </rPh>
    <rPh sb="286" eb="288">
      <t>ハンエイ</t>
    </rPh>
    <rPh sb="294" eb="295">
      <t>イ</t>
    </rPh>
    <phoneticPr fontId="4"/>
  </si>
  <si>
    <t xml:space="preserve">  有形固定資産減価償却率、管路経年化率ともに類似団体平均値と比較して高い状況が続いており、管路を含む償却資産の老朽化がかなり進んでいる状況である。特に管路経年化率が100％を超えているが、用水供給事業は更新期間中に断水することができず、管路更新するのが困難な状況であるため、資産の長寿命化、更新にかわる検討が必要である。</t>
    <rPh sb="2" eb="4">
      <t>ユウケイ</t>
    </rPh>
    <rPh sb="4" eb="6">
      <t>コテイ</t>
    </rPh>
    <rPh sb="6" eb="8">
      <t>シサン</t>
    </rPh>
    <rPh sb="8" eb="10">
      <t>ゲンカ</t>
    </rPh>
    <rPh sb="10" eb="12">
      <t>ショウキャク</t>
    </rPh>
    <rPh sb="12" eb="13">
      <t>リツ</t>
    </rPh>
    <rPh sb="14" eb="16">
      <t>カンロ</t>
    </rPh>
    <rPh sb="16" eb="18">
      <t>ケイネン</t>
    </rPh>
    <rPh sb="18" eb="19">
      <t>カ</t>
    </rPh>
    <rPh sb="19" eb="20">
      <t>リツ</t>
    </rPh>
    <rPh sb="23" eb="25">
      <t>ルイジ</t>
    </rPh>
    <rPh sb="25" eb="27">
      <t>ダンタイ</t>
    </rPh>
    <rPh sb="27" eb="30">
      <t>ヘイキンチ</t>
    </rPh>
    <rPh sb="31" eb="33">
      <t>ヒカク</t>
    </rPh>
    <rPh sb="35" eb="36">
      <t>タカ</t>
    </rPh>
    <rPh sb="37" eb="39">
      <t>ジョウキョウ</t>
    </rPh>
    <rPh sb="40" eb="41">
      <t>ツヅ</t>
    </rPh>
    <rPh sb="46" eb="48">
      <t>カンロ</t>
    </rPh>
    <rPh sb="49" eb="50">
      <t>フク</t>
    </rPh>
    <rPh sb="51" eb="53">
      <t>ショウキャク</t>
    </rPh>
    <rPh sb="53" eb="55">
      <t>シサン</t>
    </rPh>
    <rPh sb="56" eb="59">
      <t>ロウキュウカ</t>
    </rPh>
    <rPh sb="63" eb="64">
      <t>スス</t>
    </rPh>
    <rPh sb="68" eb="70">
      <t>ジョウキョウ</t>
    </rPh>
    <rPh sb="74" eb="75">
      <t>トク</t>
    </rPh>
    <rPh sb="76" eb="78">
      <t>カンロ</t>
    </rPh>
    <rPh sb="78" eb="81">
      <t>ケイネンカ</t>
    </rPh>
    <rPh sb="81" eb="82">
      <t>リツ</t>
    </rPh>
    <rPh sb="88" eb="89">
      <t>コ</t>
    </rPh>
    <rPh sb="95" eb="97">
      <t>ヨウスイ</t>
    </rPh>
    <rPh sb="97" eb="99">
      <t>キョウキュウ</t>
    </rPh>
    <rPh sb="99" eb="101">
      <t>ジギョウ</t>
    </rPh>
    <rPh sb="102" eb="104">
      <t>コウシン</t>
    </rPh>
    <rPh sb="104" eb="107">
      <t>キカンチュウ</t>
    </rPh>
    <rPh sb="108" eb="110">
      <t>ダンスイ</t>
    </rPh>
    <rPh sb="119" eb="121">
      <t>カンロ</t>
    </rPh>
    <rPh sb="121" eb="123">
      <t>コウシン</t>
    </rPh>
    <rPh sb="127" eb="129">
      <t>コンナン</t>
    </rPh>
    <rPh sb="130" eb="132">
      <t>ジョウキョウ</t>
    </rPh>
    <rPh sb="138" eb="140">
      <t>シサン</t>
    </rPh>
    <rPh sb="141" eb="144">
      <t>チョウジュミョウ</t>
    </rPh>
    <rPh sb="144" eb="145">
      <t>カ</t>
    </rPh>
    <rPh sb="146" eb="148">
      <t>コウシン</t>
    </rPh>
    <rPh sb="152" eb="154">
      <t>ケントウ</t>
    </rPh>
    <rPh sb="155" eb="157">
      <t>ヒツヨウ</t>
    </rPh>
    <phoneticPr fontId="4"/>
  </si>
  <si>
    <t>　経営状況については、おおむね順調に推移していると判断できるが、有形固定資産減価償却率を見ても既に法定耐用年数を経過しているものが多く、そのほとんどが修繕等による延命化を図っている状況である。また、管路の更新についても、現在、構成市と広域化の検討を行っており、その方向性が示されるまでは更新計画が立てられない状況である。
　なお、令和2年度末に用水供給事業の廃止が予定されているため、経営戦略についても策定を要しない。
　以上のことから、今後は広域化等の動向を見ながら適切な老朽施設の整備等を行い、収支バランスを図りながら、健全な事業運営と安定供給に努めていく必要がある。</t>
    <rPh sb="1" eb="3">
      <t>ケイエイ</t>
    </rPh>
    <rPh sb="3" eb="5">
      <t>ジョウキョウ</t>
    </rPh>
    <rPh sb="15" eb="17">
      <t>ジュンチョウ</t>
    </rPh>
    <rPh sb="18" eb="20">
      <t>スイイ</t>
    </rPh>
    <rPh sb="25" eb="27">
      <t>ハンダン</t>
    </rPh>
    <rPh sb="32" eb="34">
      <t>ユウケイ</t>
    </rPh>
    <rPh sb="34" eb="36">
      <t>コテイ</t>
    </rPh>
    <rPh sb="36" eb="38">
      <t>シサン</t>
    </rPh>
    <rPh sb="38" eb="40">
      <t>ゲンカ</t>
    </rPh>
    <rPh sb="40" eb="42">
      <t>ショウキャク</t>
    </rPh>
    <rPh sb="42" eb="43">
      <t>リツ</t>
    </rPh>
    <rPh sb="44" eb="45">
      <t>ミ</t>
    </rPh>
    <rPh sb="47" eb="48">
      <t>スデ</t>
    </rPh>
    <rPh sb="49" eb="51">
      <t>ホウテイ</t>
    </rPh>
    <rPh sb="51" eb="53">
      <t>タイヨウ</t>
    </rPh>
    <rPh sb="53" eb="55">
      <t>ネンスウ</t>
    </rPh>
    <rPh sb="56" eb="58">
      <t>ケイカ</t>
    </rPh>
    <rPh sb="65" eb="66">
      <t>オオ</t>
    </rPh>
    <rPh sb="75" eb="77">
      <t>シュウゼン</t>
    </rPh>
    <rPh sb="77" eb="78">
      <t>トウ</t>
    </rPh>
    <rPh sb="81" eb="83">
      <t>エンメイ</t>
    </rPh>
    <rPh sb="83" eb="84">
      <t>カ</t>
    </rPh>
    <rPh sb="85" eb="86">
      <t>ハカ</t>
    </rPh>
    <rPh sb="90" eb="92">
      <t>ジョウキョウ</t>
    </rPh>
    <rPh sb="99" eb="101">
      <t>カンロ</t>
    </rPh>
    <rPh sb="102" eb="104">
      <t>コウシン</t>
    </rPh>
    <rPh sb="110" eb="112">
      <t>ゲンザイ</t>
    </rPh>
    <rPh sb="113" eb="116">
      <t>コウセイシ</t>
    </rPh>
    <rPh sb="117" eb="120">
      <t>コウイキカ</t>
    </rPh>
    <rPh sb="121" eb="123">
      <t>ケントウ</t>
    </rPh>
    <rPh sb="124" eb="125">
      <t>オコナ</t>
    </rPh>
    <rPh sb="132" eb="135">
      <t>ホウコウセイ</t>
    </rPh>
    <rPh sb="136" eb="137">
      <t>シメ</t>
    </rPh>
    <rPh sb="143" eb="145">
      <t>コウシン</t>
    </rPh>
    <rPh sb="145" eb="147">
      <t>ケイカク</t>
    </rPh>
    <rPh sb="148" eb="149">
      <t>タ</t>
    </rPh>
    <rPh sb="154" eb="156">
      <t>ジョウキョウ</t>
    </rPh>
    <rPh sb="165" eb="167">
      <t>レイワ</t>
    </rPh>
    <rPh sb="168" eb="170">
      <t>ネンド</t>
    </rPh>
    <rPh sb="170" eb="171">
      <t>マツ</t>
    </rPh>
    <rPh sb="172" eb="174">
      <t>ヨウスイ</t>
    </rPh>
    <rPh sb="174" eb="176">
      <t>キョウキュウ</t>
    </rPh>
    <rPh sb="176" eb="178">
      <t>ジギョウ</t>
    </rPh>
    <rPh sb="179" eb="181">
      <t>ハイシ</t>
    </rPh>
    <rPh sb="182" eb="184">
      <t>ヨテイ</t>
    </rPh>
    <rPh sb="201" eb="203">
      <t>サクテイ</t>
    </rPh>
    <rPh sb="204" eb="205">
      <t>ヨウ</t>
    </rPh>
    <rPh sb="211" eb="213">
      <t>イジョウ</t>
    </rPh>
    <rPh sb="219" eb="221">
      <t>コンゴ</t>
    </rPh>
    <rPh sb="222" eb="224">
      <t>コウイキ</t>
    </rPh>
    <rPh sb="224" eb="226">
      <t>カトウ</t>
    </rPh>
    <rPh sb="227" eb="229">
      <t>ドウコウ</t>
    </rPh>
    <rPh sb="230" eb="231">
      <t>ミ</t>
    </rPh>
    <rPh sb="234" eb="236">
      <t>テキセツ</t>
    </rPh>
    <rPh sb="237" eb="239">
      <t>ロウキュウ</t>
    </rPh>
    <rPh sb="239" eb="241">
      <t>シセツ</t>
    </rPh>
    <rPh sb="242" eb="244">
      <t>セイビ</t>
    </rPh>
    <rPh sb="244" eb="245">
      <t>トウ</t>
    </rPh>
    <rPh sb="246" eb="247">
      <t>オコナ</t>
    </rPh>
    <rPh sb="249" eb="251">
      <t>シュウシ</t>
    </rPh>
    <rPh sb="256" eb="257">
      <t>ハカ</t>
    </rPh>
    <rPh sb="262" eb="264">
      <t>ケンゼン</t>
    </rPh>
    <rPh sb="265" eb="267">
      <t>ジギョウ</t>
    </rPh>
    <rPh sb="267" eb="269">
      <t>ウンエイ</t>
    </rPh>
    <rPh sb="270" eb="272">
      <t>アンテイ</t>
    </rPh>
    <rPh sb="272" eb="274">
      <t>キョウキュウ</t>
    </rPh>
    <rPh sb="275" eb="276">
      <t>ツト</t>
    </rPh>
    <rPh sb="280" eb="28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</si>
</sst>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4B0-436C-9F37-127BF3D8972A}"/>
            </c:ext>
          </c:extLst>
        </c:ser>
        <c:dLbls>
          <c:showLegendKey val="0"/>
          <c:showVal val="0"/>
          <c:showCatName val="0"/>
          <c:showSerName val="0"/>
          <c:showPercent val="0"/>
          <c:showBubbleSize val="0"/>
        </c:dLbls>
        <c:gapWidth val="150"/>
        <c:axId val="196163072"/>
        <c:axId val="19616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0.13</c:v>
                </c:pt>
                <c:pt idx="1">
                  <c:v>0.26</c:v>
                </c:pt>
                <c:pt idx="2">
                  <c:v>0.24</c:v>
                </c:pt>
                <c:pt idx="3">
                  <c:v>0.27</c:v>
                </c:pt>
                <c:pt idx="4">
                  <c:v>0.24</c:v>
                </c:pt>
              </c:numCache>
            </c:numRef>
          </c:val>
          <c:smooth val="0"/>
          <c:extLst>
            <c:ext xmlns:c16="http://schemas.microsoft.com/office/drawing/2014/chart" uri="{C3380CC4-5D6E-409C-BE32-E72D297353CC}">
              <c16:uniqueId val="{00000001-14B0-436C-9F37-127BF3D8972A}"/>
            </c:ext>
          </c:extLst>
        </c:ser>
        <c:dLbls>
          <c:showLegendKey val="0"/>
          <c:showVal val="0"/>
          <c:showCatName val="0"/>
          <c:showSerName val="0"/>
          <c:showPercent val="0"/>
          <c:showBubbleSize val="0"/>
        </c:dLbls>
        <c:marker val="1"/>
        <c:smooth val="0"/>
        <c:axId val="196163072"/>
        <c:axId val="196164992"/>
      </c:lineChart>
      <c:dateAx>
        <c:axId val="196163072"/>
        <c:scaling>
          <c:orientation val="minMax"/>
        </c:scaling>
        <c:delete val="1"/>
        <c:axPos val="b"/>
        <c:numFmt formatCode="ge" sourceLinked="1"/>
        <c:majorTickMark val="none"/>
        <c:minorTickMark val="none"/>
        <c:tickLblPos val="none"/>
        <c:crossAx val="196164992"/>
        <c:crosses val="autoZero"/>
        <c:auto val="1"/>
        <c:lblOffset val="100"/>
        <c:baseTimeUnit val="years"/>
      </c:dateAx>
      <c:valAx>
        <c:axId val="19616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616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64.05</c:v>
                </c:pt>
                <c:pt idx="1">
                  <c:v>65.37</c:v>
                </c:pt>
                <c:pt idx="2">
                  <c:v>65.7</c:v>
                </c:pt>
                <c:pt idx="3">
                  <c:v>61.37</c:v>
                </c:pt>
                <c:pt idx="4">
                  <c:v>57.37</c:v>
                </c:pt>
              </c:numCache>
            </c:numRef>
          </c:val>
          <c:extLst>
            <c:ext xmlns:c16="http://schemas.microsoft.com/office/drawing/2014/chart" uri="{C3380CC4-5D6E-409C-BE32-E72D297353CC}">
              <c16:uniqueId val="{00000000-8590-46A4-B5F4-3DCDA9C9CBC1}"/>
            </c:ext>
          </c:extLst>
        </c:ser>
        <c:dLbls>
          <c:showLegendKey val="0"/>
          <c:showVal val="0"/>
          <c:showCatName val="0"/>
          <c:showSerName val="0"/>
          <c:showPercent val="0"/>
          <c:showBubbleSize val="0"/>
        </c:dLbls>
        <c:gapWidth val="150"/>
        <c:axId val="196679168"/>
        <c:axId val="196681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62.69</c:v>
                </c:pt>
                <c:pt idx="1">
                  <c:v>61.82</c:v>
                </c:pt>
                <c:pt idx="2">
                  <c:v>61.66</c:v>
                </c:pt>
                <c:pt idx="3">
                  <c:v>62.19</c:v>
                </c:pt>
                <c:pt idx="4">
                  <c:v>61.77</c:v>
                </c:pt>
              </c:numCache>
            </c:numRef>
          </c:val>
          <c:smooth val="0"/>
          <c:extLst>
            <c:ext xmlns:c16="http://schemas.microsoft.com/office/drawing/2014/chart" uri="{C3380CC4-5D6E-409C-BE32-E72D297353CC}">
              <c16:uniqueId val="{00000001-8590-46A4-B5F4-3DCDA9C9CBC1}"/>
            </c:ext>
          </c:extLst>
        </c:ser>
        <c:dLbls>
          <c:showLegendKey val="0"/>
          <c:showVal val="0"/>
          <c:showCatName val="0"/>
          <c:showSerName val="0"/>
          <c:showPercent val="0"/>
          <c:showBubbleSize val="0"/>
        </c:dLbls>
        <c:marker val="1"/>
        <c:smooth val="0"/>
        <c:axId val="196679168"/>
        <c:axId val="196681088"/>
      </c:lineChart>
      <c:dateAx>
        <c:axId val="196679168"/>
        <c:scaling>
          <c:orientation val="minMax"/>
        </c:scaling>
        <c:delete val="1"/>
        <c:axPos val="b"/>
        <c:numFmt formatCode="ge" sourceLinked="1"/>
        <c:majorTickMark val="none"/>
        <c:minorTickMark val="none"/>
        <c:tickLblPos val="none"/>
        <c:crossAx val="196681088"/>
        <c:crosses val="autoZero"/>
        <c:auto val="1"/>
        <c:lblOffset val="100"/>
        <c:baseTimeUnit val="years"/>
      </c:dateAx>
      <c:valAx>
        <c:axId val="196681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6679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99.5</c:v>
                </c:pt>
                <c:pt idx="1">
                  <c:v>99.5</c:v>
                </c:pt>
                <c:pt idx="2">
                  <c:v>99.5</c:v>
                </c:pt>
                <c:pt idx="3">
                  <c:v>99.5</c:v>
                </c:pt>
                <c:pt idx="4">
                  <c:v>99.5</c:v>
                </c:pt>
              </c:numCache>
            </c:numRef>
          </c:val>
          <c:extLst>
            <c:ext xmlns:c16="http://schemas.microsoft.com/office/drawing/2014/chart" uri="{C3380CC4-5D6E-409C-BE32-E72D297353CC}">
              <c16:uniqueId val="{00000000-37A7-4480-9E4E-1F31010AFD9A}"/>
            </c:ext>
          </c:extLst>
        </c:ser>
        <c:dLbls>
          <c:showLegendKey val="0"/>
          <c:showVal val="0"/>
          <c:showCatName val="0"/>
          <c:showSerName val="0"/>
          <c:showPercent val="0"/>
          <c:showBubbleSize val="0"/>
        </c:dLbls>
        <c:gapWidth val="150"/>
        <c:axId val="196720512"/>
        <c:axId val="196726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100.12</c:v>
                </c:pt>
                <c:pt idx="1">
                  <c:v>100.03</c:v>
                </c:pt>
                <c:pt idx="2">
                  <c:v>100.05</c:v>
                </c:pt>
                <c:pt idx="3">
                  <c:v>100.05</c:v>
                </c:pt>
                <c:pt idx="4">
                  <c:v>100.08</c:v>
                </c:pt>
              </c:numCache>
            </c:numRef>
          </c:val>
          <c:smooth val="0"/>
          <c:extLst>
            <c:ext xmlns:c16="http://schemas.microsoft.com/office/drawing/2014/chart" uri="{C3380CC4-5D6E-409C-BE32-E72D297353CC}">
              <c16:uniqueId val="{00000001-37A7-4480-9E4E-1F31010AFD9A}"/>
            </c:ext>
          </c:extLst>
        </c:ser>
        <c:dLbls>
          <c:showLegendKey val="0"/>
          <c:showVal val="0"/>
          <c:showCatName val="0"/>
          <c:showSerName val="0"/>
          <c:showPercent val="0"/>
          <c:showBubbleSize val="0"/>
        </c:dLbls>
        <c:marker val="1"/>
        <c:smooth val="0"/>
        <c:axId val="196720512"/>
        <c:axId val="196726784"/>
      </c:lineChart>
      <c:dateAx>
        <c:axId val="196720512"/>
        <c:scaling>
          <c:orientation val="minMax"/>
        </c:scaling>
        <c:delete val="1"/>
        <c:axPos val="b"/>
        <c:numFmt formatCode="ge" sourceLinked="1"/>
        <c:majorTickMark val="none"/>
        <c:minorTickMark val="none"/>
        <c:tickLblPos val="none"/>
        <c:crossAx val="196726784"/>
        <c:crosses val="autoZero"/>
        <c:auto val="1"/>
        <c:lblOffset val="100"/>
        <c:baseTimeUnit val="years"/>
      </c:dateAx>
      <c:valAx>
        <c:axId val="196726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6720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104.86</c:v>
                </c:pt>
                <c:pt idx="1">
                  <c:v>106.62</c:v>
                </c:pt>
                <c:pt idx="2">
                  <c:v>110.94</c:v>
                </c:pt>
                <c:pt idx="3">
                  <c:v>104.91</c:v>
                </c:pt>
                <c:pt idx="4">
                  <c:v>101.32</c:v>
                </c:pt>
              </c:numCache>
            </c:numRef>
          </c:val>
          <c:extLst>
            <c:ext xmlns:c16="http://schemas.microsoft.com/office/drawing/2014/chart" uri="{C3380CC4-5D6E-409C-BE32-E72D297353CC}">
              <c16:uniqueId val="{00000000-3D49-4193-B40C-318D0B44C4DB}"/>
            </c:ext>
          </c:extLst>
        </c:ser>
        <c:dLbls>
          <c:showLegendKey val="0"/>
          <c:showVal val="0"/>
          <c:showCatName val="0"/>
          <c:showSerName val="0"/>
          <c:showPercent val="0"/>
          <c:showBubbleSize val="0"/>
        </c:dLbls>
        <c:gapWidth val="150"/>
        <c:axId val="196208512"/>
        <c:axId val="196349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113.47</c:v>
                </c:pt>
                <c:pt idx="1">
                  <c:v>113.33</c:v>
                </c:pt>
                <c:pt idx="2">
                  <c:v>114.05</c:v>
                </c:pt>
                <c:pt idx="3">
                  <c:v>114.26</c:v>
                </c:pt>
                <c:pt idx="4">
                  <c:v>112.98</c:v>
                </c:pt>
              </c:numCache>
            </c:numRef>
          </c:val>
          <c:smooth val="0"/>
          <c:extLst>
            <c:ext xmlns:c16="http://schemas.microsoft.com/office/drawing/2014/chart" uri="{C3380CC4-5D6E-409C-BE32-E72D297353CC}">
              <c16:uniqueId val="{00000001-3D49-4193-B40C-318D0B44C4DB}"/>
            </c:ext>
          </c:extLst>
        </c:ser>
        <c:dLbls>
          <c:showLegendKey val="0"/>
          <c:showVal val="0"/>
          <c:showCatName val="0"/>
          <c:showSerName val="0"/>
          <c:showPercent val="0"/>
          <c:showBubbleSize val="0"/>
        </c:dLbls>
        <c:marker val="1"/>
        <c:smooth val="0"/>
        <c:axId val="196208512"/>
        <c:axId val="196349952"/>
      </c:lineChart>
      <c:dateAx>
        <c:axId val="196208512"/>
        <c:scaling>
          <c:orientation val="minMax"/>
        </c:scaling>
        <c:delete val="1"/>
        <c:axPos val="b"/>
        <c:numFmt formatCode="ge" sourceLinked="1"/>
        <c:majorTickMark val="none"/>
        <c:minorTickMark val="none"/>
        <c:tickLblPos val="none"/>
        <c:crossAx val="196349952"/>
        <c:crosses val="autoZero"/>
        <c:auto val="1"/>
        <c:lblOffset val="100"/>
        <c:baseTimeUnit val="years"/>
      </c:dateAx>
      <c:valAx>
        <c:axId val="1963499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6208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73.040000000000006</c:v>
                </c:pt>
                <c:pt idx="1">
                  <c:v>67.45</c:v>
                </c:pt>
                <c:pt idx="2">
                  <c:v>66.09</c:v>
                </c:pt>
                <c:pt idx="3">
                  <c:v>66.11</c:v>
                </c:pt>
                <c:pt idx="4">
                  <c:v>67.849999999999994</c:v>
                </c:pt>
              </c:numCache>
            </c:numRef>
          </c:val>
          <c:extLst>
            <c:ext xmlns:c16="http://schemas.microsoft.com/office/drawing/2014/chart" uri="{C3380CC4-5D6E-409C-BE32-E72D297353CC}">
              <c16:uniqueId val="{00000000-F6DB-402D-AE63-9BD3F50AC00D}"/>
            </c:ext>
          </c:extLst>
        </c:ser>
        <c:dLbls>
          <c:showLegendKey val="0"/>
          <c:showVal val="0"/>
          <c:showCatName val="0"/>
          <c:showSerName val="0"/>
          <c:showPercent val="0"/>
          <c:showBubbleSize val="0"/>
        </c:dLbls>
        <c:gapWidth val="150"/>
        <c:axId val="196385024"/>
        <c:axId val="196395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51.44</c:v>
                </c:pt>
                <c:pt idx="1">
                  <c:v>52.4</c:v>
                </c:pt>
                <c:pt idx="2">
                  <c:v>53.56</c:v>
                </c:pt>
                <c:pt idx="3">
                  <c:v>54.73</c:v>
                </c:pt>
                <c:pt idx="4">
                  <c:v>55.77</c:v>
                </c:pt>
              </c:numCache>
            </c:numRef>
          </c:val>
          <c:smooth val="0"/>
          <c:extLst>
            <c:ext xmlns:c16="http://schemas.microsoft.com/office/drawing/2014/chart" uri="{C3380CC4-5D6E-409C-BE32-E72D297353CC}">
              <c16:uniqueId val="{00000001-F6DB-402D-AE63-9BD3F50AC00D}"/>
            </c:ext>
          </c:extLst>
        </c:ser>
        <c:dLbls>
          <c:showLegendKey val="0"/>
          <c:showVal val="0"/>
          <c:showCatName val="0"/>
          <c:showSerName val="0"/>
          <c:showPercent val="0"/>
          <c:showBubbleSize val="0"/>
        </c:dLbls>
        <c:marker val="1"/>
        <c:smooth val="0"/>
        <c:axId val="196385024"/>
        <c:axId val="196395392"/>
      </c:lineChart>
      <c:dateAx>
        <c:axId val="196385024"/>
        <c:scaling>
          <c:orientation val="minMax"/>
        </c:scaling>
        <c:delete val="1"/>
        <c:axPos val="b"/>
        <c:numFmt formatCode="ge" sourceLinked="1"/>
        <c:majorTickMark val="none"/>
        <c:minorTickMark val="none"/>
        <c:tickLblPos val="none"/>
        <c:crossAx val="196395392"/>
        <c:crosses val="autoZero"/>
        <c:auto val="1"/>
        <c:lblOffset val="100"/>
        <c:baseTimeUnit val="years"/>
      </c:dateAx>
      <c:valAx>
        <c:axId val="196395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6385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67CB-4283-8A48-2659EBCA9C49}"/>
            </c:ext>
          </c:extLst>
        </c:ser>
        <c:dLbls>
          <c:showLegendKey val="0"/>
          <c:showVal val="0"/>
          <c:showCatName val="0"/>
          <c:showSerName val="0"/>
          <c:showPercent val="0"/>
          <c:showBubbleSize val="0"/>
        </c:dLbls>
        <c:gapWidth val="150"/>
        <c:axId val="196749952"/>
        <c:axId val="196756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16.77</c:v>
                </c:pt>
                <c:pt idx="1">
                  <c:v>18.05</c:v>
                </c:pt>
                <c:pt idx="2">
                  <c:v>19.440000000000001</c:v>
                </c:pt>
                <c:pt idx="3">
                  <c:v>22.46</c:v>
                </c:pt>
                <c:pt idx="4">
                  <c:v>25.84</c:v>
                </c:pt>
              </c:numCache>
            </c:numRef>
          </c:val>
          <c:smooth val="0"/>
          <c:extLst>
            <c:ext xmlns:c16="http://schemas.microsoft.com/office/drawing/2014/chart" uri="{C3380CC4-5D6E-409C-BE32-E72D297353CC}">
              <c16:uniqueId val="{00000001-67CB-4283-8A48-2659EBCA9C49}"/>
            </c:ext>
          </c:extLst>
        </c:ser>
        <c:dLbls>
          <c:showLegendKey val="0"/>
          <c:showVal val="0"/>
          <c:showCatName val="0"/>
          <c:showSerName val="0"/>
          <c:showPercent val="0"/>
          <c:showBubbleSize val="0"/>
        </c:dLbls>
        <c:marker val="1"/>
        <c:smooth val="0"/>
        <c:axId val="196749952"/>
        <c:axId val="196756224"/>
      </c:lineChart>
      <c:dateAx>
        <c:axId val="196749952"/>
        <c:scaling>
          <c:orientation val="minMax"/>
        </c:scaling>
        <c:delete val="1"/>
        <c:axPos val="b"/>
        <c:numFmt formatCode="ge" sourceLinked="1"/>
        <c:majorTickMark val="none"/>
        <c:minorTickMark val="none"/>
        <c:tickLblPos val="none"/>
        <c:crossAx val="196756224"/>
        <c:crosses val="autoZero"/>
        <c:auto val="1"/>
        <c:lblOffset val="100"/>
        <c:baseTimeUnit val="years"/>
      </c:dateAx>
      <c:valAx>
        <c:axId val="196756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6749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635-4153-A838-DF37D780152F}"/>
            </c:ext>
          </c:extLst>
        </c:ser>
        <c:dLbls>
          <c:showLegendKey val="0"/>
          <c:showVal val="0"/>
          <c:showCatName val="0"/>
          <c:showSerName val="0"/>
          <c:showPercent val="0"/>
          <c:showBubbleSize val="0"/>
        </c:dLbls>
        <c:gapWidth val="150"/>
        <c:axId val="196809856"/>
        <c:axId val="196811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16.89</c:v>
                </c:pt>
                <c:pt idx="1">
                  <c:v>17.39</c:v>
                </c:pt>
                <c:pt idx="2">
                  <c:v>12.65</c:v>
                </c:pt>
                <c:pt idx="3">
                  <c:v>10.58</c:v>
                </c:pt>
                <c:pt idx="4">
                  <c:v>10.49</c:v>
                </c:pt>
              </c:numCache>
            </c:numRef>
          </c:val>
          <c:smooth val="0"/>
          <c:extLst>
            <c:ext xmlns:c16="http://schemas.microsoft.com/office/drawing/2014/chart" uri="{C3380CC4-5D6E-409C-BE32-E72D297353CC}">
              <c16:uniqueId val="{00000001-A635-4153-A838-DF37D780152F}"/>
            </c:ext>
          </c:extLst>
        </c:ser>
        <c:dLbls>
          <c:showLegendKey val="0"/>
          <c:showVal val="0"/>
          <c:showCatName val="0"/>
          <c:showSerName val="0"/>
          <c:showPercent val="0"/>
          <c:showBubbleSize val="0"/>
        </c:dLbls>
        <c:marker val="1"/>
        <c:smooth val="0"/>
        <c:axId val="196809856"/>
        <c:axId val="196811776"/>
      </c:lineChart>
      <c:dateAx>
        <c:axId val="196809856"/>
        <c:scaling>
          <c:orientation val="minMax"/>
        </c:scaling>
        <c:delete val="1"/>
        <c:axPos val="b"/>
        <c:numFmt formatCode="ge" sourceLinked="1"/>
        <c:majorTickMark val="none"/>
        <c:minorTickMark val="none"/>
        <c:tickLblPos val="none"/>
        <c:crossAx val="196811776"/>
        <c:crosses val="autoZero"/>
        <c:auto val="1"/>
        <c:lblOffset val="100"/>
        <c:baseTimeUnit val="years"/>
      </c:dateAx>
      <c:valAx>
        <c:axId val="1968117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680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1327.91</c:v>
                </c:pt>
                <c:pt idx="1">
                  <c:v>1217.25</c:v>
                </c:pt>
                <c:pt idx="2">
                  <c:v>671.52</c:v>
                </c:pt>
                <c:pt idx="3">
                  <c:v>1317.84</c:v>
                </c:pt>
                <c:pt idx="4">
                  <c:v>1356.18</c:v>
                </c:pt>
              </c:numCache>
            </c:numRef>
          </c:val>
          <c:extLst>
            <c:ext xmlns:c16="http://schemas.microsoft.com/office/drawing/2014/chart" uri="{C3380CC4-5D6E-409C-BE32-E72D297353CC}">
              <c16:uniqueId val="{00000000-0DF4-4BDB-921C-8E0E32CA7120}"/>
            </c:ext>
          </c:extLst>
        </c:ser>
        <c:dLbls>
          <c:showLegendKey val="0"/>
          <c:showVal val="0"/>
          <c:showCatName val="0"/>
          <c:showSerName val="0"/>
          <c:showPercent val="0"/>
          <c:showBubbleSize val="0"/>
        </c:dLbls>
        <c:gapWidth val="150"/>
        <c:axId val="196851584"/>
        <c:axId val="196857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200.22</c:v>
                </c:pt>
                <c:pt idx="1">
                  <c:v>212.95</c:v>
                </c:pt>
                <c:pt idx="2">
                  <c:v>224.41</c:v>
                </c:pt>
                <c:pt idx="3">
                  <c:v>243.44</c:v>
                </c:pt>
                <c:pt idx="4">
                  <c:v>258.49</c:v>
                </c:pt>
              </c:numCache>
            </c:numRef>
          </c:val>
          <c:smooth val="0"/>
          <c:extLst>
            <c:ext xmlns:c16="http://schemas.microsoft.com/office/drawing/2014/chart" uri="{C3380CC4-5D6E-409C-BE32-E72D297353CC}">
              <c16:uniqueId val="{00000001-0DF4-4BDB-921C-8E0E32CA7120}"/>
            </c:ext>
          </c:extLst>
        </c:ser>
        <c:dLbls>
          <c:showLegendKey val="0"/>
          <c:showVal val="0"/>
          <c:showCatName val="0"/>
          <c:showSerName val="0"/>
          <c:showPercent val="0"/>
          <c:showBubbleSize val="0"/>
        </c:dLbls>
        <c:marker val="1"/>
        <c:smooth val="0"/>
        <c:axId val="196851584"/>
        <c:axId val="196857856"/>
      </c:lineChart>
      <c:dateAx>
        <c:axId val="196851584"/>
        <c:scaling>
          <c:orientation val="minMax"/>
        </c:scaling>
        <c:delete val="1"/>
        <c:axPos val="b"/>
        <c:numFmt formatCode="ge" sourceLinked="1"/>
        <c:majorTickMark val="none"/>
        <c:minorTickMark val="none"/>
        <c:tickLblPos val="none"/>
        <c:crossAx val="196857856"/>
        <c:crosses val="autoZero"/>
        <c:auto val="1"/>
        <c:lblOffset val="100"/>
        <c:baseTimeUnit val="years"/>
      </c:dateAx>
      <c:valAx>
        <c:axId val="1968578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6851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B9E-4AA4-B2C8-E0C2A43A7B2E}"/>
            </c:ext>
          </c:extLst>
        </c:ser>
        <c:dLbls>
          <c:showLegendKey val="0"/>
          <c:showVal val="0"/>
          <c:showCatName val="0"/>
          <c:showSerName val="0"/>
          <c:showPercent val="0"/>
          <c:showBubbleSize val="0"/>
        </c:dLbls>
        <c:gapWidth val="150"/>
        <c:axId val="196503808"/>
        <c:axId val="196510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351.06</c:v>
                </c:pt>
                <c:pt idx="1">
                  <c:v>333.48</c:v>
                </c:pt>
                <c:pt idx="2">
                  <c:v>320.31</c:v>
                </c:pt>
                <c:pt idx="3">
                  <c:v>303.26</c:v>
                </c:pt>
                <c:pt idx="4">
                  <c:v>290.31</c:v>
                </c:pt>
              </c:numCache>
            </c:numRef>
          </c:val>
          <c:smooth val="0"/>
          <c:extLst>
            <c:ext xmlns:c16="http://schemas.microsoft.com/office/drawing/2014/chart" uri="{C3380CC4-5D6E-409C-BE32-E72D297353CC}">
              <c16:uniqueId val="{00000001-DB9E-4AA4-B2C8-E0C2A43A7B2E}"/>
            </c:ext>
          </c:extLst>
        </c:ser>
        <c:dLbls>
          <c:showLegendKey val="0"/>
          <c:showVal val="0"/>
          <c:showCatName val="0"/>
          <c:showSerName val="0"/>
          <c:showPercent val="0"/>
          <c:showBubbleSize val="0"/>
        </c:dLbls>
        <c:marker val="1"/>
        <c:smooth val="0"/>
        <c:axId val="196503808"/>
        <c:axId val="196510080"/>
      </c:lineChart>
      <c:dateAx>
        <c:axId val="196503808"/>
        <c:scaling>
          <c:orientation val="minMax"/>
        </c:scaling>
        <c:delete val="1"/>
        <c:axPos val="b"/>
        <c:numFmt formatCode="ge" sourceLinked="1"/>
        <c:majorTickMark val="none"/>
        <c:minorTickMark val="none"/>
        <c:tickLblPos val="none"/>
        <c:crossAx val="196510080"/>
        <c:crosses val="autoZero"/>
        <c:auto val="1"/>
        <c:lblOffset val="100"/>
        <c:baseTimeUnit val="years"/>
      </c:dateAx>
      <c:valAx>
        <c:axId val="1965100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6503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104.48</c:v>
                </c:pt>
                <c:pt idx="1">
                  <c:v>106.28</c:v>
                </c:pt>
                <c:pt idx="2">
                  <c:v>110.58</c:v>
                </c:pt>
                <c:pt idx="3">
                  <c:v>104.54</c:v>
                </c:pt>
                <c:pt idx="4">
                  <c:v>100.94</c:v>
                </c:pt>
              </c:numCache>
            </c:numRef>
          </c:val>
          <c:extLst>
            <c:ext xmlns:c16="http://schemas.microsoft.com/office/drawing/2014/chart" uri="{C3380CC4-5D6E-409C-BE32-E72D297353CC}">
              <c16:uniqueId val="{00000000-533A-450F-BEE3-EAE71D64180D}"/>
            </c:ext>
          </c:extLst>
        </c:ser>
        <c:dLbls>
          <c:showLegendKey val="0"/>
          <c:showVal val="0"/>
          <c:showCatName val="0"/>
          <c:showSerName val="0"/>
          <c:showPercent val="0"/>
          <c:showBubbleSize val="0"/>
        </c:dLbls>
        <c:gapWidth val="150"/>
        <c:axId val="196528768"/>
        <c:axId val="196612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112.92</c:v>
                </c:pt>
                <c:pt idx="1">
                  <c:v>112.81</c:v>
                </c:pt>
                <c:pt idx="2">
                  <c:v>113.88</c:v>
                </c:pt>
                <c:pt idx="3">
                  <c:v>114.14</c:v>
                </c:pt>
                <c:pt idx="4">
                  <c:v>112.83</c:v>
                </c:pt>
              </c:numCache>
            </c:numRef>
          </c:val>
          <c:smooth val="0"/>
          <c:extLst>
            <c:ext xmlns:c16="http://schemas.microsoft.com/office/drawing/2014/chart" uri="{C3380CC4-5D6E-409C-BE32-E72D297353CC}">
              <c16:uniqueId val="{00000001-533A-450F-BEE3-EAE71D64180D}"/>
            </c:ext>
          </c:extLst>
        </c:ser>
        <c:dLbls>
          <c:showLegendKey val="0"/>
          <c:showVal val="0"/>
          <c:showCatName val="0"/>
          <c:showSerName val="0"/>
          <c:showPercent val="0"/>
          <c:showBubbleSize val="0"/>
        </c:dLbls>
        <c:marker val="1"/>
        <c:smooth val="0"/>
        <c:axId val="196528768"/>
        <c:axId val="196612864"/>
      </c:lineChart>
      <c:dateAx>
        <c:axId val="196528768"/>
        <c:scaling>
          <c:orientation val="minMax"/>
        </c:scaling>
        <c:delete val="1"/>
        <c:axPos val="b"/>
        <c:numFmt formatCode="ge" sourceLinked="1"/>
        <c:majorTickMark val="none"/>
        <c:minorTickMark val="none"/>
        <c:tickLblPos val="none"/>
        <c:crossAx val="196612864"/>
        <c:crosses val="autoZero"/>
        <c:auto val="1"/>
        <c:lblOffset val="100"/>
        <c:baseTimeUnit val="years"/>
      </c:dateAx>
      <c:valAx>
        <c:axId val="196612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6528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54.75</c:v>
                </c:pt>
                <c:pt idx="1">
                  <c:v>53.82</c:v>
                </c:pt>
                <c:pt idx="2">
                  <c:v>51.73</c:v>
                </c:pt>
                <c:pt idx="3">
                  <c:v>54.71</c:v>
                </c:pt>
                <c:pt idx="4">
                  <c:v>56.67</c:v>
                </c:pt>
              </c:numCache>
            </c:numRef>
          </c:val>
          <c:extLst>
            <c:ext xmlns:c16="http://schemas.microsoft.com/office/drawing/2014/chart" uri="{C3380CC4-5D6E-409C-BE32-E72D297353CC}">
              <c16:uniqueId val="{00000000-E047-4416-A73E-B24E1801E5C3}"/>
            </c:ext>
          </c:extLst>
        </c:ser>
        <c:dLbls>
          <c:showLegendKey val="0"/>
          <c:showVal val="0"/>
          <c:showCatName val="0"/>
          <c:showSerName val="0"/>
          <c:showPercent val="0"/>
          <c:showBubbleSize val="0"/>
        </c:dLbls>
        <c:gapWidth val="150"/>
        <c:axId val="196651648"/>
        <c:axId val="1966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75.3</c:v>
                </c:pt>
                <c:pt idx="1">
                  <c:v>75.3</c:v>
                </c:pt>
                <c:pt idx="2">
                  <c:v>74.02</c:v>
                </c:pt>
                <c:pt idx="3">
                  <c:v>73.03</c:v>
                </c:pt>
                <c:pt idx="4">
                  <c:v>73.86</c:v>
                </c:pt>
              </c:numCache>
            </c:numRef>
          </c:val>
          <c:smooth val="0"/>
          <c:extLst>
            <c:ext xmlns:c16="http://schemas.microsoft.com/office/drawing/2014/chart" uri="{C3380CC4-5D6E-409C-BE32-E72D297353CC}">
              <c16:uniqueId val="{00000001-E047-4416-A73E-B24E1801E5C3}"/>
            </c:ext>
          </c:extLst>
        </c:ser>
        <c:dLbls>
          <c:showLegendKey val="0"/>
          <c:showVal val="0"/>
          <c:showCatName val="0"/>
          <c:showSerName val="0"/>
          <c:showPercent val="0"/>
          <c:showBubbleSize val="0"/>
        </c:dLbls>
        <c:marker val="1"/>
        <c:smooth val="0"/>
        <c:axId val="196651648"/>
        <c:axId val="196653824"/>
      </c:lineChart>
      <c:dateAx>
        <c:axId val="196651648"/>
        <c:scaling>
          <c:orientation val="minMax"/>
        </c:scaling>
        <c:delete val="1"/>
        <c:axPos val="b"/>
        <c:numFmt formatCode="ge" sourceLinked="1"/>
        <c:majorTickMark val="none"/>
        <c:minorTickMark val="none"/>
        <c:tickLblPos val="none"/>
        <c:crossAx val="196653824"/>
        <c:crosses val="autoZero"/>
        <c:auto val="1"/>
        <c:lblOffset val="100"/>
        <c:baseTimeUnit val="years"/>
      </c:dateAx>
      <c:valAx>
        <c:axId val="1966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6651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【61.77】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大阪府　泉北水道企業団</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用水供給事業</v>
      </c>
      <c r="Q8" s="82"/>
      <c r="R8" s="82"/>
      <c r="S8" s="82"/>
      <c r="T8" s="82"/>
      <c r="U8" s="82"/>
      <c r="V8" s="82"/>
      <c r="W8" s="82" t="str">
        <f>データ!$L$6</f>
        <v>B</v>
      </c>
      <c r="X8" s="82"/>
      <c r="Y8" s="82"/>
      <c r="Z8" s="82"/>
      <c r="AA8" s="82"/>
      <c r="AB8" s="82"/>
      <c r="AC8" s="82"/>
      <c r="AD8" s="82" t="str">
        <f>データ!$M$6</f>
        <v>その他</v>
      </c>
      <c r="AE8" s="82"/>
      <c r="AF8" s="82"/>
      <c r="AG8" s="82"/>
      <c r="AH8" s="82"/>
      <c r="AI8" s="82"/>
      <c r="AJ8" s="82"/>
      <c r="AK8" s="4"/>
      <c r="AL8" s="70" t="str">
        <f>データ!$R$6</f>
        <v>-</v>
      </c>
      <c r="AM8" s="70"/>
      <c r="AN8" s="70"/>
      <c r="AO8" s="70"/>
      <c r="AP8" s="70"/>
      <c r="AQ8" s="70"/>
      <c r="AR8" s="70"/>
      <c r="AS8" s="70"/>
      <c r="AT8" s="66" t="str">
        <f>データ!$S$6</f>
        <v>-</v>
      </c>
      <c r="AU8" s="67"/>
      <c r="AV8" s="67"/>
      <c r="AW8" s="67"/>
      <c r="AX8" s="67"/>
      <c r="AY8" s="67"/>
      <c r="AZ8" s="67"/>
      <c r="BA8" s="67"/>
      <c r="BB8" s="69" t="str">
        <f>データ!$T$6</f>
        <v>-</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86.33</v>
      </c>
      <c r="J10" s="67"/>
      <c r="K10" s="67"/>
      <c r="L10" s="67"/>
      <c r="M10" s="67"/>
      <c r="N10" s="67"/>
      <c r="O10" s="68"/>
      <c r="P10" s="69">
        <f>データ!$P$6</f>
        <v>99.53</v>
      </c>
      <c r="Q10" s="69"/>
      <c r="R10" s="69"/>
      <c r="S10" s="69"/>
      <c r="T10" s="69"/>
      <c r="U10" s="69"/>
      <c r="V10" s="69"/>
      <c r="W10" s="70">
        <f>データ!$Q$6</f>
        <v>0</v>
      </c>
      <c r="X10" s="70"/>
      <c r="Y10" s="70"/>
      <c r="Z10" s="70"/>
      <c r="AA10" s="70"/>
      <c r="AB10" s="70"/>
      <c r="AC10" s="70"/>
      <c r="AD10" s="2"/>
      <c r="AE10" s="2"/>
      <c r="AF10" s="2"/>
      <c r="AG10" s="2"/>
      <c r="AH10" s="4"/>
      <c r="AI10" s="4"/>
      <c r="AJ10" s="4"/>
      <c r="AK10" s="4"/>
      <c r="AL10" s="70">
        <f>データ!$U$6</f>
        <v>317095</v>
      </c>
      <c r="AM10" s="70"/>
      <c r="AN10" s="70"/>
      <c r="AO10" s="70"/>
      <c r="AP10" s="70"/>
      <c r="AQ10" s="70"/>
      <c r="AR10" s="70"/>
      <c r="AS10" s="70"/>
      <c r="AT10" s="66">
        <f>データ!$V$6</f>
        <v>96.24</v>
      </c>
      <c r="AU10" s="67"/>
      <c r="AV10" s="67"/>
      <c r="AW10" s="67"/>
      <c r="AX10" s="67"/>
      <c r="AY10" s="67"/>
      <c r="AZ10" s="67"/>
      <c r="BA10" s="67"/>
      <c r="BB10" s="69">
        <f>データ!$W$6</f>
        <v>3294.84</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105</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106</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107</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【112.98】</v>
      </c>
      <c r="F85" s="27" t="str">
        <f>データ!AS6</f>
        <v>【10.49】</v>
      </c>
      <c r="G85" s="27" t="str">
        <f>データ!BD6</f>
        <v>【258.49】</v>
      </c>
      <c r="H85" s="27" t="str">
        <f>データ!BO6</f>
        <v>【290.31】</v>
      </c>
      <c r="I85" s="27" t="str">
        <f>データ!BZ6</f>
        <v>【112.83】</v>
      </c>
      <c r="J85" s="27" t="str">
        <f>データ!CK6</f>
        <v>【73.86】</v>
      </c>
      <c r="K85" s="27" t="str">
        <f>データ!CV6</f>
        <v>【61.77】</v>
      </c>
      <c r="L85" s="27" t="str">
        <f>データ!DG6</f>
        <v>【100.08】</v>
      </c>
      <c r="M85" s="27" t="str">
        <f>データ!DR6</f>
        <v>【55.77】</v>
      </c>
      <c r="N85" s="27" t="str">
        <f>データ!EC6</f>
        <v>【25.84】</v>
      </c>
      <c r="O85" s="27" t="str">
        <f>データ!EN6</f>
        <v>【0.24】</v>
      </c>
    </row>
  </sheetData>
  <sheetProtection algorithmName="SHA-512" hashValue="LTCaE1HPmXikewleqpJFqQ54sqTHp8WbtKiaZUPqdy0nNQfCuyDq7Dt01sJCfoXQ1nl8P94Cnz/8QdJrh9AXIw==" saltValue="EUMcc+C9i16fDqWcrCJNt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278203</v>
      </c>
      <c r="D6" s="34">
        <f t="shared" si="3"/>
        <v>46</v>
      </c>
      <c r="E6" s="34">
        <f t="shared" si="3"/>
        <v>1</v>
      </c>
      <c r="F6" s="34">
        <f t="shared" si="3"/>
        <v>0</v>
      </c>
      <c r="G6" s="34">
        <f t="shared" si="3"/>
        <v>2</v>
      </c>
      <c r="H6" s="34" t="str">
        <f t="shared" si="3"/>
        <v>大阪府　泉北水道企業団</v>
      </c>
      <c r="I6" s="34" t="str">
        <f t="shared" si="3"/>
        <v>法適用</v>
      </c>
      <c r="J6" s="34" t="str">
        <f t="shared" si="3"/>
        <v>水道事業</v>
      </c>
      <c r="K6" s="34" t="str">
        <f t="shared" si="3"/>
        <v>用水供給事業</v>
      </c>
      <c r="L6" s="34" t="str">
        <f t="shared" si="3"/>
        <v>B</v>
      </c>
      <c r="M6" s="34" t="str">
        <f t="shared" si="3"/>
        <v>その他</v>
      </c>
      <c r="N6" s="35" t="str">
        <f t="shared" si="3"/>
        <v>-</v>
      </c>
      <c r="O6" s="35">
        <f t="shared" si="3"/>
        <v>86.33</v>
      </c>
      <c r="P6" s="35">
        <f t="shared" si="3"/>
        <v>99.53</v>
      </c>
      <c r="Q6" s="35">
        <f t="shared" si="3"/>
        <v>0</v>
      </c>
      <c r="R6" s="35" t="str">
        <f t="shared" si="3"/>
        <v>-</v>
      </c>
      <c r="S6" s="35" t="str">
        <f t="shared" si="3"/>
        <v>-</v>
      </c>
      <c r="T6" s="35" t="str">
        <f t="shared" si="3"/>
        <v>-</v>
      </c>
      <c r="U6" s="35">
        <f t="shared" si="3"/>
        <v>317095</v>
      </c>
      <c r="V6" s="35">
        <f t="shared" si="3"/>
        <v>96.24</v>
      </c>
      <c r="W6" s="35">
        <f t="shared" si="3"/>
        <v>3294.84</v>
      </c>
      <c r="X6" s="36">
        <f>IF(X7="",NA(),X7)</f>
        <v>104.86</v>
      </c>
      <c r="Y6" s="36">
        <f t="shared" ref="Y6:AG6" si="4">IF(Y7="",NA(),Y7)</f>
        <v>106.62</v>
      </c>
      <c r="Z6" s="36">
        <f t="shared" si="4"/>
        <v>110.94</v>
      </c>
      <c r="AA6" s="36">
        <f t="shared" si="4"/>
        <v>104.91</v>
      </c>
      <c r="AB6" s="36">
        <f t="shared" si="4"/>
        <v>101.32</v>
      </c>
      <c r="AC6" s="36">
        <f t="shared" si="4"/>
        <v>113.47</v>
      </c>
      <c r="AD6" s="36">
        <f t="shared" si="4"/>
        <v>113.33</v>
      </c>
      <c r="AE6" s="36">
        <f t="shared" si="4"/>
        <v>114.05</v>
      </c>
      <c r="AF6" s="36">
        <f t="shared" si="4"/>
        <v>114.26</v>
      </c>
      <c r="AG6" s="36">
        <f t="shared" si="4"/>
        <v>112.98</v>
      </c>
      <c r="AH6" s="35" t="str">
        <f>IF(AH7="","",IF(AH7="-","【-】","【"&amp;SUBSTITUTE(TEXT(AH7,"#,##0.00"),"-","△")&amp;"】"))</f>
        <v>【112.98】</v>
      </c>
      <c r="AI6" s="35">
        <f>IF(AI7="",NA(),AI7)</f>
        <v>0</v>
      </c>
      <c r="AJ6" s="35">
        <f t="shared" ref="AJ6:AR6" si="5">IF(AJ7="",NA(),AJ7)</f>
        <v>0</v>
      </c>
      <c r="AK6" s="35">
        <f t="shared" si="5"/>
        <v>0</v>
      </c>
      <c r="AL6" s="35">
        <f t="shared" si="5"/>
        <v>0</v>
      </c>
      <c r="AM6" s="35">
        <f t="shared" si="5"/>
        <v>0</v>
      </c>
      <c r="AN6" s="36">
        <f t="shared" si="5"/>
        <v>16.89</v>
      </c>
      <c r="AO6" s="36">
        <f t="shared" si="5"/>
        <v>17.39</v>
      </c>
      <c r="AP6" s="36">
        <f t="shared" si="5"/>
        <v>12.65</v>
      </c>
      <c r="AQ6" s="36">
        <f t="shared" si="5"/>
        <v>10.58</v>
      </c>
      <c r="AR6" s="36">
        <f t="shared" si="5"/>
        <v>10.49</v>
      </c>
      <c r="AS6" s="35" t="str">
        <f>IF(AS7="","",IF(AS7="-","【-】","【"&amp;SUBSTITUTE(TEXT(AS7,"#,##0.00"),"-","△")&amp;"】"))</f>
        <v>【10.49】</v>
      </c>
      <c r="AT6" s="36">
        <f>IF(AT7="",NA(),AT7)</f>
        <v>1327.91</v>
      </c>
      <c r="AU6" s="36">
        <f t="shared" ref="AU6:BC6" si="6">IF(AU7="",NA(),AU7)</f>
        <v>1217.25</v>
      </c>
      <c r="AV6" s="36">
        <f t="shared" si="6"/>
        <v>671.52</v>
      </c>
      <c r="AW6" s="36">
        <f t="shared" si="6"/>
        <v>1317.84</v>
      </c>
      <c r="AX6" s="36">
        <f t="shared" si="6"/>
        <v>1356.18</v>
      </c>
      <c r="AY6" s="36">
        <f t="shared" si="6"/>
        <v>200.22</v>
      </c>
      <c r="AZ6" s="36">
        <f t="shared" si="6"/>
        <v>212.95</v>
      </c>
      <c r="BA6" s="36">
        <f t="shared" si="6"/>
        <v>224.41</v>
      </c>
      <c r="BB6" s="36">
        <f t="shared" si="6"/>
        <v>243.44</v>
      </c>
      <c r="BC6" s="36">
        <f t="shared" si="6"/>
        <v>258.49</v>
      </c>
      <c r="BD6" s="35" t="str">
        <f>IF(BD7="","",IF(BD7="-","【-】","【"&amp;SUBSTITUTE(TEXT(BD7,"#,##0.00"),"-","△")&amp;"】"))</f>
        <v>【258.49】</v>
      </c>
      <c r="BE6" s="35">
        <f>IF(BE7="",NA(),BE7)</f>
        <v>0</v>
      </c>
      <c r="BF6" s="35">
        <f t="shared" ref="BF6:BN6" si="7">IF(BF7="",NA(),BF7)</f>
        <v>0</v>
      </c>
      <c r="BG6" s="35">
        <f t="shared" si="7"/>
        <v>0</v>
      </c>
      <c r="BH6" s="35">
        <f t="shared" si="7"/>
        <v>0</v>
      </c>
      <c r="BI6" s="35">
        <f t="shared" si="7"/>
        <v>0</v>
      </c>
      <c r="BJ6" s="36">
        <f t="shared" si="7"/>
        <v>351.06</v>
      </c>
      <c r="BK6" s="36">
        <f t="shared" si="7"/>
        <v>333.48</v>
      </c>
      <c r="BL6" s="36">
        <f t="shared" si="7"/>
        <v>320.31</v>
      </c>
      <c r="BM6" s="36">
        <f t="shared" si="7"/>
        <v>303.26</v>
      </c>
      <c r="BN6" s="36">
        <f t="shared" si="7"/>
        <v>290.31</v>
      </c>
      <c r="BO6" s="35" t="str">
        <f>IF(BO7="","",IF(BO7="-","【-】","【"&amp;SUBSTITUTE(TEXT(BO7,"#,##0.00"),"-","△")&amp;"】"))</f>
        <v>【290.31】</v>
      </c>
      <c r="BP6" s="36">
        <f>IF(BP7="",NA(),BP7)</f>
        <v>104.48</v>
      </c>
      <c r="BQ6" s="36">
        <f t="shared" ref="BQ6:BY6" si="8">IF(BQ7="",NA(),BQ7)</f>
        <v>106.28</v>
      </c>
      <c r="BR6" s="36">
        <f t="shared" si="8"/>
        <v>110.58</v>
      </c>
      <c r="BS6" s="36">
        <f t="shared" si="8"/>
        <v>104.54</v>
      </c>
      <c r="BT6" s="36">
        <f t="shared" si="8"/>
        <v>100.94</v>
      </c>
      <c r="BU6" s="36">
        <f t="shared" si="8"/>
        <v>112.92</v>
      </c>
      <c r="BV6" s="36">
        <f t="shared" si="8"/>
        <v>112.81</v>
      </c>
      <c r="BW6" s="36">
        <f t="shared" si="8"/>
        <v>113.88</v>
      </c>
      <c r="BX6" s="36">
        <f t="shared" si="8"/>
        <v>114.14</v>
      </c>
      <c r="BY6" s="36">
        <f t="shared" si="8"/>
        <v>112.83</v>
      </c>
      <c r="BZ6" s="35" t="str">
        <f>IF(BZ7="","",IF(BZ7="-","【-】","【"&amp;SUBSTITUTE(TEXT(BZ7,"#,##0.00"),"-","△")&amp;"】"))</f>
        <v>【112.83】</v>
      </c>
      <c r="CA6" s="36">
        <f>IF(CA7="",NA(),CA7)</f>
        <v>54.75</v>
      </c>
      <c r="CB6" s="36">
        <f t="shared" ref="CB6:CJ6" si="9">IF(CB7="",NA(),CB7)</f>
        <v>53.82</v>
      </c>
      <c r="CC6" s="36">
        <f t="shared" si="9"/>
        <v>51.73</v>
      </c>
      <c r="CD6" s="36">
        <f t="shared" si="9"/>
        <v>54.71</v>
      </c>
      <c r="CE6" s="36">
        <f t="shared" si="9"/>
        <v>56.67</v>
      </c>
      <c r="CF6" s="36">
        <f t="shared" si="9"/>
        <v>75.3</v>
      </c>
      <c r="CG6" s="36">
        <f t="shared" si="9"/>
        <v>75.3</v>
      </c>
      <c r="CH6" s="36">
        <f t="shared" si="9"/>
        <v>74.02</v>
      </c>
      <c r="CI6" s="36">
        <f t="shared" si="9"/>
        <v>73.03</v>
      </c>
      <c r="CJ6" s="36">
        <f t="shared" si="9"/>
        <v>73.86</v>
      </c>
      <c r="CK6" s="35" t="str">
        <f>IF(CK7="","",IF(CK7="-","【-】","【"&amp;SUBSTITUTE(TEXT(CK7,"#,##0.00"),"-","△")&amp;"】"))</f>
        <v>【73.86】</v>
      </c>
      <c r="CL6" s="36">
        <f>IF(CL7="",NA(),CL7)</f>
        <v>64.05</v>
      </c>
      <c r="CM6" s="36">
        <f t="shared" ref="CM6:CU6" si="10">IF(CM7="",NA(),CM7)</f>
        <v>65.37</v>
      </c>
      <c r="CN6" s="36">
        <f t="shared" si="10"/>
        <v>65.7</v>
      </c>
      <c r="CO6" s="36">
        <f t="shared" si="10"/>
        <v>61.37</v>
      </c>
      <c r="CP6" s="36">
        <f t="shared" si="10"/>
        <v>57.37</v>
      </c>
      <c r="CQ6" s="36">
        <f t="shared" si="10"/>
        <v>62.69</v>
      </c>
      <c r="CR6" s="36">
        <f t="shared" si="10"/>
        <v>61.82</v>
      </c>
      <c r="CS6" s="36">
        <f t="shared" si="10"/>
        <v>61.66</v>
      </c>
      <c r="CT6" s="36">
        <f t="shared" si="10"/>
        <v>62.19</v>
      </c>
      <c r="CU6" s="36">
        <f t="shared" si="10"/>
        <v>61.77</v>
      </c>
      <c r="CV6" s="35" t="str">
        <f>IF(CV7="","",IF(CV7="-","【-】","【"&amp;SUBSTITUTE(TEXT(CV7,"#,##0.00"),"-","△")&amp;"】"))</f>
        <v>【61.77】</v>
      </c>
      <c r="CW6" s="36">
        <f>IF(CW7="",NA(),CW7)</f>
        <v>99.5</v>
      </c>
      <c r="CX6" s="36">
        <f t="shared" ref="CX6:DF6" si="11">IF(CX7="",NA(),CX7)</f>
        <v>99.5</v>
      </c>
      <c r="CY6" s="36">
        <f t="shared" si="11"/>
        <v>99.5</v>
      </c>
      <c r="CZ6" s="36">
        <f t="shared" si="11"/>
        <v>99.5</v>
      </c>
      <c r="DA6" s="36">
        <f t="shared" si="11"/>
        <v>99.5</v>
      </c>
      <c r="DB6" s="36">
        <f t="shared" si="11"/>
        <v>100.12</v>
      </c>
      <c r="DC6" s="36">
        <f t="shared" si="11"/>
        <v>100.03</v>
      </c>
      <c r="DD6" s="36">
        <f t="shared" si="11"/>
        <v>100.05</v>
      </c>
      <c r="DE6" s="36">
        <f t="shared" si="11"/>
        <v>100.05</v>
      </c>
      <c r="DF6" s="36">
        <f t="shared" si="11"/>
        <v>100.08</v>
      </c>
      <c r="DG6" s="35" t="str">
        <f>IF(DG7="","",IF(DG7="-","【-】","【"&amp;SUBSTITUTE(TEXT(DG7,"#,##0.00"),"-","△")&amp;"】"))</f>
        <v>【100.08】</v>
      </c>
      <c r="DH6" s="36">
        <f>IF(DH7="",NA(),DH7)</f>
        <v>73.040000000000006</v>
      </c>
      <c r="DI6" s="36">
        <f t="shared" ref="DI6:DQ6" si="12">IF(DI7="",NA(),DI7)</f>
        <v>67.45</v>
      </c>
      <c r="DJ6" s="36">
        <f t="shared" si="12"/>
        <v>66.09</v>
      </c>
      <c r="DK6" s="36">
        <f t="shared" si="12"/>
        <v>66.11</v>
      </c>
      <c r="DL6" s="36">
        <f t="shared" si="12"/>
        <v>67.849999999999994</v>
      </c>
      <c r="DM6" s="36">
        <f t="shared" si="12"/>
        <v>51.44</v>
      </c>
      <c r="DN6" s="36">
        <f t="shared" si="12"/>
        <v>52.4</v>
      </c>
      <c r="DO6" s="36">
        <f t="shared" si="12"/>
        <v>53.56</v>
      </c>
      <c r="DP6" s="36">
        <f t="shared" si="12"/>
        <v>54.73</v>
      </c>
      <c r="DQ6" s="36">
        <f t="shared" si="12"/>
        <v>55.77</v>
      </c>
      <c r="DR6" s="35" t="str">
        <f>IF(DR7="","",IF(DR7="-","【-】","【"&amp;SUBSTITUTE(TEXT(DR7,"#,##0.00"),"-","△")&amp;"】"))</f>
        <v>【55.77】</v>
      </c>
      <c r="DS6" s="36">
        <f>IF(DS7="",NA(),DS7)</f>
        <v>100</v>
      </c>
      <c r="DT6" s="36">
        <f t="shared" ref="DT6:EB6" si="13">IF(DT7="",NA(),DT7)</f>
        <v>100</v>
      </c>
      <c r="DU6" s="36">
        <f t="shared" si="13"/>
        <v>100</v>
      </c>
      <c r="DV6" s="36">
        <f t="shared" si="13"/>
        <v>100</v>
      </c>
      <c r="DW6" s="36">
        <f t="shared" si="13"/>
        <v>100</v>
      </c>
      <c r="DX6" s="36">
        <f t="shared" si="13"/>
        <v>16.77</v>
      </c>
      <c r="DY6" s="36">
        <f t="shared" si="13"/>
        <v>18.05</v>
      </c>
      <c r="DZ6" s="36">
        <f t="shared" si="13"/>
        <v>19.440000000000001</v>
      </c>
      <c r="EA6" s="36">
        <f t="shared" si="13"/>
        <v>22.46</v>
      </c>
      <c r="EB6" s="36">
        <f t="shared" si="13"/>
        <v>25.84</v>
      </c>
      <c r="EC6" s="35" t="str">
        <f>IF(EC7="","",IF(EC7="-","【-】","【"&amp;SUBSTITUTE(TEXT(EC7,"#,##0.00"),"-","△")&amp;"】"))</f>
        <v>【25.84】</v>
      </c>
      <c r="ED6" s="35">
        <f>IF(ED7="",NA(),ED7)</f>
        <v>0</v>
      </c>
      <c r="EE6" s="35">
        <f t="shared" ref="EE6:EM6" si="14">IF(EE7="",NA(),EE7)</f>
        <v>0</v>
      </c>
      <c r="EF6" s="35">
        <f t="shared" si="14"/>
        <v>0</v>
      </c>
      <c r="EG6" s="35">
        <f t="shared" si="14"/>
        <v>0</v>
      </c>
      <c r="EH6" s="35">
        <f t="shared" si="14"/>
        <v>0</v>
      </c>
      <c r="EI6" s="36">
        <f t="shared" si="14"/>
        <v>0.13</v>
      </c>
      <c r="EJ6" s="36">
        <f t="shared" si="14"/>
        <v>0.26</v>
      </c>
      <c r="EK6" s="36">
        <f t="shared" si="14"/>
        <v>0.24</v>
      </c>
      <c r="EL6" s="36">
        <f t="shared" si="14"/>
        <v>0.27</v>
      </c>
      <c r="EM6" s="36">
        <f t="shared" si="14"/>
        <v>0.24</v>
      </c>
      <c r="EN6" s="35" t="str">
        <f>IF(EN7="","",IF(EN7="-","【-】","【"&amp;SUBSTITUTE(TEXT(EN7,"#,##0.00"),"-","△")&amp;"】"))</f>
        <v>【0.24】</v>
      </c>
    </row>
    <row r="7" spans="1:144" s="37" customFormat="1" x14ac:dyDescent="0.15">
      <c r="A7" s="29"/>
      <c r="B7" s="38">
        <v>2018</v>
      </c>
      <c r="C7" s="38">
        <v>278203</v>
      </c>
      <c r="D7" s="38">
        <v>46</v>
      </c>
      <c r="E7" s="38">
        <v>1</v>
      </c>
      <c r="F7" s="38">
        <v>0</v>
      </c>
      <c r="G7" s="38">
        <v>2</v>
      </c>
      <c r="H7" s="38" t="s">
        <v>93</v>
      </c>
      <c r="I7" s="38" t="s">
        <v>94</v>
      </c>
      <c r="J7" s="38" t="s">
        <v>95</v>
      </c>
      <c r="K7" s="38" t="s">
        <v>96</v>
      </c>
      <c r="L7" s="38" t="s">
        <v>97</v>
      </c>
      <c r="M7" s="38" t="s">
        <v>98</v>
      </c>
      <c r="N7" s="39" t="s">
        <v>99</v>
      </c>
      <c r="O7" s="39">
        <v>86.33</v>
      </c>
      <c r="P7" s="39">
        <v>99.53</v>
      </c>
      <c r="Q7" s="39">
        <v>0</v>
      </c>
      <c r="R7" s="39" t="s">
        <v>99</v>
      </c>
      <c r="S7" s="39" t="s">
        <v>99</v>
      </c>
      <c r="T7" s="39" t="s">
        <v>99</v>
      </c>
      <c r="U7" s="39">
        <v>317095</v>
      </c>
      <c r="V7" s="39">
        <v>96.24</v>
      </c>
      <c r="W7" s="39">
        <v>3294.84</v>
      </c>
      <c r="X7" s="39">
        <v>104.86</v>
      </c>
      <c r="Y7" s="39">
        <v>106.62</v>
      </c>
      <c r="Z7" s="39">
        <v>110.94</v>
      </c>
      <c r="AA7" s="39">
        <v>104.91</v>
      </c>
      <c r="AB7" s="39">
        <v>101.32</v>
      </c>
      <c r="AC7" s="39">
        <v>113.47</v>
      </c>
      <c r="AD7" s="39">
        <v>113.33</v>
      </c>
      <c r="AE7" s="39">
        <v>114.05</v>
      </c>
      <c r="AF7" s="39">
        <v>114.26</v>
      </c>
      <c r="AG7" s="39">
        <v>112.98</v>
      </c>
      <c r="AH7" s="39">
        <v>112.98</v>
      </c>
      <c r="AI7" s="39">
        <v>0</v>
      </c>
      <c r="AJ7" s="39">
        <v>0</v>
      </c>
      <c r="AK7" s="39">
        <v>0</v>
      </c>
      <c r="AL7" s="39">
        <v>0</v>
      </c>
      <c r="AM7" s="39">
        <v>0</v>
      </c>
      <c r="AN7" s="39">
        <v>16.89</v>
      </c>
      <c r="AO7" s="39">
        <v>17.39</v>
      </c>
      <c r="AP7" s="39">
        <v>12.65</v>
      </c>
      <c r="AQ7" s="39">
        <v>10.58</v>
      </c>
      <c r="AR7" s="39">
        <v>10.49</v>
      </c>
      <c r="AS7" s="39">
        <v>10.49</v>
      </c>
      <c r="AT7" s="39">
        <v>1327.91</v>
      </c>
      <c r="AU7" s="39">
        <v>1217.25</v>
      </c>
      <c r="AV7" s="39">
        <v>671.52</v>
      </c>
      <c r="AW7" s="39">
        <v>1317.84</v>
      </c>
      <c r="AX7" s="39">
        <v>1356.18</v>
      </c>
      <c r="AY7" s="39">
        <v>200.22</v>
      </c>
      <c r="AZ7" s="39">
        <v>212.95</v>
      </c>
      <c r="BA7" s="39">
        <v>224.41</v>
      </c>
      <c r="BB7" s="39">
        <v>243.44</v>
      </c>
      <c r="BC7" s="39">
        <v>258.49</v>
      </c>
      <c r="BD7" s="39">
        <v>258.49</v>
      </c>
      <c r="BE7" s="39">
        <v>0</v>
      </c>
      <c r="BF7" s="39">
        <v>0</v>
      </c>
      <c r="BG7" s="39">
        <v>0</v>
      </c>
      <c r="BH7" s="39">
        <v>0</v>
      </c>
      <c r="BI7" s="39">
        <v>0</v>
      </c>
      <c r="BJ7" s="39">
        <v>351.06</v>
      </c>
      <c r="BK7" s="39">
        <v>333.48</v>
      </c>
      <c r="BL7" s="39">
        <v>320.31</v>
      </c>
      <c r="BM7" s="39">
        <v>303.26</v>
      </c>
      <c r="BN7" s="39">
        <v>290.31</v>
      </c>
      <c r="BO7" s="39">
        <v>290.31</v>
      </c>
      <c r="BP7" s="39">
        <v>104.48</v>
      </c>
      <c r="BQ7" s="39">
        <v>106.28</v>
      </c>
      <c r="BR7" s="39">
        <v>110.58</v>
      </c>
      <c r="BS7" s="39">
        <v>104.54</v>
      </c>
      <c r="BT7" s="39">
        <v>100.94</v>
      </c>
      <c r="BU7" s="39">
        <v>112.92</v>
      </c>
      <c r="BV7" s="39">
        <v>112.81</v>
      </c>
      <c r="BW7" s="39">
        <v>113.88</v>
      </c>
      <c r="BX7" s="39">
        <v>114.14</v>
      </c>
      <c r="BY7" s="39">
        <v>112.83</v>
      </c>
      <c r="BZ7" s="39">
        <v>112.83</v>
      </c>
      <c r="CA7" s="39">
        <v>54.75</v>
      </c>
      <c r="CB7" s="39">
        <v>53.82</v>
      </c>
      <c r="CC7" s="39">
        <v>51.73</v>
      </c>
      <c r="CD7" s="39">
        <v>54.71</v>
      </c>
      <c r="CE7" s="39">
        <v>56.67</v>
      </c>
      <c r="CF7" s="39">
        <v>75.3</v>
      </c>
      <c r="CG7" s="39">
        <v>75.3</v>
      </c>
      <c r="CH7" s="39">
        <v>74.02</v>
      </c>
      <c r="CI7" s="39">
        <v>73.03</v>
      </c>
      <c r="CJ7" s="39">
        <v>73.86</v>
      </c>
      <c r="CK7" s="39">
        <v>73.86</v>
      </c>
      <c r="CL7" s="39">
        <v>64.05</v>
      </c>
      <c r="CM7" s="39">
        <v>65.37</v>
      </c>
      <c r="CN7" s="39">
        <v>65.7</v>
      </c>
      <c r="CO7" s="39">
        <v>61.37</v>
      </c>
      <c r="CP7" s="39">
        <v>57.37</v>
      </c>
      <c r="CQ7" s="39">
        <v>62.69</v>
      </c>
      <c r="CR7" s="39">
        <v>61.82</v>
      </c>
      <c r="CS7" s="39">
        <v>61.66</v>
      </c>
      <c r="CT7" s="39">
        <v>62.19</v>
      </c>
      <c r="CU7" s="39">
        <v>61.77</v>
      </c>
      <c r="CV7" s="39">
        <v>61.77</v>
      </c>
      <c r="CW7" s="39">
        <v>99.5</v>
      </c>
      <c r="CX7" s="39">
        <v>99.5</v>
      </c>
      <c r="CY7" s="39">
        <v>99.5</v>
      </c>
      <c r="CZ7" s="39">
        <v>99.5</v>
      </c>
      <c r="DA7" s="39">
        <v>99.5</v>
      </c>
      <c r="DB7" s="39">
        <v>100.12</v>
      </c>
      <c r="DC7" s="39">
        <v>100.03</v>
      </c>
      <c r="DD7" s="39">
        <v>100.05</v>
      </c>
      <c r="DE7" s="39">
        <v>100.05</v>
      </c>
      <c r="DF7" s="39">
        <v>100.08</v>
      </c>
      <c r="DG7" s="39">
        <v>100.08</v>
      </c>
      <c r="DH7" s="39">
        <v>73.040000000000006</v>
      </c>
      <c r="DI7" s="39">
        <v>67.45</v>
      </c>
      <c r="DJ7" s="39">
        <v>66.09</v>
      </c>
      <c r="DK7" s="39">
        <v>66.11</v>
      </c>
      <c r="DL7" s="39">
        <v>67.849999999999994</v>
      </c>
      <c r="DM7" s="39">
        <v>51.44</v>
      </c>
      <c r="DN7" s="39">
        <v>52.4</v>
      </c>
      <c r="DO7" s="39">
        <v>53.56</v>
      </c>
      <c r="DP7" s="39">
        <v>54.73</v>
      </c>
      <c r="DQ7" s="39">
        <v>55.77</v>
      </c>
      <c r="DR7" s="39">
        <v>55.77</v>
      </c>
      <c r="DS7" s="39">
        <v>100</v>
      </c>
      <c r="DT7" s="39">
        <v>100</v>
      </c>
      <c r="DU7" s="39">
        <v>100</v>
      </c>
      <c r="DV7" s="39">
        <v>100</v>
      </c>
      <c r="DW7" s="39">
        <v>100</v>
      </c>
      <c r="DX7" s="39">
        <v>16.77</v>
      </c>
      <c r="DY7" s="39">
        <v>18.05</v>
      </c>
      <c r="DZ7" s="39">
        <v>19.440000000000001</v>
      </c>
      <c r="EA7" s="39">
        <v>22.46</v>
      </c>
      <c r="EB7" s="39">
        <v>25.84</v>
      </c>
      <c r="EC7" s="39">
        <v>25.84</v>
      </c>
      <c r="ED7" s="39">
        <v>0</v>
      </c>
      <c r="EE7" s="39">
        <v>0</v>
      </c>
      <c r="EF7" s="39">
        <v>0</v>
      </c>
      <c r="EG7" s="39">
        <v>0</v>
      </c>
      <c r="EH7" s="39">
        <v>0</v>
      </c>
      <c r="EI7" s="39">
        <v>0.13</v>
      </c>
      <c r="EJ7" s="39">
        <v>0.26</v>
      </c>
      <c r="EK7" s="39">
        <v>0.24</v>
      </c>
      <c r="EL7" s="39">
        <v>0.27</v>
      </c>
      <c r="EM7" s="39">
        <v>0.24</v>
      </c>
      <c r="EN7" s="39">
        <v>0.24</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syomu</dc:creator>
  <cp:lastModifiedBy>大阪府</cp:lastModifiedBy>
  <cp:lastPrinted>2020-02-12T05:46:57Z</cp:lastPrinted>
  <dcterms:created xsi:type="dcterms:W3CDTF">2020-01-19T23:57:09Z</dcterms:created>
  <dcterms:modified xsi:type="dcterms:W3CDTF">2020-02-25T01:52:18Z</dcterms:modified>
</cp:coreProperties>
</file>