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3 団体回答\43千早赤阪村○\"/>
    </mc:Choice>
  </mc:AlternateContent>
  <workbookProtection workbookAlgorithmName="SHA-512" workbookHashValue="g7olbMrLyzglZy4CPPGxnoZkuR4FPVf5+6poH8ctKZIMIrZnOpoEsktU+58TUHtKstmb68ZGmLgQvMvFpfEx0A==" workbookSaltValue="Kux5dACEY1FqayleZJb8iw==" workbookSpinCount="100000" lockStructure="1"/>
  <bookViews>
    <workbookView xWindow="-120" yWindow="-120" windowWidth="20730" windowHeight="11160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BV30" i="4"/>
  <c r="BV76" i="4"/>
  <c r="FJ52" i="4"/>
  <c r="IX30" i="4"/>
  <c r="FJ30" i="4"/>
  <c r="IX76" i="4"/>
  <c r="ML76" i="4"/>
  <c r="BV52" i="4"/>
  <c r="ML52" i="4"/>
  <c r="C11" i="5"/>
  <c r="D11" i="5"/>
  <c r="E11" i="5"/>
  <c r="B11" i="5"/>
  <c r="HV30" i="4" l="1"/>
  <c r="LJ76" i="4"/>
  <c r="AT52" i="4"/>
  <c r="EH30" i="4"/>
  <c r="HV76" i="4"/>
  <c r="LJ52" i="4"/>
  <c r="AT30" i="4"/>
  <c r="AT76" i="4"/>
  <c r="HV52" i="4"/>
  <c r="EH52" i="4"/>
  <c r="AF76" i="4"/>
  <c r="DT52" i="4"/>
  <c r="HH30" i="4"/>
  <c r="KV76" i="4"/>
  <c r="AF52" i="4"/>
  <c r="DT30" i="4"/>
  <c r="AF30" i="4"/>
  <c r="HH52" i="4"/>
  <c r="HH76" i="4"/>
  <c r="KV52" i="4"/>
  <c r="GT52" i="4"/>
  <c r="GT76" i="4"/>
  <c r="KH52" i="4"/>
  <c r="R76" i="4"/>
  <c r="DF52" i="4"/>
  <c r="GT30" i="4"/>
  <c r="KH76" i="4"/>
  <c r="R52" i="4"/>
  <c r="DF30" i="4"/>
  <c r="R30" i="4"/>
  <c r="BH52" i="4"/>
  <c r="IJ76" i="4"/>
  <c r="LX52" i="4"/>
  <c r="BH30" i="4"/>
  <c r="IJ52" i="4"/>
  <c r="EV52" i="4"/>
  <c r="IJ30" i="4"/>
  <c r="LX76" i="4"/>
  <c r="EV30" i="4"/>
  <c r="BH76" i="4"/>
</calcChain>
</file>

<file path=xl/sharedStrings.xml><?xml version="1.0" encoding="utf-8"?>
<sst xmlns="http://schemas.openxmlformats.org/spreadsheetml/2006/main" count="301" uniqueCount="141">
  <si>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</si>
  <si>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</si>
  <si>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</si>
  <si>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</si>
  <si>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</si>
  <si>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</si>
  <si>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</si>
  <si>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</si>
  <si>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</si>
  <si>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</si>
  <si>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</si>
  <si>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</si>
  <si>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</si>
  <si>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</si>
  <si>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</si>
  <si>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</si>
  <si>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</si>
  <si>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</si>
  <si>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</si>
  <si>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</si>
  <si>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</si>
  <si>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</si>
  <si>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</si>
  <si>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</si>
  <si>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</si>
  <si>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</si>
  <si>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</si>
  <si>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</si>
  <si>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</si>
  <si>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</si>
  <si>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</si>
  <si>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</si>
  <si>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</si>
  <si>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</si>
  <si>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</si>
  <si>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</si>
  <si>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</si>
  <si>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</si>
  <si>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</si>
  <si>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</si>
  <si>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</si>
  <si>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</si>
  <si>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</si>
  <si>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</si>
  <si>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</si>
  <si>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</si>
  <si>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</si>
  <si>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</si>
  <si>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</si>
  <si>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</si>
  <si>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</si>
  <si>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</si>
  <si>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</si>
  <si>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</si>
  <si>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</si>
  <si>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</si>
  <si>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</si>
  <si>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</si>
  <si>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</si>
  <si>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</si>
  <si>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</si>
  <si>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</si>
  <si>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</si>
  <si>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</si>
  <si>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</si>
  <si>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</si>
  <si>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</si>
  <si>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</si>
  <si>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</si>
  <si>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</si>
  <si>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</si>
  <si>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</si>
  <si>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</si>
  <si>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</si>
  <si>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</si>
  <si>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</si>
  <si>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</si>
  <si>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</si>
  <si>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</si>
  <si>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</si>
  <si>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</si>
  <si>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</si>
  <si>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</si>
  <si>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</si>
  <si>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</si>
  <si>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</si>
  <si>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</si>
  <si>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</si>
  <si>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</si>
  <si>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</si>
  <si>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</si>
  <si>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</si>
  <si>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</si>
  <si>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</si>
  <si>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</si>
  <si>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</si>
  <si>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</si>
  <si>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</si>
  <si>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</si>
  <si>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</si>
  <si>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</si>
  <si>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</si>
  <si>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</si>
  <si>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</si>
  <si>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</si>
  <si>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</si>
  <si>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</si>
  <si>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</si>
  <si>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</si>
  <si>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</si>
  <si>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</si>
  <si>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</si>
  <si>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</si>
  <si>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</si>
  <si>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</si>
  <si>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</si>
  <si>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</si>
  <si>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</si>
  <si>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</si>
  <si>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</si>
  <si>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大阪府　千早赤阪村</t>
  </si>
  <si>
    <t>香楠荘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</si>
  <si>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</si>
  <si>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</si>
  <si>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</si>
  <si>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</si>
  <si>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</si>
  <si>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</si>
  <si>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</si>
  <si>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</si>
  <si>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</si>
  <si>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</si>
  <si>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</si>
  <si>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</si>
  <si>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</si>
  <si>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</si>
  <si>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</si>
  <si>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31年３月15日から金剛山ロープウェイが駅舎の耐震強度不足のため運休した影響から、令和元年８月末で宿泊施設も休館となっている。今後は金剛山ロープウェイも合わせて総合的に運営方針を検討する必要がある。
　このような事情から経営戦略の策定は未定である。</t>
    <rPh sb="1" eb="3">
      <t>ヘイセイ</t>
    </rPh>
    <rPh sb="5" eb="6">
      <t>ネン</t>
    </rPh>
    <rPh sb="7" eb="8">
      <t>ガツ</t>
    </rPh>
    <rPh sb="10" eb="11">
      <t>ヒ</t>
    </rPh>
    <rPh sb="13" eb="16">
      <t>コンゴウサン</t>
    </rPh>
    <rPh sb="23" eb="25">
      <t>エキシャ</t>
    </rPh>
    <rPh sb="26" eb="28">
      <t>タイシン</t>
    </rPh>
    <rPh sb="28" eb="30">
      <t>キョウド</t>
    </rPh>
    <rPh sb="30" eb="32">
      <t>フソク</t>
    </rPh>
    <rPh sb="35" eb="37">
      <t>ウンキュウ</t>
    </rPh>
    <rPh sb="39" eb="41">
      <t>エイキョウ</t>
    </rPh>
    <rPh sb="44" eb="45">
      <t>レイ</t>
    </rPh>
    <rPh sb="45" eb="46">
      <t>ワ</t>
    </rPh>
    <rPh sb="46" eb="48">
      <t>ガンネン</t>
    </rPh>
    <rPh sb="49" eb="50">
      <t>ガツ</t>
    </rPh>
    <rPh sb="50" eb="51">
      <t>マツ</t>
    </rPh>
    <rPh sb="52" eb="54">
      <t>シュクハク</t>
    </rPh>
    <rPh sb="54" eb="56">
      <t>シセツ</t>
    </rPh>
    <rPh sb="57" eb="59">
      <t>キュウカン</t>
    </rPh>
    <rPh sb="66" eb="68">
      <t>コンゴ</t>
    </rPh>
    <rPh sb="69" eb="72">
      <t>コンゴウサン</t>
    </rPh>
    <rPh sb="79" eb="80">
      <t>ア</t>
    </rPh>
    <rPh sb="83" eb="86">
      <t>ソウゴウテキ</t>
    </rPh>
    <rPh sb="87" eb="89">
      <t>ウンエイ</t>
    </rPh>
    <rPh sb="89" eb="91">
      <t>ホウシン</t>
    </rPh>
    <rPh sb="92" eb="94">
      <t>ケントウ</t>
    </rPh>
    <rPh sb="96" eb="98">
      <t>ヒツヨウ</t>
    </rPh>
    <rPh sb="109" eb="111">
      <t>ジジョウ</t>
    </rPh>
    <rPh sb="113" eb="115">
      <t>ケイエイ</t>
    </rPh>
    <rPh sb="115" eb="117">
      <t>センリャク</t>
    </rPh>
    <rPh sb="118" eb="120">
      <t>サクテイ</t>
    </rPh>
    <rPh sb="121" eb="123">
      <t>ミテイ</t>
    </rPh>
    <phoneticPr fontId="5"/>
  </si>
  <si>
    <t>　他会計からの繰入はなく、指定管理者制度により効率的な運営に努めてきた。収益的収支比率、売上高ＧＯＰ比率は前年数値と大きな増減はなく、ＥＢＩＴＤＡは少し好転しているが、いずれもが経営改善に向けた取組みが必要な数値となっている。</t>
    <rPh sb="1" eb="2">
      <t>タ</t>
    </rPh>
    <rPh sb="2" eb="4">
      <t>カイケイ</t>
    </rPh>
    <rPh sb="7" eb="9">
      <t>クリイレ</t>
    </rPh>
    <rPh sb="13" eb="15">
      <t>シテイ</t>
    </rPh>
    <rPh sb="15" eb="17">
      <t>カンリ</t>
    </rPh>
    <rPh sb="17" eb="18">
      <t>モノ</t>
    </rPh>
    <rPh sb="18" eb="20">
      <t>セイド</t>
    </rPh>
    <rPh sb="23" eb="26">
      <t>コウリツテキ</t>
    </rPh>
    <rPh sb="27" eb="29">
      <t>ウンエイ</t>
    </rPh>
    <rPh sb="30" eb="31">
      <t>ツト</t>
    </rPh>
    <rPh sb="36" eb="39">
      <t>シュウエキテキ</t>
    </rPh>
    <rPh sb="39" eb="41">
      <t>シュウシ</t>
    </rPh>
    <rPh sb="41" eb="43">
      <t>ヒリツ</t>
    </rPh>
    <rPh sb="44" eb="46">
      <t>ウリアゲ</t>
    </rPh>
    <rPh sb="46" eb="47">
      <t>ダカ</t>
    </rPh>
    <rPh sb="50" eb="52">
      <t>ヒリツ</t>
    </rPh>
    <rPh sb="53" eb="55">
      <t>ゼンネン</t>
    </rPh>
    <rPh sb="55" eb="57">
      <t>スウチ</t>
    </rPh>
    <rPh sb="58" eb="59">
      <t>オオ</t>
    </rPh>
    <rPh sb="61" eb="63">
      <t>ゾウゲン</t>
    </rPh>
    <rPh sb="74" eb="75">
      <t>スコ</t>
    </rPh>
    <rPh sb="76" eb="78">
      <t>コウテン</t>
    </rPh>
    <rPh sb="89" eb="91">
      <t>ケイエイ</t>
    </rPh>
    <rPh sb="91" eb="93">
      <t>カイゼン</t>
    </rPh>
    <rPh sb="94" eb="95">
      <t>ム</t>
    </rPh>
    <rPh sb="97" eb="99">
      <t>トリク</t>
    </rPh>
    <rPh sb="101" eb="103">
      <t>ヒツヨウ</t>
    </rPh>
    <rPh sb="104" eb="106">
      <t>スウチ</t>
    </rPh>
    <phoneticPr fontId="5"/>
  </si>
  <si>
    <t>　指定管理者制度により運営し、資産は大阪府所有であり、大規模修繕は大阪府が実施することから、資産維持のための経費は比較的少額で済んでいる。</t>
    <rPh sb="1" eb="3">
      <t>シテイ</t>
    </rPh>
    <rPh sb="3" eb="5">
      <t>カンリ</t>
    </rPh>
    <rPh sb="5" eb="6">
      <t>モノ</t>
    </rPh>
    <rPh sb="6" eb="8">
      <t>セイド</t>
    </rPh>
    <rPh sb="11" eb="13">
      <t>ウンエイ</t>
    </rPh>
    <rPh sb="15" eb="17">
      <t>シサン</t>
    </rPh>
    <rPh sb="18" eb="21">
      <t>オオサカフ</t>
    </rPh>
    <rPh sb="21" eb="23">
      <t>ショユウ</t>
    </rPh>
    <rPh sb="27" eb="30">
      <t>ダイキボ</t>
    </rPh>
    <rPh sb="30" eb="32">
      <t>シュウゼン</t>
    </rPh>
    <rPh sb="33" eb="36">
      <t>オオサカフ</t>
    </rPh>
    <rPh sb="37" eb="39">
      <t>ジッシ</t>
    </rPh>
    <rPh sb="46" eb="48">
      <t>シサン</t>
    </rPh>
    <rPh sb="48" eb="50">
      <t>イジ</t>
    </rPh>
    <rPh sb="54" eb="56">
      <t>ケイヒ</t>
    </rPh>
    <rPh sb="57" eb="60">
      <t>ヒカクテキ</t>
    </rPh>
    <rPh sb="60" eb="62">
      <t>ショウガク</t>
    </rPh>
    <rPh sb="63" eb="64">
      <t>ス</t>
    </rPh>
    <phoneticPr fontId="5"/>
  </si>
  <si>
    <t>　村内の宿泊施設数の状況は前年と変わらない中で、宿泊客数の割合は低下している。</t>
    <rPh sb="1" eb="2">
      <t>ムラ</t>
    </rPh>
    <rPh sb="2" eb="3">
      <t>ナイ</t>
    </rPh>
    <rPh sb="4" eb="6">
      <t>シュクハク</t>
    </rPh>
    <rPh sb="6" eb="8">
      <t>シセツ</t>
    </rPh>
    <rPh sb="8" eb="9">
      <t>カズ</t>
    </rPh>
    <rPh sb="10" eb="12">
      <t>ジョウキョウ</t>
    </rPh>
    <rPh sb="13" eb="15">
      <t>ゼンネン</t>
    </rPh>
    <rPh sb="16" eb="17">
      <t>カ</t>
    </rPh>
    <rPh sb="21" eb="22">
      <t>ナカ</t>
    </rPh>
    <rPh sb="24" eb="26">
      <t>シュクハク</t>
    </rPh>
    <rPh sb="26" eb="28">
      <t>キャクスウ</t>
    </rPh>
    <rPh sb="29" eb="31">
      <t>ワリアイ</t>
    </rPh>
    <rPh sb="32" eb="34">
      <t>テイカ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</si>
</sst>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B-484A-97ED-BB58B2463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4046</c:v>
                </c:pt>
                <c:pt idx="1">
                  <c:v>4096</c:v>
                </c:pt>
                <c:pt idx="2">
                  <c:v>11889</c:v>
                </c:pt>
                <c:pt idx="3">
                  <c:v>15661</c:v>
                </c:pt>
                <c:pt idx="4">
                  <c:v>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B-484A-97ED-BB58B2463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dateAx>
        <c:axId val="819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4512"/>
        <c:crosses val="autoZero"/>
        <c:auto val="1"/>
        <c:lblOffset val="100"/>
        <c:baseTimeUnit val="years"/>
      </c:date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7E-41C6-ABD4-6AA0628A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E-41C6-ABD4-6AA0628A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dateAx>
        <c:axId val="819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9536"/>
        <c:crosses val="autoZero"/>
        <c:auto val="1"/>
        <c:lblOffset val="100"/>
        <c:baseTimeUnit val="years"/>
      </c:date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2.9999999999999997E-4</c:v>
                </c:pt>
                <c:pt idx="1">
                  <c:v>4.0000000000000002E-4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1-4532-936B-7A49D4494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1-4532-936B-7A49D4494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dateAx>
        <c:axId val="96025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Offset val="100"/>
        <c:baseTimeUnit val="years"/>
      </c:date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dateAx>
        <c:axId val="961003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609856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9-49C1-B748-B798E13FB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34.4</c:v>
                </c:pt>
                <c:pt idx="1">
                  <c:v>35.5</c:v>
                </c:pt>
                <c:pt idx="2">
                  <c:v>34.700000000000003</c:v>
                </c:pt>
                <c:pt idx="3">
                  <c:v>32.299999999999997</c:v>
                </c:pt>
                <c:pt idx="4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9-49C1-B748-B798E13FB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88.3</c:v>
                </c:pt>
                <c:pt idx="2">
                  <c:v>92.1</c:v>
                </c:pt>
                <c:pt idx="3">
                  <c:v>81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7-431F-816A-C04D36B2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90.7</c:v>
                </c:pt>
                <c:pt idx="2">
                  <c:v>86.4</c:v>
                </c:pt>
                <c:pt idx="3">
                  <c:v>93.1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7-431F-816A-C04D36B2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dateAx>
        <c:axId val="764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47104"/>
        <c:crosses val="autoZero"/>
        <c:auto val="1"/>
        <c:lblOffset val="100"/>
        <c:baseTimeUnit val="years"/>
      </c:date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-6128</c:v>
                </c:pt>
                <c:pt idx="1">
                  <c:v>-17697</c:v>
                </c:pt>
                <c:pt idx="2">
                  <c:v>-4813</c:v>
                </c:pt>
                <c:pt idx="3">
                  <c:v>-11961</c:v>
                </c:pt>
                <c:pt idx="4">
                  <c:v>-9389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8-4735-89F4-EECE013A6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-10419</c:v>
                </c:pt>
                <c:pt idx="1">
                  <c:v>-9739</c:v>
                </c:pt>
                <c:pt idx="2">
                  <c:v>-10274</c:v>
                </c:pt>
                <c:pt idx="3">
                  <c:v>-13530</c:v>
                </c:pt>
                <c:pt idx="4">
                  <c:v>-14948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8-4735-89F4-EECE013A6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dateAx>
        <c:axId val="78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512"/>
        <c:crosses val="autoZero"/>
        <c:auto val="1"/>
        <c:lblOffset val="100"/>
        <c:baseTimeUnit val="years"/>
      </c:date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-9.6</c:v>
                </c:pt>
                <c:pt idx="1">
                  <c:v>-13.1</c:v>
                </c:pt>
                <c:pt idx="2">
                  <c:v>-8.6</c:v>
                </c:pt>
                <c:pt idx="3">
                  <c:v>-21.4</c:v>
                </c:pt>
                <c:pt idx="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8-411F-8257-05CD7C67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-22.8</c:v>
                </c:pt>
                <c:pt idx="1">
                  <c:v>-17.100000000000001</c:v>
                </c:pt>
                <c:pt idx="2">
                  <c:v>-18.899999999999999</c:v>
                </c:pt>
                <c:pt idx="3">
                  <c:v>-20.100000000000001</c:v>
                </c:pt>
                <c:pt idx="4">
                  <c:v>-47.7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8-411F-8257-05CD7C67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dateAx>
        <c:axId val="784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0608"/>
        <c:crosses val="autoZero"/>
        <c:auto val="1"/>
        <c:lblOffset val="100"/>
        <c:baseTimeUnit val="years"/>
      </c:date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40.9</c:v>
                </c:pt>
                <c:pt idx="1">
                  <c:v>40.5</c:v>
                </c:pt>
                <c:pt idx="2">
                  <c:v>40.799999999999997</c:v>
                </c:pt>
                <c:pt idx="3">
                  <c:v>48.5</c:v>
                </c:pt>
                <c:pt idx="4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D-4EF5-83D7-E07ADAC1D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38.4</c:v>
                </c:pt>
                <c:pt idx="1">
                  <c:v>35.799999999999997</c:v>
                </c:pt>
                <c:pt idx="2">
                  <c:v>39.4</c:v>
                </c:pt>
                <c:pt idx="3">
                  <c:v>41.5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D-4EF5-83D7-E07ADAC1D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dateAx>
        <c:axId val="784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4800"/>
        <c:crosses val="autoZero"/>
        <c:auto val="1"/>
        <c:lblOffset val="100"/>
        <c:baseTimeUnit val="years"/>
      </c:date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32.9</c:v>
                </c:pt>
                <c:pt idx="1">
                  <c:v>29.1</c:v>
                </c:pt>
                <c:pt idx="2">
                  <c:v>27.6</c:v>
                </c:pt>
                <c:pt idx="3">
                  <c:v>26.9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0-4EF3-9644-66F407F6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17.399999999999999</c:v>
                </c:pt>
                <c:pt idx="2">
                  <c:v>16</c:v>
                </c:pt>
                <c:pt idx="3">
                  <c:v>15.6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0-4EF3-9644-66F407F6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dateAx>
        <c:axId val="81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8224"/>
        <c:crosses val="autoZero"/>
        <c:auto val="1"/>
        <c:lblOffset val="100"/>
        <c:baseTimeUnit val="years"/>
      </c:date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6-4335-A0F6-AD7368593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41.2</c:v>
                </c:pt>
                <c:pt idx="2">
                  <c:v>38.5</c:v>
                </c:pt>
                <c:pt idx="3">
                  <c:v>34.200000000000003</c:v>
                </c:pt>
                <c:pt idx="4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6-4335-A0F6-AD7368593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dateAx>
        <c:axId val="81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6512"/>
        <c:crosses val="autoZero"/>
        <c:auto val="1"/>
        <c:lblOffset val="100"/>
        <c:baseTimeUnit val="years"/>
      </c:date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526-4AB8-A497-CECDEFCD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6-4AB8-A497-CECDEFCD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dateAx>
        <c:axId val="8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4864"/>
        <c:crosses val="autoZero"/>
        <c:auto val="1"/>
        <c:lblOffset val="100"/>
        <c:baseTimeUnit val="years"/>
      </c:date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</row>
    <row r="3" spans="1:387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</row>
    <row r="4" spans="1:387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4"/>
      <c r="NB4" s="84"/>
      <c r="NC4" s="84"/>
      <c r="ND4" s="84"/>
      <c r="NE4" s="84"/>
      <c r="NF4" s="84"/>
      <c r="NG4" s="84"/>
      <c r="NH4" s="84"/>
      <c r="NI4" s="84"/>
      <c r="NJ4" s="84"/>
      <c r="NK4" s="84"/>
      <c r="NL4" s="84"/>
      <c r="NM4" s="84"/>
      <c r="NN4" s="84"/>
      <c r="NO4" s="84"/>
      <c r="NP4" s="84"/>
      <c r="NQ4" s="84"/>
      <c r="NR4" s="84"/>
      <c r="NS4" s="84"/>
      <c r="NT4" s="84"/>
      <c r="NU4" s="84"/>
      <c r="NV4" s="84"/>
      <c r="NW4" s="8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5" t="str">
        <f>データ!H6&amp;"　"&amp;データ!I6</f>
        <v>大阪府千早赤阪村　香楠荘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6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  <c r="AQ7" s="86" t="s">
        <v>2</v>
      </c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8"/>
      <c r="CF7" s="86" t="s">
        <v>3</v>
      </c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8"/>
      <c r="DU7" s="89" t="s">
        <v>4</v>
      </c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 t="s">
        <v>5</v>
      </c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9" t="s">
        <v>6</v>
      </c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 t="s">
        <v>7</v>
      </c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 t="s">
        <v>8</v>
      </c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4" t="str">
        <f>データ!J7</f>
        <v>法非適用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6"/>
      <c r="AQ8" s="94" t="str">
        <f>データ!K7</f>
        <v>観光施設事業</v>
      </c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6"/>
      <c r="CF8" s="94" t="str">
        <f>データ!L7</f>
        <v>休養宿泊施設</v>
      </c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6"/>
      <c r="DU8" s="90" t="str">
        <f>データ!M7</f>
        <v>Ａ１Ｂ１</v>
      </c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 t="str">
        <f>データ!N7</f>
        <v>非設置</v>
      </c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7">
        <f>データ!S7</f>
        <v>6450</v>
      </c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0" t="str">
        <f>データ!T7</f>
        <v>利用料金制</v>
      </c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1">
        <f>データ!U7</f>
        <v>9</v>
      </c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3"/>
      <c r="NI8" s="92" t="s">
        <v>10</v>
      </c>
      <c r="NJ8" s="9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6" t="s">
        <v>12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8"/>
      <c r="AQ9" s="86" t="s">
        <v>13</v>
      </c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8"/>
      <c r="CF9" s="86" t="s">
        <v>14</v>
      </c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8"/>
      <c r="DU9" s="89" t="s">
        <v>15</v>
      </c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9" t="s">
        <v>16</v>
      </c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 t="s">
        <v>17</v>
      </c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 t="s">
        <v>18</v>
      </c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3"/>
      <c r="NI9" s="98" t="s">
        <v>19</v>
      </c>
      <c r="NJ9" s="99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tr">
        <f>データ!P7</f>
        <v>該当数値なし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2"/>
      <c r="CF10" s="103">
        <f>データ!Q7</f>
        <v>1621</v>
      </c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5"/>
      <c r="DU10" s="97">
        <f>データ!R7</f>
        <v>53</v>
      </c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90" t="str">
        <f>データ!V7</f>
        <v>無</v>
      </c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T10" s="90"/>
      <c r="JU10" s="90"/>
      <c r="JV10" s="91">
        <f>データ!W7</f>
        <v>40</v>
      </c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0" t="str">
        <f>データ!X7</f>
        <v>有</v>
      </c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90"/>
      <c r="MQ10" s="90"/>
      <c r="MR10" s="90"/>
      <c r="MS10" s="90"/>
      <c r="MT10" s="90"/>
      <c r="MU10" s="90"/>
      <c r="MV10" s="90"/>
      <c r="MW10" s="90"/>
      <c r="MX10" s="90"/>
      <c r="MY10" s="90"/>
      <c r="MZ10" s="90"/>
      <c r="NA10" s="90"/>
      <c r="NB10" s="90"/>
      <c r="NC10" s="90"/>
      <c r="ND10" s="90"/>
      <c r="NE10" s="90"/>
      <c r="NF10" s="90"/>
      <c r="NG10" s="90"/>
      <c r="NH10" s="2"/>
      <c r="NI10" s="106" t="s">
        <v>21</v>
      </c>
      <c r="NJ10" s="107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8" t="s">
        <v>23</v>
      </c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8"/>
      <c r="NJ12" s="108"/>
      <c r="NK12" s="108"/>
      <c r="NL12" s="108"/>
      <c r="NM12" s="108"/>
      <c r="NN12" s="108"/>
      <c r="NO12" s="108"/>
      <c r="NP12" s="108"/>
      <c r="NQ12" s="108"/>
      <c r="NR12" s="108"/>
      <c r="NS12" s="108"/>
      <c r="NT12" s="108"/>
      <c r="NU12" s="108"/>
      <c r="NV12" s="108"/>
      <c r="NW12" s="108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10" t="s">
        <v>24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7"/>
      <c r="JO14" s="7"/>
      <c r="JP14" s="7"/>
      <c r="JQ14" s="7"/>
      <c r="JR14" s="7"/>
      <c r="JS14" s="7"/>
      <c r="JT14" s="112" t="s">
        <v>25</v>
      </c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3"/>
      <c r="NH14" s="2"/>
      <c r="NI14" s="116" t="s">
        <v>26</v>
      </c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  <c r="JC15" s="111"/>
      <c r="JD15" s="111"/>
      <c r="JE15" s="111"/>
      <c r="JF15" s="111"/>
      <c r="JG15" s="111"/>
      <c r="JH15" s="111"/>
      <c r="JI15" s="111"/>
      <c r="JJ15" s="111"/>
      <c r="JK15" s="111"/>
      <c r="JL15" s="111"/>
      <c r="JM15" s="111"/>
      <c r="JN15" s="20"/>
      <c r="JO15" s="20"/>
      <c r="JP15" s="20"/>
      <c r="JQ15" s="20"/>
      <c r="JR15" s="20"/>
      <c r="JS15" s="20"/>
      <c r="JT15" s="114"/>
      <c r="JU15" s="111"/>
      <c r="JV15" s="111"/>
      <c r="JW15" s="111"/>
      <c r="JX15" s="111"/>
      <c r="JY15" s="111"/>
      <c r="JZ15" s="111"/>
      <c r="KA15" s="111"/>
      <c r="KB15" s="111"/>
      <c r="KC15" s="111"/>
      <c r="KD15" s="111"/>
      <c r="KE15" s="111"/>
      <c r="KF15" s="111"/>
      <c r="KG15" s="111"/>
      <c r="KH15" s="111"/>
      <c r="KI15" s="111"/>
      <c r="KJ15" s="111"/>
      <c r="KK15" s="111"/>
      <c r="KL15" s="111"/>
      <c r="KM15" s="111"/>
      <c r="KN15" s="111"/>
      <c r="KO15" s="111"/>
      <c r="KP15" s="111"/>
      <c r="KQ15" s="111"/>
      <c r="KR15" s="111"/>
      <c r="KS15" s="111"/>
      <c r="KT15" s="111"/>
      <c r="KU15" s="111"/>
      <c r="KV15" s="111"/>
      <c r="KW15" s="111"/>
      <c r="KX15" s="111"/>
      <c r="KY15" s="111"/>
      <c r="KZ15" s="111"/>
      <c r="LA15" s="111"/>
      <c r="LB15" s="111"/>
      <c r="LC15" s="111"/>
      <c r="LD15" s="111"/>
      <c r="LE15" s="111"/>
      <c r="LF15" s="111"/>
      <c r="LG15" s="111"/>
      <c r="LH15" s="111"/>
      <c r="LI15" s="111"/>
      <c r="LJ15" s="111"/>
      <c r="LK15" s="111"/>
      <c r="LL15" s="111"/>
      <c r="LM15" s="111"/>
      <c r="LN15" s="111"/>
      <c r="LO15" s="111"/>
      <c r="LP15" s="111"/>
      <c r="LQ15" s="111"/>
      <c r="LR15" s="111"/>
      <c r="LS15" s="111"/>
      <c r="LT15" s="111"/>
      <c r="LU15" s="111"/>
      <c r="LV15" s="111"/>
      <c r="LW15" s="111"/>
      <c r="LX15" s="111"/>
      <c r="LY15" s="111"/>
      <c r="LZ15" s="111"/>
      <c r="MA15" s="111"/>
      <c r="MB15" s="111"/>
      <c r="MC15" s="111"/>
      <c r="MD15" s="111"/>
      <c r="ME15" s="111"/>
      <c r="MF15" s="111"/>
      <c r="MG15" s="111"/>
      <c r="MH15" s="111"/>
      <c r="MI15" s="111"/>
      <c r="MJ15" s="111"/>
      <c r="MK15" s="111"/>
      <c r="ML15" s="111"/>
      <c r="MM15" s="111"/>
      <c r="MN15" s="111"/>
      <c r="MO15" s="111"/>
      <c r="MP15" s="111"/>
      <c r="MQ15" s="111"/>
      <c r="MR15" s="111"/>
      <c r="MS15" s="111"/>
      <c r="MT15" s="111"/>
      <c r="MU15" s="111"/>
      <c r="MV15" s="111"/>
      <c r="MW15" s="111"/>
      <c r="MX15" s="111"/>
      <c r="MY15" s="111"/>
      <c r="MZ15" s="111"/>
      <c r="NA15" s="111"/>
      <c r="NB15" s="111"/>
      <c r="NC15" s="111"/>
      <c r="ND15" s="111"/>
      <c r="NE15" s="111"/>
      <c r="NF15" s="111"/>
      <c r="NG15" s="115"/>
      <c r="NH15" s="2"/>
      <c r="NI15" s="119" t="s">
        <v>138</v>
      </c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9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9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9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9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9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9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9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9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9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9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9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9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9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9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5">
        <f>データ!$B$11</f>
        <v>41640</v>
      </c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>
        <f>データ!$C$11</f>
        <v>42005</v>
      </c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>
        <f>データ!$D$11</f>
        <v>42370</v>
      </c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>
        <f>データ!$E$11</f>
        <v>42736</v>
      </c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>
        <f>データ!$F$11</f>
        <v>43101</v>
      </c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5">
        <f>データ!$B$11</f>
        <v>41640</v>
      </c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>
        <f>データ!$C$11</f>
        <v>42005</v>
      </c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>
        <f>データ!$D$11</f>
        <v>42370</v>
      </c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>
        <f>データ!$E$11</f>
        <v>42736</v>
      </c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>
        <f>データ!$F$11</f>
        <v>43101</v>
      </c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5">
        <f>データ!$B$11</f>
        <v>41640</v>
      </c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>
        <f>データ!$C$11</f>
        <v>42005</v>
      </c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>
        <f>データ!$D$11</f>
        <v>42370</v>
      </c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>
        <f>データ!$E$11</f>
        <v>42736</v>
      </c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>
        <f>データ!$F$11</f>
        <v>43101</v>
      </c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2"/>
      <c r="NJ30" s="123"/>
      <c r="NK30" s="123"/>
      <c r="NL30" s="123"/>
      <c r="NM30" s="123"/>
      <c r="NN30" s="123"/>
      <c r="NO30" s="123"/>
      <c r="NP30" s="123"/>
      <c r="NQ30" s="123"/>
      <c r="NR30" s="123"/>
      <c r="NS30" s="123"/>
      <c r="NT30" s="123"/>
      <c r="NU30" s="123"/>
      <c r="NV30" s="123"/>
      <c r="NW30" s="124"/>
    </row>
    <row r="31" spans="1:387" ht="13.5" customHeight="1" x14ac:dyDescent="0.15">
      <c r="A31" s="2"/>
      <c r="B31" s="21"/>
      <c r="C31" s="4"/>
      <c r="D31" s="4"/>
      <c r="E31" s="4"/>
      <c r="F31" s="4"/>
      <c r="I31" s="126" t="s">
        <v>27</v>
      </c>
      <c r="J31" s="126"/>
      <c r="K31" s="126"/>
      <c r="L31" s="126"/>
      <c r="M31" s="126"/>
      <c r="N31" s="126"/>
      <c r="O31" s="126"/>
      <c r="P31" s="126"/>
      <c r="Q31" s="126"/>
      <c r="R31" s="127">
        <f>データ!Y7</f>
        <v>91.2</v>
      </c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>
        <f>データ!Z7</f>
        <v>88.3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>
        <f>データ!AA7</f>
        <v>92.1</v>
      </c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>
        <f>データ!AB7</f>
        <v>81</v>
      </c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>
        <f>データ!AC7</f>
        <v>83.5</v>
      </c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6" t="s">
        <v>27</v>
      </c>
      <c r="CX31" s="126"/>
      <c r="CY31" s="126"/>
      <c r="CZ31" s="126"/>
      <c r="DA31" s="126"/>
      <c r="DB31" s="126"/>
      <c r="DC31" s="126"/>
      <c r="DD31" s="126"/>
      <c r="DE31" s="126"/>
      <c r="DF31" s="127">
        <f>データ!AJ7</f>
        <v>0</v>
      </c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>
        <f>データ!AK7</f>
        <v>0</v>
      </c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>
        <f>データ!AL7</f>
        <v>0</v>
      </c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>
        <f>データ!AM7</f>
        <v>0</v>
      </c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>
        <f>データ!AN7</f>
        <v>0</v>
      </c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6" t="s">
        <v>27</v>
      </c>
      <c r="GL31" s="126"/>
      <c r="GM31" s="126"/>
      <c r="GN31" s="126"/>
      <c r="GO31" s="126"/>
      <c r="GP31" s="126"/>
      <c r="GQ31" s="126"/>
      <c r="GR31" s="126"/>
      <c r="GS31" s="126"/>
      <c r="GT31" s="128">
        <f>データ!AU7</f>
        <v>0</v>
      </c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>
        <f>データ!AV7</f>
        <v>0</v>
      </c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>
        <f>データ!AW7</f>
        <v>0</v>
      </c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>
        <f>データ!AX7</f>
        <v>0</v>
      </c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  <c r="IW31" s="128"/>
      <c r="IX31" s="128">
        <f>データ!AY7</f>
        <v>0</v>
      </c>
      <c r="IY31" s="128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6" t="s">
        <v>28</v>
      </c>
      <c r="NJ31" s="117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6" t="s">
        <v>29</v>
      </c>
      <c r="J32" s="126"/>
      <c r="K32" s="126"/>
      <c r="L32" s="126"/>
      <c r="M32" s="126"/>
      <c r="N32" s="126"/>
      <c r="O32" s="126"/>
      <c r="P32" s="126"/>
      <c r="Q32" s="126"/>
      <c r="R32" s="127">
        <f>データ!AD7</f>
        <v>86.7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>
        <f>データ!AE7</f>
        <v>90.7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>
        <f>データ!AF7</f>
        <v>86.4</v>
      </c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>
        <f>データ!AG7</f>
        <v>93.1</v>
      </c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>
        <f>データ!AH7</f>
        <v>90.5</v>
      </c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6" t="s">
        <v>29</v>
      </c>
      <c r="CX32" s="126"/>
      <c r="CY32" s="126"/>
      <c r="CZ32" s="126"/>
      <c r="DA32" s="126"/>
      <c r="DB32" s="126"/>
      <c r="DC32" s="126"/>
      <c r="DD32" s="126"/>
      <c r="DE32" s="126"/>
      <c r="DF32" s="127">
        <f>データ!AO7</f>
        <v>34.4</v>
      </c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>
        <f>データ!AP7</f>
        <v>35.5</v>
      </c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>
        <f>データ!AQ7</f>
        <v>34.700000000000003</v>
      </c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>
        <f>データ!AR7</f>
        <v>32.299999999999997</v>
      </c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>
        <f>データ!AS7</f>
        <v>19.7</v>
      </c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6" t="s">
        <v>29</v>
      </c>
      <c r="GL32" s="126"/>
      <c r="GM32" s="126"/>
      <c r="GN32" s="126"/>
      <c r="GO32" s="126"/>
      <c r="GP32" s="126"/>
      <c r="GQ32" s="126"/>
      <c r="GR32" s="126"/>
      <c r="GS32" s="126"/>
      <c r="GT32" s="128">
        <f>データ!AZ7</f>
        <v>4046</v>
      </c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>
        <f>データ!BA7</f>
        <v>4096</v>
      </c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>
        <f>データ!BB7</f>
        <v>11889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>
        <f>データ!BC7</f>
        <v>15661</v>
      </c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>
        <f>データ!BD7</f>
        <v>8338</v>
      </c>
      <c r="IY32" s="128"/>
      <c r="IZ32" s="128"/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9" t="s">
        <v>139</v>
      </c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9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9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9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9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9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9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9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9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9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9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9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9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9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9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2"/>
      <c r="NJ47" s="123"/>
      <c r="NK47" s="123"/>
      <c r="NL47" s="123"/>
      <c r="NM47" s="123"/>
      <c r="NN47" s="123"/>
      <c r="NO47" s="123"/>
      <c r="NP47" s="123"/>
      <c r="NQ47" s="123"/>
      <c r="NR47" s="123"/>
      <c r="NS47" s="123"/>
      <c r="NT47" s="123"/>
      <c r="NU47" s="123"/>
      <c r="NV47" s="123"/>
      <c r="NW47" s="12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6" t="s">
        <v>30</v>
      </c>
      <c r="NJ48" s="117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9" t="s">
        <v>140</v>
      </c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9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9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5">
        <f>データ!$B$11</f>
        <v>41640</v>
      </c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>
        <f>データ!$C$11</f>
        <v>42005</v>
      </c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>
        <f>データ!$D$11</f>
        <v>42370</v>
      </c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>
        <f>データ!$E$11</f>
        <v>42736</v>
      </c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>
        <f>データ!$F$11</f>
        <v>43101</v>
      </c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5">
        <f>データ!$B$11</f>
        <v>41640</v>
      </c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>
        <f>データ!$C$11</f>
        <v>42005</v>
      </c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>
        <f>データ!$D$11</f>
        <v>42370</v>
      </c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>
        <f>データ!$E$11</f>
        <v>42736</v>
      </c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>
        <f>データ!$F$11</f>
        <v>43101</v>
      </c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5">
        <f>データ!$B$11</f>
        <v>41640</v>
      </c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>
        <f>データ!$C$11</f>
        <v>42005</v>
      </c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>
        <f>データ!$D$11</f>
        <v>42370</v>
      </c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>
        <f>データ!$E$11</f>
        <v>42736</v>
      </c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>
        <f>データ!$F$11</f>
        <v>43101</v>
      </c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5">
        <f>データ!$B$11</f>
        <v>41640</v>
      </c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>
        <f>データ!$C$11</f>
        <v>42005</v>
      </c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>
        <f>データ!$D$11</f>
        <v>42370</v>
      </c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>
        <f>データ!$E$11</f>
        <v>42736</v>
      </c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>
        <f>データ!$F$11</f>
        <v>43101</v>
      </c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4"/>
      <c r="NA52" s="4"/>
      <c r="NB52" s="4"/>
      <c r="NC52" s="4"/>
      <c r="ND52" s="4"/>
      <c r="NE52" s="4"/>
      <c r="NF52" s="4"/>
      <c r="NG52" s="22"/>
      <c r="NH52" s="2"/>
      <c r="NI52" s="119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1"/>
    </row>
    <row r="53" spans="1:387" ht="13.5" customHeight="1" x14ac:dyDescent="0.15">
      <c r="A53" s="2"/>
      <c r="B53" s="21"/>
      <c r="C53" s="4"/>
      <c r="D53" s="4"/>
      <c r="E53" s="4"/>
      <c r="F53" s="4"/>
      <c r="I53" s="126" t="s">
        <v>27</v>
      </c>
      <c r="J53" s="126"/>
      <c r="K53" s="126"/>
      <c r="L53" s="126"/>
      <c r="M53" s="126"/>
      <c r="N53" s="126"/>
      <c r="O53" s="126"/>
      <c r="P53" s="126"/>
      <c r="Q53" s="126"/>
      <c r="R53" s="127">
        <f>データ!BF7</f>
        <v>32.9</v>
      </c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>
        <f>データ!BG7</f>
        <v>29.1</v>
      </c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>
        <f>データ!BH7</f>
        <v>27.6</v>
      </c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>
        <f>データ!BI7</f>
        <v>26.9</v>
      </c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>
        <f>データ!BJ7</f>
        <v>23</v>
      </c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6" t="s">
        <v>27</v>
      </c>
      <c r="CX53" s="126"/>
      <c r="CY53" s="126"/>
      <c r="CZ53" s="126"/>
      <c r="DA53" s="126"/>
      <c r="DB53" s="126"/>
      <c r="DC53" s="126"/>
      <c r="DD53" s="126"/>
      <c r="DE53" s="126"/>
      <c r="DF53" s="127">
        <f>データ!BQ7</f>
        <v>40.9</v>
      </c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>
        <f>データ!BR7</f>
        <v>40.5</v>
      </c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>
        <f>データ!BS7</f>
        <v>40.799999999999997</v>
      </c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>
        <f>データ!BT7</f>
        <v>48.5</v>
      </c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>
        <f>データ!BU7</f>
        <v>47.6</v>
      </c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6" t="s">
        <v>27</v>
      </c>
      <c r="GL53" s="126"/>
      <c r="GM53" s="126"/>
      <c r="GN53" s="126"/>
      <c r="GO53" s="126"/>
      <c r="GP53" s="126"/>
      <c r="GQ53" s="126"/>
      <c r="GR53" s="126"/>
      <c r="GS53" s="126"/>
      <c r="GT53" s="127">
        <f>データ!CB7</f>
        <v>-9.6</v>
      </c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>
        <f>データ!CC7</f>
        <v>-13.1</v>
      </c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>
        <f>データ!CD7</f>
        <v>-8.6</v>
      </c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>
        <f>データ!CE7</f>
        <v>-21.4</v>
      </c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  <c r="IW53" s="127"/>
      <c r="IX53" s="127">
        <f>データ!CF7</f>
        <v>-0.2</v>
      </c>
      <c r="IY53" s="127"/>
      <c r="IZ53" s="127"/>
      <c r="JA53" s="127"/>
      <c r="JB53" s="127"/>
      <c r="JC53" s="127"/>
      <c r="JD53" s="127"/>
      <c r="JE53" s="127"/>
      <c r="JF53" s="127"/>
      <c r="JG53" s="127"/>
      <c r="JH53" s="127"/>
      <c r="JI53" s="127"/>
      <c r="JJ53" s="127"/>
      <c r="JK53" s="127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6" t="s">
        <v>27</v>
      </c>
      <c r="JZ53" s="126"/>
      <c r="KA53" s="126"/>
      <c r="KB53" s="126"/>
      <c r="KC53" s="126"/>
      <c r="KD53" s="126"/>
      <c r="KE53" s="126"/>
      <c r="KF53" s="126"/>
      <c r="KG53" s="126"/>
      <c r="KH53" s="128">
        <f>データ!CM7</f>
        <v>-6128</v>
      </c>
      <c r="KI53" s="128"/>
      <c r="KJ53" s="128"/>
      <c r="KK53" s="128"/>
      <c r="KL53" s="128"/>
      <c r="KM53" s="128"/>
      <c r="KN53" s="128"/>
      <c r="KO53" s="128"/>
      <c r="KP53" s="128"/>
      <c r="KQ53" s="128"/>
      <c r="KR53" s="128"/>
      <c r="KS53" s="128"/>
      <c r="KT53" s="128"/>
      <c r="KU53" s="128"/>
      <c r="KV53" s="128">
        <f>データ!CN7</f>
        <v>-17697</v>
      </c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/>
      <c r="LI53" s="128"/>
      <c r="LJ53" s="128">
        <f>データ!CO7</f>
        <v>-4813</v>
      </c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>
        <f>データ!CP7</f>
        <v>-11961</v>
      </c>
      <c r="LY53" s="128"/>
      <c r="LZ53" s="128"/>
      <c r="MA53" s="128"/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>
        <f>データ!CQ7</f>
        <v>-9389</v>
      </c>
      <c r="MM53" s="128"/>
      <c r="MN53" s="128"/>
      <c r="MO53" s="128"/>
      <c r="MP53" s="128"/>
      <c r="MQ53" s="128"/>
      <c r="MR53" s="128"/>
      <c r="MS53" s="128"/>
      <c r="MT53" s="128"/>
      <c r="MU53" s="128"/>
      <c r="MV53" s="128"/>
      <c r="MW53" s="128"/>
      <c r="MX53" s="128"/>
      <c r="MY53" s="128"/>
      <c r="MZ53" s="4"/>
      <c r="NA53" s="4"/>
      <c r="NB53" s="4"/>
      <c r="NC53" s="4"/>
      <c r="ND53" s="4"/>
      <c r="NE53" s="4"/>
      <c r="NF53" s="4"/>
      <c r="NG53" s="22"/>
      <c r="NH53" s="2"/>
      <c r="NI53" s="119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6" t="s">
        <v>29</v>
      </c>
      <c r="J54" s="126"/>
      <c r="K54" s="126"/>
      <c r="L54" s="126"/>
      <c r="M54" s="126"/>
      <c r="N54" s="126"/>
      <c r="O54" s="126"/>
      <c r="P54" s="126"/>
      <c r="Q54" s="126"/>
      <c r="R54" s="127">
        <f>データ!BK7</f>
        <v>16.7</v>
      </c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>
        <f>データ!BL7</f>
        <v>17.399999999999999</v>
      </c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>
        <f>データ!BM7</f>
        <v>16</v>
      </c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>
        <f>データ!BN7</f>
        <v>15.6</v>
      </c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>
        <f>データ!BO7</f>
        <v>16.3</v>
      </c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6" t="s">
        <v>29</v>
      </c>
      <c r="CX54" s="126"/>
      <c r="CY54" s="126"/>
      <c r="CZ54" s="126"/>
      <c r="DA54" s="126"/>
      <c r="DB54" s="126"/>
      <c r="DC54" s="126"/>
      <c r="DD54" s="126"/>
      <c r="DE54" s="126"/>
      <c r="DF54" s="127">
        <f>データ!BV7</f>
        <v>38.4</v>
      </c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>
        <f>データ!BW7</f>
        <v>35.799999999999997</v>
      </c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>
        <f>データ!BX7</f>
        <v>39.4</v>
      </c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>
        <f>データ!BY7</f>
        <v>41.5</v>
      </c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>
        <f>データ!BZ7</f>
        <v>33.9</v>
      </c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6" t="s">
        <v>29</v>
      </c>
      <c r="GL54" s="126"/>
      <c r="GM54" s="126"/>
      <c r="GN54" s="126"/>
      <c r="GO54" s="126"/>
      <c r="GP54" s="126"/>
      <c r="GQ54" s="126"/>
      <c r="GR54" s="126"/>
      <c r="GS54" s="126"/>
      <c r="GT54" s="127">
        <f>データ!CG7</f>
        <v>-22.8</v>
      </c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>
        <f>データ!CH7</f>
        <v>-17.100000000000001</v>
      </c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>
        <f>データ!CI7</f>
        <v>-18.899999999999999</v>
      </c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>
        <f>データ!CJ7</f>
        <v>-20.100000000000001</v>
      </c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  <c r="IW54" s="127"/>
      <c r="IX54" s="127">
        <f>データ!CK7</f>
        <v>-47.7</v>
      </c>
      <c r="IY54" s="127"/>
      <c r="IZ54" s="127"/>
      <c r="JA54" s="127"/>
      <c r="JB54" s="127"/>
      <c r="JC54" s="127"/>
      <c r="JD54" s="127"/>
      <c r="JE54" s="127"/>
      <c r="JF54" s="127"/>
      <c r="JG54" s="127"/>
      <c r="JH54" s="127"/>
      <c r="JI54" s="127"/>
      <c r="JJ54" s="127"/>
      <c r="JK54" s="127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6" t="s">
        <v>29</v>
      </c>
      <c r="JZ54" s="126"/>
      <c r="KA54" s="126"/>
      <c r="KB54" s="126"/>
      <c r="KC54" s="126"/>
      <c r="KD54" s="126"/>
      <c r="KE54" s="126"/>
      <c r="KF54" s="126"/>
      <c r="KG54" s="126"/>
      <c r="KH54" s="129">
        <f>データ!CR7</f>
        <v>-10419</v>
      </c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  <c r="KT54" s="130"/>
      <c r="KU54" s="131"/>
      <c r="KV54" s="129">
        <f>データ!CS7</f>
        <v>-9739</v>
      </c>
      <c r="KW54" s="130"/>
      <c r="KX54" s="130"/>
      <c r="KY54" s="130"/>
      <c r="KZ54" s="130"/>
      <c r="LA54" s="130"/>
      <c r="LB54" s="130"/>
      <c r="LC54" s="130"/>
      <c r="LD54" s="130"/>
      <c r="LE54" s="130"/>
      <c r="LF54" s="130"/>
      <c r="LG54" s="130"/>
      <c r="LH54" s="130"/>
      <c r="LI54" s="131"/>
      <c r="LJ54" s="129">
        <f>データ!CT7</f>
        <v>-10274</v>
      </c>
      <c r="LK54" s="130"/>
      <c r="LL54" s="130"/>
      <c r="LM54" s="130"/>
      <c r="LN54" s="130"/>
      <c r="LO54" s="130"/>
      <c r="LP54" s="130"/>
      <c r="LQ54" s="130"/>
      <c r="LR54" s="130"/>
      <c r="LS54" s="130"/>
      <c r="LT54" s="130"/>
      <c r="LU54" s="130"/>
      <c r="LV54" s="130"/>
      <c r="LW54" s="131"/>
      <c r="LX54" s="129">
        <f>データ!CU7</f>
        <v>-13530</v>
      </c>
      <c r="LY54" s="130"/>
      <c r="LZ54" s="130"/>
      <c r="MA54" s="130"/>
      <c r="MB54" s="130"/>
      <c r="MC54" s="130"/>
      <c r="MD54" s="130"/>
      <c r="ME54" s="130"/>
      <c r="MF54" s="130"/>
      <c r="MG54" s="130"/>
      <c r="MH54" s="130"/>
      <c r="MI54" s="130"/>
      <c r="MJ54" s="130"/>
      <c r="MK54" s="131"/>
      <c r="ML54" s="129">
        <f>データ!CV7</f>
        <v>-14948</v>
      </c>
      <c r="MM54" s="130"/>
      <c r="MN54" s="130"/>
      <c r="MO54" s="130"/>
      <c r="MP54" s="130"/>
      <c r="MQ54" s="130"/>
      <c r="MR54" s="130"/>
      <c r="MS54" s="130"/>
      <c r="MT54" s="130"/>
      <c r="MU54" s="130"/>
      <c r="MV54" s="130"/>
      <c r="MW54" s="130"/>
      <c r="MX54" s="130"/>
      <c r="MY54" s="131"/>
      <c r="MZ54" s="4"/>
      <c r="NA54" s="4"/>
      <c r="NB54" s="4"/>
      <c r="NC54" s="4"/>
      <c r="ND54" s="4"/>
      <c r="NE54" s="4"/>
      <c r="NF54" s="4"/>
      <c r="NG54" s="22"/>
      <c r="NH54" s="2"/>
      <c r="NI54" s="119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9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9"/>
      <c r="NJ56" s="120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9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1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9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1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9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10" t="s">
        <v>31</v>
      </c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0"/>
      <c r="JJ60" s="110"/>
      <c r="JK60" s="110"/>
      <c r="JL60" s="110"/>
      <c r="JM60" s="110"/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0"/>
      <c r="KB60" s="110"/>
      <c r="KC60" s="110"/>
      <c r="KD60" s="110"/>
      <c r="KE60" s="110"/>
      <c r="KF60" s="110"/>
      <c r="KG60" s="110"/>
      <c r="KH60" s="110"/>
      <c r="KI60" s="110"/>
      <c r="KJ60" s="110"/>
      <c r="KK60" s="110"/>
      <c r="KL60" s="110"/>
      <c r="KM60" s="110"/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0"/>
      <c r="LB60" s="110"/>
      <c r="LC60" s="110"/>
      <c r="LD60" s="110"/>
      <c r="LE60" s="110"/>
      <c r="LF60" s="110"/>
      <c r="LG60" s="110"/>
      <c r="LH60" s="110"/>
      <c r="LI60" s="110"/>
      <c r="LJ60" s="110"/>
      <c r="LK60" s="110"/>
      <c r="LL60" s="110"/>
      <c r="LM60" s="110"/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0"/>
      <c r="MB60" s="110"/>
      <c r="MC60" s="110"/>
      <c r="MD60" s="110"/>
      <c r="ME60" s="110"/>
      <c r="MF60" s="110"/>
      <c r="MG60" s="110"/>
      <c r="MH60" s="110"/>
      <c r="MI60" s="110"/>
      <c r="MJ60" s="110"/>
      <c r="MK60" s="110"/>
      <c r="ML60" s="110"/>
      <c r="MM60" s="110"/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110"/>
      <c r="NA60" s="110"/>
      <c r="NB60" s="20"/>
      <c r="NC60" s="20"/>
      <c r="ND60" s="20"/>
      <c r="NE60" s="20"/>
      <c r="NF60" s="20"/>
      <c r="NG60" s="32"/>
      <c r="NH60" s="2"/>
      <c r="NI60" s="119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  <c r="IP61" s="111"/>
      <c r="IQ61" s="111"/>
      <c r="IR61" s="111"/>
      <c r="IS61" s="111"/>
      <c r="IT61" s="111"/>
      <c r="IU61" s="111"/>
      <c r="IV61" s="111"/>
      <c r="IW61" s="111"/>
      <c r="IX61" s="111"/>
      <c r="IY61" s="111"/>
      <c r="IZ61" s="111"/>
      <c r="JA61" s="111"/>
      <c r="JB61" s="111"/>
      <c r="JC61" s="111"/>
      <c r="JD61" s="111"/>
      <c r="JE61" s="111"/>
      <c r="JF61" s="111"/>
      <c r="JG61" s="111"/>
      <c r="JH61" s="111"/>
      <c r="JI61" s="111"/>
      <c r="JJ61" s="111"/>
      <c r="JK61" s="111"/>
      <c r="JL61" s="111"/>
      <c r="JM61" s="111"/>
      <c r="JN61" s="111"/>
      <c r="JO61" s="111"/>
      <c r="JP61" s="111"/>
      <c r="JQ61" s="111"/>
      <c r="JR61" s="111"/>
      <c r="JS61" s="111"/>
      <c r="JT61" s="111"/>
      <c r="JU61" s="111"/>
      <c r="JV61" s="111"/>
      <c r="JW61" s="111"/>
      <c r="JX61" s="111"/>
      <c r="JY61" s="111"/>
      <c r="JZ61" s="111"/>
      <c r="KA61" s="111"/>
      <c r="KB61" s="111"/>
      <c r="KC61" s="111"/>
      <c r="KD61" s="111"/>
      <c r="KE61" s="111"/>
      <c r="KF61" s="111"/>
      <c r="KG61" s="111"/>
      <c r="KH61" s="111"/>
      <c r="KI61" s="111"/>
      <c r="KJ61" s="111"/>
      <c r="KK61" s="111"/>
      <c r="KL61" s="111"/>
      <c r="KM61" s="111"/>
      <c r="KN61" s="111"/>
      <c r="KO61" s="111"/>
      <c r="KP61" s="111"/>
      <c r="KQ61" s="111"/>
      <c r="KR61" s="111"/>
      <c r="KS61" s="111"/>
      <c r="KT61" s="111"/>
      <c r="KU61" s="111"/>
      <c r="KV61" s="111"/>
      <c r="KW61" s="111"/>
      <c r="KX61" s="111"/>
      <c r="KY61" s="111"/>
      <c r="KZ61" s="111"/>
      <c r="LA61" s="111"/>
      <c r="LB61" s="111"/>
      <c r="LC61" s="111"/>
      <c r="LD61" s="111"/>
      <c r="LE61" s="111"/>
      <c r="LF61" s="111"/>
      <c r="LG61" s="111"/>
      <c r="LH61" s="111"/>
      <c r="LI61" s="111"/>
      <c r="LJ61" s="111"/>
      <c r="LK61" s="111"/>
      <c r="LL61" s="111"/>
      <c r="LM61" s="111"/>
      <c r="LN61" s="111"/>
      <c r="LO61" s="111"/>
      <c r="LP61" s="111"/>
      <c r="LQ61" s="111"/>
      <c r="LR61" s="111"/>
      <c r="LS61" s="111"/>
      <c r="LT61" s="111"/>
      <c r="LU61" s="111"/>
      <c r="LV61" s="111"/>
      <c r="LW61" s="111"/>
      <c r="LX61" s="111"/>
      <c r="LY61" s="111"/>
      <c r="LZ61" s="111"/>
      <c r="MA61" s="111"/>
      <c r="MB61" s="111"/>
      <c r="MC61" s="111"/>
      <c r="MD61" s="111"/>
      <c r="ME61" s="111"/>
      <c r="MF61" s="111"/>
      <c r="MG61" s="111"/>
      <c r="MH61" s="111"/>
      <c r="MI61" s="111"/>
      <c r="MJ61" s="111"/>
      <c r="MK61" s="111"/>
      <c r="ML61" s="111"/>
      <c r="MM61" s="111"/>
      <c r="MN61" s="111"/>
      <c r="MO61" s="111"/>
      <c r="MP61" s="111"/>
      <c r="MQ61" s="111"/>
      <c r="MR61" s="111"/>
      <c r="MS61" s="111"/>
      <c r="MT61" s="111"/>
      <c r="MU61" s="111"/>
      <c r="MV61" s="111"/>
      <c r="MW61" s="111"/>
      <c r="MX61" s="111"/>
      <c r="MY61" s="111"/>
      <c r="MZ61" s="111"/>
      <c r="NA61" s="111"/>
      <c r="NB61" s="20"/>
      <c r="NC61" s="20"/>
      <c r="ND61" s="20"/>
      <c r="NE61" s="20"/>
      <c r="NF61" s="20"/>
      <c r="NG61" s="32"/>
      <c r="NH61" s="2"/>
      <c r="NI61" s="119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9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2" t="s">
        <v>32</v>
      </c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9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2"/>
      <c r="NJ64" s="123"/>
      <c r="NK64" s="123"/>
      <c r="NL64" s="123"/>
      <c r="NM64" s="123"/>
      <c r="NN64" s="123"/>
      <c r="NO64" s="123"/>
      <c r="NP64" s="123"/>
      <c r="NQ64" s="123"/>
      <c r="NR64" s="123"/>
      <c r="NS64" s="123"/>
      <c r="NT64" s="123"/>
      <c r="NU64" s="123"/>
      <c r="NV64" s="123"/>
      <c r="NW64" s="12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6" t="s">
        <v>33</v>
      </c>
      <c r="NJ65" s="117"/>
      <c r="NK65" s="117"/>
      <c r="NL65" s="117"/>
      <c r="NM65" s="117"/>
      <c r="NN65" s="117"/>
      <c r="NO65" s="117"/>
      <c r="NP65" s="117"/>
      <c r="NQ65" s="117"/>
      <c r="NR65" s="117"/>
      <c r="NS65" s="117"/>
      <c r="NT65" s="117"/>
      <c r="NU65" s="117"/>
      <c r="NV65" s="117"/>
      <c r="NW65" s="11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9" t="s">
        <v>137</v>
      </c>
      <c r="NJ66" s="120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3">
        <f>データ!DI6</f>
        <v>388561</v>
      </c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9"/>
      <c r="NJ67" s="120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9"/>
      <c r="NJ68" s="120"/>
      <c r="NK68" s="120"/>
      <c r="NL68" s="120"/>
      <c r="NM68" s="120"/>
      <c r="NN68" s="120"/>
      <c r="NO68" s="120"/>
      <c r="NP68" s="120"/>
      <c r="NQ68" s="120"/>
      <c r="NR68" s="120"/>
      <c r="NS68" s="120"/>
      <c r="NT68" s="120"/>
      <c r="NU68" s="120"/>
      <c r="NV68" s="120"/>
      <c r="NW68" s="12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9"/>
      <c r="NJ69" s="120"/>
      <c r="NK69" s="120"/>
      <c r="NL69" s="120"/>
      <c r="NM69" s="120"/>
      <c r="NN69" s="120"/>
      <c r="NO69" s="120"/>
      <c r="NP69" s="120"/>
      <c r="NQ69" s="120"/>
      <c r="NR69" s="120"/>
      <c r="NS69" s="120"/>
      <c r="NT69" s="120"/>
      <c r="NU69" s="120"/>
      <c r="NV69" s="120"/>
      <c r="NW69" s="12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9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9"/>
      <c r="NJ71" s="120"/>
      <c r="NK71" s="120"/>
      <c r="NL71" s="120"/>
      <c r="NM71" s="120"/>
      <c r="NN71" s="120"/>
      <c r="NO71" s="120"/>
      <c r="NP71" s="120"/>
      <c r="NQ71" s="120"/>
      <c r="NR71" s="120"/>
      <c r="NS71" s="120"/>
      <c r="NT71" s="120"/>
      <c r="NU71" s="120"/>
      <c r="NV71" s="120"/>
      <c r="NW71" s="12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2" t="s">
        <v>34</v>
      </c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9"/>
      <c r="NJ72" s="120"/>
      <c r="NK72" s="120"/>
      <c r="NL72" s="120"/>
      <c r="NM72" s="120"/>
      <c r="NN72" s="120"/>
      <c r="NO72" s="120"/>
      <c r="NP72" s="120"/>
      <c r="NQ72" s="120"/>
      <c r="NR72" s="120"/>
      <c r="NS72" s="120"/>
      <c r="NT72" s="120"/>
      <c r="NU72" s="120"/>
      <c r="NV72" s="120"/>
      <c r="NW72" s="12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9"/>
      <c r="NJ73" s="120"/>
      <c r="NK73" s="120"/>
      <c r="NL73" s="120"/>
      <c r="NM73" s="120"/>
      <c r="NN73" s="120"/>
      <c r="NO73" s="120"/>
      <c r="NP73" s="120"/>
      <c r="NQ73" s="120"/>
      <c r="NR73" s="120"/>
      <c r="NS73" s="120"/>
      <c r="NT73" s="120"/>
      <c r="NU73" s="120"/>
      <c r="NV73" s="120"/>
      <c r="NW73" s="12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9"/>
      <c r="NJ74" s="120"/>
      <c r="NK74" s="120"/>
      <c r="NL74" s="120"/>
      <c r="NM74" s="120"/>
      <c r="NN74" s="120"/>
      <c r="NO74" s="120"/>
      <c r="NP74" s="120"/>
      <c r="NQ74" s="120"/>
      <c r="NR74" s="120"/>
      <c r="NS74" s="120"/>
      <c r="NT74" s="120"/>
      <c r="NU74" s="120"/>
      <c r="NV74" s="120"/>
      <c r="NW74" s="12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9"/>
      <c r="NJ75" s="120"/>
      <c r="NK75" s="120"/>
      <c r="NL75" s="120"/>
      <c r="NM75" s="120"/>
      <c r="NN75" s="120"/>
      <c r="NO75" s="120"/>
      <c r="NP75" s="120"/>
      <c r="NQ75" s="120"/>
      <c r="NR75" s="120"/>
      <c r="NS75" s="120"/>
      <c r="NT75" s="120"/>
      <c r="NU75" s="120"/>
      <c r="NV75" s="120"/>
      <c r="NW75" s="12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5">
        <f>データ!$B$11</f>
        <v>41640</v>
      </c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>
        <f>データ!$C$11</f>
        <v>42005</v>
      </c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>
        <f>データ!$D$11</f>
        <v>42370</v>
      </c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>
        <f>データ!$E$11</f>
        <v>42736</v>
      </c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>
        <f>データ!$F$11</f>
        <v>43101</v>
      </c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3">
        <f>データ!DJ6</f>
        <v>20000</v>
      </c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5">
        <f>データ!$B$11</f>
        <v>41640</v>
      </c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>
        <f>データ!$C$11</f>
        <v>42005</v>
      </c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>
        <f>データ!$D$11</f>
        <v>42370</v>
      </c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>
        <f>データ!$E$11</f>
        <v>42736</v>
      </c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>
        <f>データ!$F$11</f>
        <v>43101</v>
      </c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5">
        <f>データ!$B$11</f>
        <v>41640</v>
      </c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>
        <f>データ!$C$11</f>
        <v>42005</v>
      </c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>
        <f>データ!$D$11</f>
        <v>42370</v>
      </c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>
        <f>データ!$E$11</f>
        <v>42736</v>
      </c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>
        <f>データ!$F$11</f>
        <v>43101</v>
      </c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4"/>
      <c r="NA76" s="4"/>
      <c r="NB76" s="4"/>
      <c r="NC76" s="4"/>
      <c r="ND76" s="4"/>
      <c r="NE76" s="4"/>
      <c r="NF76" s="37"/>
      <c r="NG76" s="22"/>
      <c r="NH76" s="2"/>
      <c r="NI76" s="119"/>
      <c r="NJ76" s="120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1"/>
    </row>
    <row r="77" spans="1:387" ht="13.5" customHeight="1" x14ac:dyDescent="0.15">
      <c r="A77" s="2"/>
      <c r="B77" s="21"/>
      <c r="C77" s="4"/>
      <c r="D77" s="4"/>
      <c r="E77" s="4"/>
      <c r="F77" s="4"/>
      <c r="I77" s="126" t="s">
        <v>27</v>
      </c>
      <c r="J77" s="126"/>
      <c r="K77" s="126"/>
      <c r="L77" s="126"/>
      <c r="M77" s="126"/>
      <c r="N77" s="126"/>
      <c r="O77" s="126"/>
      <c r="P77" s="126"/>
      <c r="Q77" s="126"/>
      <c r="R77" s="134" t="str">
        <f>データ!CX7</f>
        <v xml:space="preserve"> </v>
      </c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 t="str">
        <f>データ!CY7</f>
        <v xml:space="preserve"> </v>
      </c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 t="str">
        <f>データ!CZ7</f>
        <v xml:space="preserve"> </v>
      </c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 t="str">
        <f>データ!DA7</f>
        <v xml:space="preserve"> </v>
      </c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 t="str">
        <f>データ!DB7</f>
        <v xml:space="preserve"> </v>
      </c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6" t="s">
        <v>27</v>
      </c>
      <c r="GL77" s="126"/>
      <c r="GM77" s="126"/>
      <c r="GN77" s="126"/>
      <c r="GO77" s="126"/>
      <c r="GP77" s="126"/>
      <c r="GQ77" s="126"/>
      <c r="GR77" s="126"/>
      <c r="GS77" s="126"/>
      <c r="GT77" s="134" t="str">
        <f>データ!DK7</f>
        <v xml:space="preserve"> </v>
      </c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 t="str">
        <f>データ!DL7</f>
        <v xml:space="preserve"> </v>
      </c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 t="str">
        <f>データ!DM7</f>
        <v xml:space="preserve"> </v>
      </c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 t="str">
        <f>データ!DN7</f>
        <v xml:space="preserve"> </v>
      </c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 t="str">
        <f>データ!DO7</f>
        <v xml:space="preserve"> </v>
      </c>
      <c r="IY77" s="134"/>
      <c r="IZ77" s="134"/>
      <c r="JA77" s="134"/>
      <c r="JB77" s="134"/>
      <c r="JC77" s="134"/>
      <c r="JD77" s="134"/>
      <c r="JE77" s="134"/>
      <c r="JF77" s="134"/>
      <c r="JG77" s="134"/>
      <c r="JH77" s="134"/>
      <c r="JI77" s="134"/>
      <c r="JJ77" s="134"/>
      <c r="JK77" s="13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6" t="s">
        <v>27</v>
      </c>
      <c r="JZ77" s="126"/>
      <c r="KA77" s="126"/>
      <c r="KB77" s="126"/>
      <c r="KC77" s="126"/>
      <c r="KD77" s="126"/>
      <c r="KE77" s="126"/>
      <c r="KF77" s="126"/>
      <c r="KG77" s="126"/>
      <c r="KH77" s="127">
        <f>データ!DV7</f>
        <v>0</v>
      </c>
      <c r="KI77" s="127"/>
      <c r="KJ77" s="127"/>
      <c r="KK77" s="127"/>
      <c r="KL77" s="127"/>
      <c r="KM77" s="127"/>
      <c r="KN77" s="127"/>
      <c r="KO77" s="127"/>
      <c r="KP77" s="127"/>
      <c r="KQ77" s="127"/>
      <c r="KR77" s="127"/>
      <c r="KS77" s="127"/>
      <c r="KT77" s="127"/>
      <c r="KU77" s="127"/>
      <c r="KV77" s="127">
        <f>データ!DW7</f>
        <v>0</v>
      </c>
      <c r="KW77" s="127"/>
      <c r="KX77" s="127"/>
      <c r="KY77" s="127"/>
      <c r="KZ77" s="127"/>
      <c r="LA77" s="127"/>
      <c r="LB77" s="127"/>
      <c r="LC77" s="127"/>
      <c r="LD77" s="127"/>
      <c r="LE77" s="127"/>
      <c r="LF77" s="127"/>
      <c r="LG77" s="127"/>
      <c r="LH77" s="127"/>
      <c r="LI77" s="127"/>
      <c r="LJ77" s="127">
        <f>データ!DX7</f>
        <v>0</v>
      </c>
      <c r="LK77" s="127"/>
      <c r="LL77" s="127"/>
      <c r="LM77" s="127"/>
      <c r="LN77" s="127"/>
      <c r="LO77" s="127"/>
      <c r="LP77" s="127"/>
      <c r="LQ77" s="127"/>
      <c r="LR77" s="127"/>
      <c r="LS77" s="127"/>
      <c r="LT77" s="127"/>
      <c r="LU77" s="127"/>
      <c r="LV77" s="127"/>
      <c r="LW77" s="127"/>
      <c r="LX77" s="127">
        <f>データ!DY7</f>
        <v>0</v>
      </c>
      <c r="LY77" s="127"/>
      <c r="LZ77" s="127"/>
      <c r="MA77" s="127"/>
      <c r="MB77" s="127"/>
      <c r="MC77" s="127"/>
      <c r="MD77" s="127"/>
      <c r="ME77" s="127"/>
      <c r="MF77" s="127"/>
      <c r="MG77" s="127"/>
      <c r="MH77" s="127"/>
      <c r="MI77" s="127"/>
      <c r="MJ77" s="127"/>
      <c r="MK77" s="127"/>
      <c r="ML77" s="127">
        <f>データ!DZ7</f>
        <v>0</v>
      </c>
      <c r="MM77" s="127"/>
      <c r="MN77" s="127"/>
      <c r="MO77" s="127"/>
      <c r="MP77" s="127"/>
      <c r="MQ77" s="127"/>
      <c r="MR77" s="127"/>
      <c r="MS77" s="127"/>
      <c r="MT77" s="127"/>
      <c r="MU77" s="127"/>
      <c r="MV77" s="127"/>
      <c r="MW77" s="127"/>
      <c r="MX77" s="127"/>
      <c r="MY77" s="127"/>
      <c r="MZ77" s="4"/>
      <c r="NA77" s="4"/>
      <c r="NB77" s="4"/>
      <c r="NC77" s="4"/>
      <c r="ND77" s="4"/>
      <c r="NE77" s="4"/>
      <c r="NF77" s="37"/>
      <c r="NG77" s="22"/>
      <c r="NH77" s="2"/>
      <c r="NI77" s="119"/>
      <c r="NJ77" s="120"/>
      <c r="NK77" s="120"/>
      <c r="NL77" s="120"/>
      <c r="NM77" s="120"/>
      <c r="NN77" s="120"/>
      <c r="NO77" s="120"/>
      <c r="NP77" s="120"/>
      <c r="NQ77" s="120"/>
      <c r="NR77" s="120"/>
      <c r="NS77" s="120"/>
      <c r="NT77" s="120"/>
      <c r="NU77" s="120"/>
      <c r="NV77" s="120"/>
      <c r="NW77" s="12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6" t="s">
        <v>29</v>
      </c>
      <c r="J78" s="126"/>
      <c r="K78" s="126"/>
      <c r="L78" s="126"/>
      <c r="M78" s="126"/>
      <c r="N78" s="126"/>
      <c r="O78" s="126"/>
      <c r="P78" s="126"/>
      <c r="Q78" s="126"/>
      <c r="R78" s="134" t="str">
        <f>データ!DC7</f>
        <v xml:space="preserve"> </v>
      </c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 t="str">
        <f>データ!DD7</f>
        <v xml:space="preserve"> </v>
      </c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 t="str">
        <f>データ!DE7</f>
        <v xml:space="preserve"> </v>
      </c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 t="str">
        <f>データ!DF7</f>
        <v xml:space="preserve"> </v>
      </c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 t="str">
        <f>データ!DG7</f>
        <v xml:space="preserve"> </v>
      </c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6" t="s">
        <v>29</v>
      </c>
      <c r="GL78" s="126"/>
      <c r="GM78" s="126"/>
      <c r="GN78" s="126"/>
      <c r="GO78" s="126"/>
      <c r="GP78" s="126"/>
      <c r="GQ78" s="126"/>
      <c r="GR78" s="126"/>
      <c r="GS78" s="126"/>
      <c r="GT78" s="134" t="str">
        <f>データ!DP7</f>
        <v xml:space="preserve"> </v>
      </c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 t="str">
        <f>データ!DQ7</f>
        <v xml:space="preserve"> </v>
      </c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 t="str">
        <f>データ!DR7</f>
        <v xml:space="preserve"> </v>
      </c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 t="str">
        <f>データ!DS7</f>
        <v xml:space="preserve"> </v>
      </c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 t="str">
        <f>データ!DT7</f>
        <v xml:space="preserve"> </v>
      </c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6" t="s">
        <v>29</v>
      </c>
      <c r="JZ78" s="126"/>
      <c r="KA78" s="126"/>
      <c r="KB78" s="126"/>
      <c r="KC78" s="126"/>
      <c r="KD78" s="126"/>
      <c r="KE78" s="126"/>
      <c r="KF78" s="126"/>
      <c r="KG78" s="126"/>
      <c r="KH78" s="127">
        <f>データ!EA7</f>
        <v>48</v>
      </c>
      <c r="KI78" s="127"/>
      <c r="KJ78" s="127"/>
      <c r="KK78" s="127"/>
      <c r="KL78" s="127"/>
      <c r="KM78" s="127"/>
      <c r="KN78" s="127"/>
      <c r="KO78" s="127"/>
      <c r="KP78" s="127"/>
      <c r="KQ78" s="127"/>
      <c r="KR78" s="127"/>
      <c r="KS78" s="127"/>
      <c r="KT78" s="127"/>
      <c r="KU78" s="127"/>
      <c r="KV78" s="127">
        <f>データ!EB7</f>
        <v>41.2</v>
      </c>
      <c r="KW78" s="127"/>
      <c r="KX78" s="127"/>
      <c r="KY78" s="127"/>
      <c r="KZ78" s="127"/>
      <c r="LA78" s="127"/>
      <c r="LB78" s="127"/>
      <c r="LC78" s="127"/>
      <c r="LD78" s="127"/>
      <c r="LE78" s="127"/>
      <c r="LF78" s="127"/>
      <c r="LG78" s="127"/>
      <c r="LH78" s="127"/>
      <c r="LI78" s="127"/>
      <c r="LJ78" s="127">
        <f>データ!EC7</f>
        <v>38.5</v>
      </c>
      <c r="LK78" s="127"/>
      <c r="LL78" s="127"/>
      <c r="LM78" s="127"/>
      <c r="LN78" s="127"/>
      <c r="LO78" s="127"/>
      <c r="LP78" s="127"/>
      <c r="LQ78" s="127"/>
      <c r="LR78" s="127"/>
      <c r="LS78" s="127"/>
      <c r="LT78" s="127"/>
      <c r="LU78" s="127"/>
      <c r="LV78" s="127"/>
      <c r="LW78" s="127"/>
      <c r="LX78" s="127">
        <f>データ!ED7</f>
        <v>34.200000000000003</v>
      </c>
      <c r="LY78" s="127"/>
      <c r="LZ78" s="127"/>
      <c r="MA78" s="127"/>
      <c r="MB78" s="127"/>
      <c r="MC78" s="127"/>
      <c r="MD78" s="127"/>
      <c r="ME78" s="127"/>
      <c r="MF78" s="127"/>
      <c r="MG78" s="127"/>
      <c r="MH78" s="127"/>
      <c r="MI78" s="127"/>
      <c r="MJ78" s="127"/>
      <c r="MK78" s="127"/>
      <c r="ML78" s="127">
        <f>データ!EE7</f>
        <v>38.5</v>
      </c>
      <c r="MM78" s="127"/>
      <c r="MN78" s="127"/>
      <c r="MO78" s="127"/>
      <c r="MP78" s="127"/>
      <c r="MQ78" s="127"/>
      <c r="MR78" s="127"/>
      <c r="MS78" s="127"/>
      <c r="MT78" s="127"/>
      <c r="MU78" s="127"/>
      <c r="MV78" s="127"/>
      <c r="MW78" s="127"/>
      <c r="MX78" s="127"/>
      <c r="MY78" s="127"/>
      <c r="MZ78" s="4"/>
      <c r="NA78" s="4"/>
      <c r="NB78" s="4"/>
      <c r="NC78" s="4"/>
      <c r="ND78" s="4"/>
      <c r="NE78" s="4"/>
      <c r="NF78" s="37"/>
      <c r="NG78" s="22"/>
      <c r="NH78" s="2"/>
      <c r="NI78" s="119"/>
      <c r="NJ78" s="120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9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9"/>
      <c r="NJ80" s="120"/>
      <c r="NK80" s="120"/>
      <c r="NL80" s="120"/>
      <c r="NM80" s="120"/>
      <c r="NN80" s="120"/>
      <c r="NO80" s="120"/>
      <c r="NP80" s="120"/>
      <c r="NQ80" s="120"/>
      <c r="NR80" s="120"/>
      <c r="NS80" s="120"/>
      <c r="NT80" s="120"/>
      <c r="NU80" s="120"/>
      <c r="NV80" s="120"/>
      <c r="NW80" s="12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9"/>
      <c r="NJ81" s="120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1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2"/>
      <c r="NJ82" s="123"/>
      <c r="NK82" s="123"/>
      <c r="NL82" s="123"/>
      <c r="NM82" s="123"/>
      <c r="NN82" s="123"/>
      <c r="NO82" s="123"/>
      <c r="NP82" s="123"/>
      <c r="NQ82" s="123"/>
      <c r="NR82" s="123"/>
      <c r="NS82" s="123"/>
      <c r="NT82" s="123"/>
      <c r="NU82" s="123"/>
      <c r="NV82" s="123"/>
      <c r="NW82" s="12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49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Xr2YRL4RPTTS9nt2yZXnI2R2HoM+HfMHTON4QJuZrUkM0gbmNDKRkqSGn3zJdg1QWjhbdvbQE0p4fY5MgnmgpA==" saltValue="eKXxuDpv0nkJo3NLePkQTQ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51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52</v>
      </c>
      <c r="B3" s="43" t="s">
        <v>53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136" t="s">
        <v>59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44" t="s">
        <v>60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61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62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63</v>
      </c>
      <c r="B4" s="51"/>
      <c r="C4" s="51"/>
      <c r="D4" s="51"/>
      <c r="E4" s="51"/>
      <c r="F4" s="51"/>
      <c r="G4" s="51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5" t="s">
        <v>65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3" t="s">
        <v>66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40" t="s">
        <v>67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5" t="s">
        <v>68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43" t="s">
        <v>69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70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40" t="s">
        <v>71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4" t="s">
        <v>72</v>
      </c>
      <c r="DJ4" s="144" t="s">
        <v>73</v>
      </c>
      <c r="DK4" s="135" t="s">
        <v>74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75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76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77</v>
      </c>
      <c r="B5" s="55"/>
      <c r="C5" s="55"/>
      <c r="D5" s="55"/>
      <c r="E5" s="55"/>
      <c r="F5" s="55"/>
      <c r="G5" s="55"/>
      <c r="H5" s="56" t="s">
        <v>78</v>
      </c>
      <c r="I5" s="56" t="s">
        <v>79</v>
      </c>
      <c r="J5" s="56" t="s">
        <v>80</v>
      </c>
      <c r="K5" s="56" t="s">
        <v>81</v>
      </c>
      <c r="L5" s="56" t="s">
        <v>82</v>
      </c>
      <c r="M5" s="56" t="s">
        <v>4</v>
      </c>
      <c r="N5" s="56" t="s">
        <v>5</v>
      </c>
      <c r="O5" s="56" t="s">
        <v>83</v>
      </c>
      <c r="P5" s="56" t="s">
        <v>84</v>
      </c>
      <c r="Q5" s="56" t="s">
        <v>85</v>
      </c>
      <c r="R5" s="56" t="s">
        <v>86</v>
      </c>
      <c r="S5" s="56" t="s">
        <v>87</v>
      </c>
      <c r="T5" s="56" t="s">
        <v>7</v>
      </c>
      <c r="U5" s="56" t="s">
        <v>88</v>
      </c>
      <c r="V5" s="56" t="s">
        <v>89</v>
      </c>
      <c r="W5" s="56" t="s">
        <v>90</v>
      </c>
      <c r="X5" s="56" t="s">
        <v>18</v>
      </c>
      <c r="Y5" s="56" t="s">
        <v>91</v>
      </c>
      <c r="Z5" s="56" t="s">
        <v>92</v>
      </c>
      <c r="AA5" s="56" t="s">
        <v>93</v>
      </c>
      <c r="AB5" s="56" t="s">
        <v>94</v>
      </c>
      <c r="AC5" s="56" t="s">
        <v>95</v>
      </c>
      <c r="AD5" s="56" t="s">
        <v>96</v>
      </c>
      <c r="AE5" s="56" t="s">
        <v>97</v>
      </c>
      <c r="AF5" s="56" t="s">
        <v>98</v>
      </c>
      <c r="AG5" s="56" t="s">
        <v>99</v>
      </c>
      <c r="AH5" s="56" t="s">
        <v>100</v>
      </c>
      <c r="AI5" s="56" t="s">
        <v>101</v>
      </c>
      <c r="AJ5" s="56" t="s">
        <v>91</v>
      </c>
      <c r="AK5" s="56" t="s">
        <v>92</v>
      </c>
      <c r="AL5" s="56" t="s">
        <v>93</v>
      </c>
      <c r="AM5" s="56" t="s">
        <v>94</v>
      </c>
      <c r="AN5" s="56" t="s">
        <v>95</v>
      </c>
      <c r="AO5" s="56" t="s">
        <v>96</v>
      </c>
      <c r="AP5" s="56" t="s">
        <v>97</v>
      </c>
      <c r="AQ5" s="56" t="s">
        <v>98</v>
      </c>
      <c r="AR5" s="56" t="s">
        <v>99</v>
      </c>
      <c r="AS5" s="56" t="s">
        <v>100</v>
      </c>
      <c r="AT5" s="56" t="s">
        <v>101</v>
      </c>
      <c r="AU5" s="56" t="s">
        <v>91</v>
      </c>
      <c r="AV5" s="56" t="s">
        <v>92</v>
      </c>
      <c r="AW5" s="56" t="s">
        <v>93</v>
      </c>
      <c r="AX5" s="56" t="s">
        <v>94</v>
      </c>
      <c r="AY5" s="56" t="s">
        <v>95</v>
      </c>
      <c r="AZ5" s="56" t="s">
        <v>96</v>
      </c>
      <c r="BA5" s="56" t="s">
        <v>97</v>
      </c>
      <c r="BB5" s="56" t="s">
        <v>98</v>
      </c>
      <c r="BC5" s="56" t="s">
        <v>99</v>
      </c>
      <c r="BD5" s="56" t="s">
        <v>100</v>
      </c>
      <c r="BE5" s="56" t="s">
        <v>101</v>
      </c>
      <c r="BF5" s="56" t="s">
        <v>102</v>
      </c>
      <c r="BG5" s="56" t="s">
        <v>103</v>
      </c>
      <c r="BH5" s="56" t="s">
        <v>93</v>
      </c>
      <c r="BI5" s="56" t="s">
        <v>94</v>
      </c>
      <c r="BJ5" s="56" t="s">
        <v>104</v>
      </c>
      <c r="BK5" s="56" t="s">
        <v>96</v>
      </c>
      <c r="BL5" s="56" t="s">
        <v>97</v>
      </c>
      <c r="BM5" s="56" t="s">
        <v>98</v>
      </c>
      <c r="BN5" s="56" t="s">
        <v>99</v>
      </c>
      <c r="BO5" s="56" t="s">
        <v>100</v>
      </c>
      <c r="BP5" s="56" t="s">
        <v>101</v>
      </c>
      <c r="BQ5" s="56" t="s">
        <v>91</v>
      </c>
      <c r="BR5" s="56" t="s">
        <v>92</v>
      </c>
      <c r="BS5" s="56" t="s">
        <v>93</v>
      </c>
      <c r="BT5" s="56" t="s">
        <v>94</v>
      </c>
      <c r="BU5" s="56" t="s">
        <v>95</v>
      </c>
      <c r="BV5" s="56" t="s">
        <v>96</v>
      </c>
      <c r="BW5" s="56" t="s">
        <v>97</v>
      </c>
      <c r="BX5" s="56" t="s">
        <v>98</v>
      </c>
      <c r="BY5" s="56" t="s">
        <v>99</v>
      </c>
      <c r="BZ5" s="56" t="s">
        <v>100</v>
      </c>
      <c r="CA5" s="56" t="s">
        <v>101</v>
      </c>
      <c r="CB5" s="56" t="s">
        <v>91</v>
      </c>
      <c r="CC5" s="56" t="s">
        <v>92</v>
      </c>
      <c r="CD5" s="56" t="s">
        <v>93</v>
      </c>
      <c r="CE5" s="56" t="s">
        <v>94</v>
      </c>
      <c r="CF5" s="56" t="s">
        <v>104</v>
      </c>
      <c r="CG5" s="56" t="s">
        <v>96</v>
      </c>
      <c r="CH5" s="56" t="s">
        <v>97</v>
      </c>
      <c r="CI5" s="56" t="s">
        <v>98</v>
      </c>
      <c r="CJ5" s="56" t="s">
        <v>99</v>
      </c>
      <c r="CK5" s="56" t="s">
        <v>100</v>
      </c>
      <c r="CL5" s="56" t="s">
        <v>101</v>
      </c>
      <c r="CM5" s="56" t="s">
        <v>91</v>
      </c>
      <c r="CN5" s="56" t="s">
        <v>92</v>
      </c>
      <c r="CO5" s="56" t="s">
        <v>93</v>
      </c>
      <c r="CP5" s="56" t="s">
        <v>94</v>
      </c>
      <c r="CQ5" s="56" t="s">
        <v>95</v>
      </c>
      <c r="CR5" s="56" t="s">
        <v>96</v>
      </c>
      <c r="CS5" s="56" t="s">
        <v>97</v>
      </c>
      <c r="CT5" s="56" t="s">
        <v>98</v>
      </c>
      <c r="CU5" s="56" t="s">
        <v>99</v>
      </c>
      <c r="CV5" s="56" t="s">
        <v>100</v>
      </c>
      <c r="CW5" s="56" t="s">
        <v>101</v>
      </c>
      <c r="CX5" s="56" t="s">
        <v>91</v>
      </c>
      <c r="CY5" s="56" t="s">
        <v>92</v>
      </c>
      <c r="CZ5" s="56" t="s">
        <v>93</v>
      </c>
      <c r="DA5" s="56" t="s">
        <v>94</v>
      </c>
      <c r="DB5" s="56" t="s">
        <v>95</v>
      </c>
      <c r="DC5" s="56" t="s">
        <v>96</v>
      </c>
      <c r="DD5" s="56" t="s">
        <v>97</v>
      </c>
      <c r="DE5" s="56" t="s">
        <v>98</v>
      </c>
      <c r="DF5" s="56" t="s">
        <v>99</v>
      </c>
      <c r="DG5" s="56" t="s">
        <v>100</v>
      </c>
      <c r="DH5" s="56" t="s">
        <v>101</v>
      </c>
      <c r="DI5" s="145"/>
      <c r="DJ5" s="145"/>
      <c r="DK5" s="56" t="s">
        <v>91</v>
      </c>
      <c r="DL5" s="56" t="s">
        <v>92</v>
      </c>
      <c r="DM5" s="56" t="s">
        <v>93</v>
      </c>
      <c r="DN5" s="56" t="s">
        <v>94</v>
      </c>
      <c r="DO5" s="56" t="s">
        <v>95</v>
      </c>
      <c r="DP5" s="56" t="s">
        <v>96</v>
      </c>
      <c r="DQ5" s="56" t="s">
        <v>97</v>
      </c>
      <c r="DR5" s="56" t="s">
        <v>98</v>
      </c>
      <c r="DS5" s="56" t="s">
        <v>99</v>
      </c>
      <c r="DT5" s="56" t="s">
        <v>100</v>
      </c>
      <c r="DU5" s="56" t="s">
        <v>35</v>
      </c>
      <c r="DV5" s="56" t="s">
        <v>91</v>
      </c>
      <c r="DW5" s="56" t="s">
        <v>92</v>
      </c>
      <c r="DX5" s="56" t="s">
        <v>93</v>
      </c>
      <c r="DY5" s="56" t="s">
        <v>94</v>
      </c>
      <c r="DZ5" s="56" t="s">
        <v>104</v>
      </c>
      <c r="EA5" s="56" t="s">
        <v>96</v>
      </c>
      <c r="EB5" s="56" t="s">
        <v>97</v>
      </c>
      <c r="EC5" s="56" t="s">
        <v>98</v>
      </c>
      <c r="ED5" s="56" t="s">
        <v>99</v>
      </c>
      <c r="EE5" s="56" t="s">
        <v>100</v>
      </c>
      <c r="EF5" s="56" t="s">
        <v>101</v>
      </c>
      <c r="EG5" s="56" t="s">
        <v>105</v>
      </c>
      <c r="EH5" s="56" t="s">
        <v>106</v>
      </c>
      <c r="EI5" s="56" t="s">
        <v>107</v>
      </c>
      <c r="EJ5" s="56" t="s">
        <v>108</v>
      </c>
      <c r="EK5" s="56" t="s">
        <v>109</v>
      </c>
      <c r="EL5" s="56" t="s">
        <v>110</v>
      </c>
      <c r="EM5" s="56" t="s">
        <v>111</v>
      </c>
      <c r="EN5" s="56" t="s">
        <v>112</v>
      </c>
      <c r="EO5" s="56" t="s">
        <v>113</v>
      </c>
      <c r="EP5" s="56" t="s">
        <v>114</v>
      </c>
    </row>
    <row r="6" spans="1:146" s="66" customFormat="1" x14ac:dyDescent="0.15">
      <c r="A6" s="42" t="s">
        <v>115</v>
      </c>
      <c r="B6" s="57">
        <f>B8</f>
        <v>2018</v>
      </c>
      <c r="C6" s="57">
        <f t="shared" ref="C6:X6" si="2">C8</f>
        <v>273830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大阪府千早赤阪村</v>
      </c>
      <c r="I6" s="57" t="str">
        <f t="shared" si="2"/>
        <v>香楠荘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1621</v>
      </c>
      <c r="R6" s="60">
        <f t="shared" si="2"/>
        <v>53</v>
      </c>
      <c r="S6" s="61">
        <f t="shared" si="2"/>
        <v>6450</v>
      </c>
      <c r="T6" s="62" t="str">
        <f t="shared" si="2"/>
        <v>利用料金制</v>
      </c>
      <c r="U6" s="58">
        <f t="shared" si="2"/>
        <v>9</v>
      </c>
      <c r="V6" s="62" t="str">
        <f t="shared" si="2"/>
        <v>無</v>
      </c>
      <c r="W6" s="63">
        <f t="shared" si="2"/>
        <v>40</v>
      </c>
      <c r="X6" s="62" t="str">
        <f t="shared" si="2"/>
        <v>有</v>
      </c>
      <c r="Y6" s="64">
        <f>IF(Y8="-",NA(),Y8)</f>
        <v>91.2</v>
      </c>
      <c r="Z6" s="64">
        <f t="shared" ref="Z6:AH6" si="3">IF(Z8="-",NA(),Z8)</f>
        <v>88.3</v>
      </c>
      <c r="AA6" s="64">
        <f t="shared" si="3"/>
        <v>92.1</v>
      </c>
      <c r="AB6" s="64">
        <f t="shared" si="3"/>
        <v>81</v>
      </c>
      <c r="AC6" s="64">
        <f t="shared" si="3"/>
        <v>83.5</v>
      </c>
      <c r="AD6" s="64">
        <f t="shared" si="3"/>
        <v>86.7</v>
      </c>
      <c r="AE6" s="64">
        <f t="shared" si="3"/>
        <v>90.7</v>
      </c>
      <c r="AF6" s="64">
        <f t="shared" si="3"/>
        <v>86.4</v>
      </c>
      <c r="AG6" s="64">
        <f t="shared" si="3"/>
        <v>93.1</v>
      </c>
      <c r="AH6" s="64">
        <f t="shared" si="3"/>
        <v>90.5</v>
      </c>
      <c r="AI6" s="64" t="str">
        <f>IF(AI8="-","【-】","【"&amp;SUBSTITUTE(TEXT(AI8,"#,##0.0"),"-","△")&amp;"】")</f>
        <v>【112.0】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34.4</v>
      </c>
      <c r="AP6" s="64">
        <f t="shared" si="4"/>
        <v>35.5</v>
      </c>
      <c r="AQ6" s="64">
        <f t="shared" si="4"/>
        <v>34.700000000000003</v>
      </c>
      <c r="AR6" s="64">
        <f t="shared" si="4"/>
        <v>32.299999999999997</v>
      </c>
      <c r="AS6" s="64">
        <f t="shared" si="4"/>
        <v>19.7</v>
      </c>
      <c r="AT6" s="64" t="str">
        <f>IF(AT8="-","【-】","【"&amp;SUBSTITUTE(TEXT(AT8,"#,##0.0"),"-","△")&amp;"】")</f>
        <v>【19.5】</v>
      </c>
      <c r="AU6" s="59">
        <f>IF(AU8="-",NA(),AU8)</f>
        <v>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4046</v>
      </c>
      <c r="BA6" s="59">
        <f t="shared" si="5"/>
        <v>4096</v>
      </c>
      <c r="BB6" s="59">
        <f t="shared" si="5"/>
        <v>11889</v>
      </c>
      <c r="BC6" s="59">
        <f t="shared" si="5"/>
        <v>15661</v>
      </c>
      <c r="BD6" s="59">
        <f t="shared" si="5"/>
        <v>8338</v>
      </c>
      <c r="BE6" s="59" t="str">
        <f>IF(BE8="-","【-】","【"&amp;SUBSTITUTE(TEXT(BE8,"#,##0"),"-","△")&amp;"】")</f>
        <v>【4,220】</v>
      </c>
      <c r="BF6" s="64">
        <f>IF(BF8="-",NA(),BF8)</f>
        <v>32.9</v>
      </c>
      <c r="BG6" s="64">
        <f t="shared" ref="BG6:BO6" si="6">IF(BG8="-",NA(),BG8)</f>
        <v>29.1</v>
      </c>
      <c r="BH6" s="64">
        <f t="shared" si="6"/>
        <v>27.6</v>
      </c>
      <c r="BI6" s="64">
        <f t="shared" si="6"/>
        <v>26.9</v>
      </c>
      <c r="BJ6" s="64">
        <f t="shared" si="6"/>
        <v>23</v>
      </c>
      <c r="BK6" s="64">
        <f t="shared" si="6"/>
        <v>16.7</v>
      </c>
      <c r="BL6" s="64">
        <f t="shared" si="6"/>
        <v>17.399999999999999</v>
      </c>
      <c r="BM6" s="64">
        <f t="shared" si="6"/>
        <v>16</v>
      </c>
      <c r="BN6" s="64">
        <f t="shared" si="6"/>
        <v>15.6</v>
      </c>
      <c r="BO6" s="64">
        <f t="shared" si="6"/>
        <v>16.3</v>
      </c>
      <c r="BP6" s="64" t="str">
        <f>IF(BP8="-","【-】","【"&amp;SUBSTITUTE(TEXT(BP8,"#,##0.0"),"-","△")&amp;"】")</f>
        <v>【22.1】</v>
      </c>
      <c r="BQ6" s="64">
        <f>IF(BQ8="-",NA(),BQ8)</f>
        <v>40.9</v>
      </c>
      <c r="BR6" s="64">
        <f t="shared" ref="BR6:BZ6" si="7">IF(BR8="-",NA(),BR8)</f>
        <v>40.5</v>
      </c>
      <c r="BS6" s="64">
        <f t="shared" si="7"/>
        <v>40.799999999999997</v>
      </c>
      <c r="BT6" s="64">
        <f t="shared" si="7"/>
        <v>48.5</v>
      </c>
      <c r="BU6" s="64">
        <f t="shared" si="7"/>
        <v>47.6</v>
      </c>
      <c r="BV6" s="64">
        <f t="shared" si="7"/>
        <v>38.4</v>
      </c>
      <c r="BW6" s="64">
        <f t="shared" si="7"/>
        <v>35.799999999999997</v>
      </c>
      <c r="BX6" s="64">
        <f t="shared" si="7"/>
        <v>39.4</v>
      </c>
      <c r="BY6" s="64">
        <f t="shared" si="7"/>
        <v>41.5</v>
      </c>
      <c r="BZ6" s="64">
        <f t="shared" si="7"/>
        <v>33.9</v>
      </c>
      <c r="CA6" s="64" t="str">
        <f>IF(CA8="-","【-】","【"&amp;SUBSTITUTE(TEXT(CA8,"#,##0.0"),"-","△")&amp;"】")</f>
        <v>【32.5】</v>
      </c>
      <c r="CB6" s="64">
        <f>IF(CB8="-",NA(),CB8)</f>
        <v>-9.6</v>
      </c>
      <c r="CC6" s="64">
        <f t="shared" ref="CC6:CK6" si="8">IF(CC8="-",NA(),CC8)</f>
        <v>-13.1</v>
      </c>
      <c r="CD6" s="64">
        <f t="shared" si="8"/>
        <v>-8.6</v>
      </c>
      <c r="CE6" s="64">
        <f t="shared" si="8"/>
        <v>-21.4</v>
      </c>
      <c r="CF6" s="64">
        <f t="shared" si="8"/>
        <v>-0.2</v>
      </c>
      <c r="CG6" s="64">
        <f t="shared" si="8"/>
        <v>-22.8</v>
      </c>
      <c r="CH6" s="64">
        <f t="shared" si="8"/>
        <v>-17.100000000000001</v>
      </c>
      <c r="CI6" s="64">
        <f t="shared" si="8"/>
        <v>-18.899999999999999</v>
      </c>
      <c r="CJ6" s="64">
        <f t="shared" si="8"/>
        <v>-20.100000000000001</v>
      </c>
      <c r="CK6" s="64">
        <f t="shared" si="8"/>
        <v>-47.7</v>
      </c>
      <c r="CL6" s="64" t="str">
        <f>IF(CL8="-","【-】","【"&amp;SUBSTITUTE(TEXT(CL8,"#,##0.0"),"-","△")&amp;"】")</f>
        <v>【△106.0】</v>
      </c>
      <c r="CM6" s="59">
        <f>IF(CM8="-",NA(),CM8)</f>
        <v>-6128</v>
      </c>
      <c r="CN6" s="59">
        <f t="shared" ref="CN6:CV6" si="9">IF(CN8="-",NA(),CN8)</f>
        <v>-17697</v>
      </c>
      <c r="CO6" s="59">
        <f t="shared" si="9"/>
        <v>-4813</v>
      </c>
      <c r="CP6" s="59">
        <f t="shared" si="9"/>
        <v>-11961</v>
      </c>
      <c r="CQ6" s="59">
        <f t="shared" si="9"/>
        <v>-9389</v>
      </c>
      <c r="CR6" s="59">
        <f t="shared" si="9"/>
        <v>-10419</v>
      </c>
      <c r="CS6" s="59">
        <f t="shared" si="9"/>
        <v>-9739</v>
      </c>
      <c r="CT6" s="59">
        <f t="shared" si="9"/>
        <v>-10274</v>
      </c>
      <c r="CU6" s="59">
        <f t="shared" si="9"/>
        <v>-13530</v>
      </c>
      <c r="CV6" s="59">
        <f t="shared" si="9"/>
        <v>-14948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116</v>
      </c>
      <c r="DI6" s="60">
        <f t="shared" ref="DI6:DJ6" si="10">DI8</f>
        <v>388561</v>
      </c>
      <c r="DJ6" s="60">
        <f t="shared" si="10"/>
        <v>20000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116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48</v>
      </c>
      <c r="EB6" s="64">
        <f t="shared" si="11"/>
        <v>41.2</v>
      </c>
      <c r="EC6" s="64">
        <f t="shared" si="11"/>
        <v>38.5</v>
      </c>
      <c r="ED6" s="64">
        <f t="shared" si="11"/>
        <v>34.200000000000003</v>
      </c>
      <c r="EE6" s="64">
        <f t="shared" si="11"/>
        <v>38.5</v>
      </c>
      <c r="EF6" s="64" t="str">
        <f>IF(EF8="-","【-】","【"&amp;SUBSTITUTE(TEXT(EF8,"#,##0.0"),"-","△")&amp;"】")</f>
        <v>【167.7】</v>
      </c>
      <c r="EG6" s="65">
        <f>IF(EG8="-",NA(),EG8)</f>
        <v>2.0000000000000001E-4</v>
      </c>
      <c r="EH6" s="65">
        <f t="shared" ref="EH6:EP6" si="12">IF(EH8="-",NA(),EH8)</f>
        <v>2.0000000000000001E-4</v>
      </c>
      <c r="EI6" s="65">
        <f t="shared" si="12"/>
        <v>2.0000000000000001E-4</v>
      </c>
      <c r="EJ6" s="65">
        <f t="shared" si="12"/>
        <v>2.0000000000000001E-4</v>
      </c>
      <c r="EK6" s="65">
        <f t="shared" si="12"/>
        <v>1E-4</v>
      </c>
      <c r="EL6" s="65">
        <f t="shared" si="12"/>
        <v>2.9999999999999997E-4</v>
      </c>
      <c r="EM6" s="65">
        <f t="shared" si="12"/>
        <v>4.0000000000000002E-4</v>
      </c>
      <c r="EN6" s="65">
        <f t="shared" si="12"/>
        <v>2.0000000000000001E-4</v>
      </c>
      <c r="EO6" s="65">
        <f t="shared" si="12"/>
        <v>2.0000000000000001E-4</v>
      </c>
      <c r="EP6" s="65">
        <f t="shared" si="12"/>
        <v>1E-4</v>
      </c>
    </row>
    <row r="7" spans="1:146" s="66" customFormat="1" x14ac:dyDescent="0.15">
      <c r="A7" s="42" t="s">
        <v>117</v>
      </c>
      <c r="B7" s="57">
        <f t="shared" ref="B7:X7" si="13">B8</f>
        <v>2018</v>
      </c>
      <c r="C7" s="57">
        <f t="shared" si="13"/>
        <v>273830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大阪府　千早赤阪村</v>
      </c>
      <c r="I7" s="57" t="str">
        <f t="shared" si="13"/>
        <v>香楠荘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1621</v>
      </c>
      <c r="R7" s="60">
        <f t="shared" si="13"/>
        <v>53</v>
      </c>
      <c r="S7" s="61">
        <f t="shared" si="13"/>
        <v>6450</v>
      </c>
      <c r="T7" s="62" t="str">
        <f t="shared" si="13"/>
        <v>利用料金制</v>
      </c>
      <c r="U7" s="58">
        <f t="shared" si="13"/>
        <v>9</v>
      </c>
      <c r="V7" s="62" t="str">
        <f t="shared" si="13"/>
        <v>無</v>
      </c>
      <c r="W7" s="63">
        <f t="shared" si="13"/>
        <v>40</v>
      </c>
      <c r="X7" s="62" t="str">
        <f t="shared" si="13"/>
        <v>有</v>
      </c>
      <c r="Y7" s="64">
        <f>Y8</f>
        <v>91.2</v>
      </c>
      <c r="Z7" s="64">
        <f t="shared" ref="Z7:AH7" si="14">Z8</f>
        <v>88.3</v>
      </c>
      <c r="AA7" s="64">
        <f t="shared" si="14"/>
        <v>92.1</v>
      </c>
      <c r="AB7" s="64">
        <f t="shared" si="14"/>
        <v>81</v>
      </c>
      <c r="AC7" s="64">
        <f t="shared" si="14"/>
        <v>83.5</v>
      </c>
      <c r="AD7" s="64">
        <f t="shared" si="14"/>
        <v>86.7</v>
      </c>
      <c r="AE7" s="64">
        <f t="shared" si="14"/>
        <v>90.7</v>
      </c>
      <c r="AF7" s="64">
        <f t="shared" si="14"/>
        <v>86.4</v>
      </c>
      <c r="AG7" s="64">
        <f t="shared" si="14"/>
        <v>93.1</v>
      </c>
      <c r="AH7" s="64">
        <f t="shared" si="14"/>
        <v>90.5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0</v>
      </c>
      <c r="AO7" s="64">
        <f t="shared" si="15"/>
        <v>34.4</v>
      </c>
      <c r="AP7" s="64">
        <f t="shared" si="15"/>
        <v>35.5</v>
      </c>
      <c r="AQ7" s="64">
        <f t="shared" si="15"/>
        <v>34.700000000000003</v>
      </c>
      <c r="AR7" s="64">
        <f t="shared" si="15"/>
        <v>32.299999999999997</v>
      </c>
      <c r="AS7" s="64">
        <f t="shared" si="15"/>
        <v>19.7</v>
      </c>
      <c r="AT7" s="64"/>
      <c r="AU7" s="59">
        <f>AU8</f>
        <v>0</v>
      </c>
      <c r="AV7" s="59">
        <f t="shared" ref="AV7:BD7" si="16">AV8</f>
        <v>0</v>
      </c>
      <c r="AW7" s="59">
        <f t="shared" si="16"/>
        <v>0</v>
      </c>
      <c r="AX7" s="59">
        <f t="shared" si="16"/>
        <v>0</v>
      </c>
      <c r="AY7" s="59">
        <f t="shared" si="16"/>
        <v>0</v>
      </c>
      <c r="AZ7" s="59">
        <f t="shared" si="16"/>
        <v>4046</v>
      </c>
      <c r="BA7" s="59">
        <f t="shared" si="16"/>
        <v>4096</v>
      </c>
      <c r="BB7" s="59">
        <f t="shared" si="16"/>
        <v>11889</v>
      </c>
      <c r="BC7" s="59">
        <f t="shared" si="16"/>
        <v>15661</v>
      </c>
      <c r="BD7" s="59">
        <f t="shared" si="16"/>
        <v>8338</v>
      </c>
      <c r="BE7" s="59"/>
      <c r="BF7" s="64">
        <f>BF8</f>
        <v>32.9</v>
      </c>
      <c r="BG7" s="64">
        <f t="shared" ref="BG7:BO7" si="17">BG8</f>
        <v>29.1</v>
      </c>
      <c r="BH7" s="64">
        <f t="shared" si="17"/>
        <v>27.6</v>
      </c>
      <c r="BI7" s="64">
        <f t="shared" si="17"/>
        <v>26.9</v>
      </c>
      <c r="BJ7" s="64">
        <f t="shared" si="17"/>
        <v>23</v>
      </c>
      <c r="BK7" s="64">
        <f t="shared" si="17"/>
        <v>16.7</v>
      </c>
      <c r="BL7" s="64">
        <f t="shared" si="17"/>
        <v>17.399999999999999</v>
      </c>
      <c r="BM7" s="64">
        <f t="shared" si="17"/>
        <v>16</v>
      </c>
      <c r="BN7" s="64">
        <f t="shared" si="17"/>
        <v>15.6</v>
      </c>
      <c r="BO7" s="64">
        <f t="shared" si="17"/>
        <v>16.3</v>
      </c>
      <c r="BP7" s="64"/>
      <c r="BQ7" s="64">
        <f>BQ8</f>
        <v>40.9</v>
      </c>
      <c r="BR7" s="64">
        <f t="shared" ref="BR7:BZ7" si="18">BR8</f>
        <v>40.5</v>
      </c>
      <c r="BS7" s="64">
        <f t="shared" si="18"/>
        <v>40.799999999999997</v>
      </c>
      <c r="BT7" s="64">
        <f t="shared" si="18"/>
        <v>48.5</v>
      </c>
      <c r="BU7" s="64">
        <f t="shared" si="18"/>
        <v>47.6</v>
      </c>
      <c r="BV7" s="64">
        <f t="shared" si="18"/>
        <v>38.4</v>
      </c>
      <c r="BW7" s="64">
        <f t="shared" si="18"/>
        <v>35.799999999999997</v>
      </c>
      <c r="BX7" s="64">
        <f t="shared" si="18"/>
        <v>39.4</v>
      </c>
      <c r="BY7" s="64">
        <f t="shared" si="18"/>
        <v>41.5</v>
      </c>
      <c r="BZ7" s="64">
        <f t="shared" si="18"/>
        <v>33.9</v>
      </c>
      <c r="CA7" s="64"/>
      <c r="CB7" s="64">
        <f>CB8</f>
        <v>-9.6</v>
      </c>
      <c r="CC7" s="64">
        <f t="shared" ref="CC7:CK7" si="19">CC8</f>
        <v>-13.1</v>
      </c>
      <c r="CD7" s="64">
        <f t="shared" si="19"/>
        <v>-8.6</v>
      </c>
      <c r="CE7" s="64">
        <f t="shared" si="19"/>
        <v>-21.4</v>
      </c>
      <c r="CF7" s="64">
        <f t="shared" si="19"/>
        <v>-0.2</v>
      </c>
      <c r="CG7" s="64">
        <f t="shared" si="19"/>
        <v>-22.8</v>
      </c>
      <c r="CH7" s="64">
        <f t="shared" si="19"/>
        <v>-17.100000000000001</v>
      </c>
      <c r="CI7" s="64">
        <f t="shared" si="19"/>
        <v>-18.899999999999999</v>
      </c>
      <c r="CJ7" s="64">
        <f t="shared" si="19"/>
        <v>-20.100000000000001</v>
      </c>
      <c r="CK7" s="64">
        <f t="shared" si="19"/>
        <v>-47.7</v>
      </c>
      <c r="CL7" s="64"/>
      <c r="CM7" s="59">
        <f>CM8</f>
        <v>-6128</v>
      </c>
      <c r="CN7" s="59">
        <f t="shared" ref="CN7:CV7" si="20">CN8</f>
        <v>-17697</v>
      </c>
      <c r="CO7" s="59">
        <f t="shared" si="20"/>
        <v>-4813</v>
      </c>
      <c r="CP7" s="59">
        <f t="shared" si="20"/>
        <v>-11961</v>
      </c>
      <c r="CQ7" s="59">
        <f t="shared" si="20"/>
        <v>-9389</v>
      </c>
      <c r="CR7" s="59">
        <f t="shared" si="20"/>
        <v>-10419</v>
      </c>
      <c r="CS7" s="59">
        <f t="shared" si="20"/>
        <v>-9739</v>
      </c>
      <c r="CT7" s="59">
        <f t="shared" si="20"/>
        <v>-10274</v>
      </c>
      <c r="CU7" s="59">
        <f t="shared" si="20"/>
        <v>-13530</v>
      </c>
      <c r="CV7" s="59">
        <f t="shared" si="20"/>
        <v>-14948</v>
      </c>
      <c r="CW7" s="59"/>
      <c r="CX7" s="64" t="s">
        <v>118</v>
      </c>
      <c r="CY7" s="64" t="s">
        <v>118</v>
      </c>
      <c r="CZ7" s="64" t="s">
        <v>118</v>
      </c>
      <c r="DA7" s="64" t="s">
        <v>118</v>
      </c>
      <c r="DB7" s="64" t="s">
        <v>118</v>
      </c>
      <c r="DC7" s="64" t="s">
        <v>118</v>
      </c>
      <c r="DD7" s="64" t="s">
        <v>118</v>
      </c>
      <c r="DE7" s="64" t="s">
        <v>118</v>
      </c>
      <c r="DF7" s="64" t="s">
        <v>118</v>
      </c>
      <c r="DG7" s="64" t="s">
        <v>119</v>
      </c>
      <c r="DH7" s="64"/>
      <c r="DI7" s="60">
        <f>DI8</f>
        <v>388561</v>
      </c>
      <c r="DJ7" s="60">
        <f>DJ8</f>
        <v>20000</v>
      </c>
      <c r="DK7" s="64" t="s">
        <v>118</v>
      </c>
      <c r="DL7" s="64" t="s">
        <v>118</v>
      </c>
      <c r="DM7" s="64" t="s">
        <v>118</v>
      </c>
      <c r="DN7" s="64" t="s">
        <v>118</v>
      </c>
      <c r="DO7" s="64" t="s">
        <v>118</v>
      </c>
      <c r="DP7" s="64" t="s">
        <v>118</v>
      </c>
      <c r="DQ7" s="64" t="s">
        <v>118</v>
      </c>
      <c r="DR7" s="64" t="s">
        <v>118</v>
      </c>
      <c r="DS7" s="64" t="s">
        <v>118</v>
      </c>
      <c r="DT7" s="64" t="s">
        <v>116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48</v>
      </c>
      <c r="EB7" s="64">
        <f t="shared" si="21"/>
        <v>41.2</v>
      </c>
      <c r="EC7" s="64">
        <f t="shared" si="21"/>
        <v>38.5</v>
      </c>
      <c r="ED7" s="64">
        <f t="shared" si="21"/>
        <v>34.200000000000003</v>
      </c>
      <c r="EE7" s="64">
        <f t="shared" si="21"/>
        <v>38.5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273830</v>
      </c>
      <c r="D8" s="67">
        <v>47</v>
      </c>
      <c r="E8" s="67">
        <v>11</v>
      </c>
      <c r="F8" s="67">
        <v>1</v>
      </c>
      <c r="G8" s="67">
        <v>1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8" t="s">
        <v>127</v>
      </c>
      <c r="Q8" s="69">
        <v>1621</v>
      </c>
      <c r="R8" s="69">
        <v>53</v>
      </c>
      <c r="S8" s="70">
        <v>6450</v>
      </c>
      <c r="T8" s="71" t="s">
        <v>128</v>
      </c>
      <c r="U8" s="68">
        <v>9</v>
      </c>
      <c r="V8" s="71" t="s">
        <v>129</v>
      </c>
      <c r="W8" s="72">
        <v>40</v>
      </c>
      <c r="X8" s="71" t="s">
        <v>130</v>
      </c>
      <c r="Y8" s="73">
        <v>91.2</v>
      </c>
      <c r="Z8" s="73">
        <v>88.3</v>
      </c>
      <c r="AA8" s="73">
        <v>92.1</v>
      </c>
      <c r="AB8" s="73">
        <v>81</v>
      </c>
      <c r="AC8" s="73">
        <v>83.5</v>
      </c>
      <c r="AD8" s="73">
        <v>86.7</v>
      </c>
      <c r="AE8" s="73">
        <v>90.7</v>
      </c>
      <c r="AF8" s="73">
        <v>86.4</v>
      </c>
      <c r="AG8" s="73">
        <v>93.1</v>
      </c>
      <c r="AH8" s="73">
        <v>90.5</v>
      </c>
      <c r="AI8" s="73">
        <v>112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34.4</v>
      </c>
      <c r="AP8" s="73">
        <v>35.5</v>
      </c>
      <c r="AQ8" s="73">
        <v>34.700000000000003</v>
      </c>
      <c r="AR8" s="73">
        <v>32.299999999999997</v>
      </c>
      <c r="AS8" s="73">
        <v>19.7</v>
      </c>
      <c r="AT8" s="73">
        <v>19.5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4046</v>
      </c>
      <c r="BA8" s="74">
        <v>4096</v>
      </c>
      <c r="BB8" s="74">
        <v>11889</v>
      </c>
      <c r="BC8" s="74">
        <v>15661</v>
      </c>
      <c r="BD8" s="74">
        <v>8338</v>
      </c>
      <c r="BE8" s="74">
        <v>4220</v>
      </c>
      <c r="BF8" s="73">
        <v>32.9</v>
      </c>
      <c r="BG8" s="73">
        <v>29.1</v>
      </c>
      <c r="BH8" s="73">
        <v>27.6</v>
      </c>
      <c r="BI8" s="73">
        <v>26.9</v>
      </c>
      <c r="BJ8" s="73">
        <v>23</v>
      </c>
      <c r="BK8" s="73">
        <v>16.7</v>
      </c>
      <c r="BL8" s="73">
        <v>17.399999999999999</v>
      </c>
      <c r="BM8" s="73">
        <v>16</v>
      </c>
      <c r="BN8" s="73">
        <v>15.6</v>
      </c>
      <c r="BO8" s="73">
        <v>16.3</v>
      </c>
      <c r="BP8" s="73">
        <v>22.1</v>
      </c>
      <c r="BQ8" s="73">
        <v>40.9</v>
      </c>
      <c r="BR8" s="73">
        <v>40.5</v>
      </c>
      <c r="BS8" s="73">
        <v>40.799999999999997</v>
      </c>
      <c r="BT8" s="73">
        <v>48.5</v>
      </c>
      <c r="BU8" s="73">
        <v>47.6</v>
      </c>
      <c r="BV8" s="73">
        <v>38.4</v>
      </c>
      <c r="BW8" s="73">
        <v>35.799999999999997</v>
      </c>
      <c r="BX8" s="73">
        <v>39.4</v>
      </c>
      <c r="BY8" s="73">
        <v>41.5</v>
      </c>
      <c r="BZ8" s="73">
        <v>33.9</v>
      </c>
      <c r="CA8" s="73">
        <v>32.5</v>
      </c>
      <c r="CB8" s="73">
        <v>-9.6</v>
      </c>
      <c r="CC8" s="73">
        <v>-13.1</v>
      </c>
      <c r="CD8" s="73">
        <v>-8.6</v>
      </c>
      <c r="CE8" s="75">
        <v>-21.4</v>
      </c>
      <c r="CF8" s="75">
        <v>-0.2</v>
      </c>
      <c r="CG8" s="73">
        <v>-22.8</v>
      </c>
      <c r="CH8" s="73">
        <v>-17.100000000000001</v>
      </c>
      <c r="CI8" s="73">
        <v>-18.899999999999999</v>
      </c>
      <c r="CJ8" s="73">
        <v>-20.100000000000001</v>
      </c>
      <c r="CK8" s="73">
        <v>-47.7</v>
      </c>
      <c r="CL8" s="73">
        <v>-106</v>
      </c>
      <c r="CM8" s="74">
        <v>-6128</v>
      </c>
      <c r="CN8" s="74">
        <v>-17697</v>
      </c>
      <c r="CO8" s="74">
        <v>-4813</v>
      </c>
      <c r="CP8" s="74">
        <v>-11961</v>
      </c>
      <c r="CQ8" s="74">
        <v>-9389</v>
      </c>
      <c r="CR8" s="74">
        <v>-10419</v>
      </c>
      <c r="CS8" s="74">
        <v>-9739</v>
      </c>
      <c r="CT8" s="74">
        <v>-10274</v>
      </c>
      <c r="CU8" s="74">
        <v>-13530</v>
      </c>
      <c r="CV8" s="74">
        <v>-14948</v>
      </c>
      <c r="CW8" s="74">
        <v>-5790</v>
      </c>
      <c r="CX8" s="73" t="s">
        <v>131</v>
      </c>
      <c r="CY8" s="73" t="s">
        <v>131</v>
      </c>
      <c r="CZ8" s="73" t="s">
        <v>131</v>
      </c>
      <c r="DA8" s="73" t="s">
        <v>131</v>
      </c>
      <c r="DB8" s="73" t="s">
        <v>131</v>
      </c>
      <c r="DC8" s="73" t="s">
        <v>131</v>
      </c>
      <c r="DD8" s="73" t="s">
        <v>131</v>
      </c>
      <c r="DE8" s="73" t="s">
        <v>131</v>
      </c>
      <c r="DF8" s="73" t="s">
        <v>131</v>
      </c>
      <c r="DG8" s="73" t="s">
        <v>131</v>
      </c>
      <c r="DH8" s="73" t="s">
        <v>131</v>
      </c>
      <c r="DI8" s="69">
        <v>388561</v>
      </c>
      <c r="DJ8" s="69">
        <v>20000</v>
      </c>
      <c r="DK8" s="73" t="s">
        <v>131</v>
      </c>
      <c r="DL8" s="73" t="s">
        <v>131</v>
      </c>
      <c r="DM8" s="73" t="s">
        <v>131</v>
      </c>
      <c r="DN8" s="73" t="s">
        <v>131</v>
      </c>
      <c r="DO8" s="73" t="s">
        <v>131</v>
      </c>
      <c r="DP8" s="73" t="s">
        <v>131</v>
      </c>
      <c r="DQ8" s="73" t="s">
        <v>131</v>
      </c>
      <c r="DR8" s="73" t="s">
        <v>131</v>
      </c>
      <c r="DS8" s="73" t="s">
        <v>131</v>
      </c>
      <c r="DT8" s="73" t="s">
        <v>131</v>
      </c>
      <c r="DU8" s="73" t="s">
        <v>131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48</v>
      </c>
      <c r="EB8" s="73">
        <v>41.2</v>
      </c>
      <c r="EC8" s="73">
        <v>38.5</v>
      </c>
      <c r="ED8" s="73">
        <v>34.200000000000003</v>
      </c>
      <c r="EE8" s="73">
        <v>38.5</v>
      </c>
      <c r="EF8" s="73">
        <v>167.7</v>
      </c>
      <c r="EG8" s="76">
        <v>2.0000000000000001E-4</v>
      </c>
      <c r="EH8" s="77">
        <v>2.0000000000000001E-4</v>
      </c>
      <c r="EI8" s="77">
        <v>2.0000000000000001E-4</v>
      </c>
      <c r="EJ8" s="77">
        <v>2.0000000000000001E-4</v>
      </c>
      <c r="EK8" s="77">
        <v>1E-4</v>
      </c>
      <c r="EL8" s="77">
        <v>2.9999999999999997E-4</v>
      </c>
      <c r="EM8" s="77">
        <v>4.0000000000000002E-4</v>
      </c>
      <c r="EN8" s="77">
        <v>2.0000000000000001E-4</v>
      </c>
      <c r="EO8" s="77">
        <v>2.0000000000000001E-4</v>
      </c>
      <c r="EP8" s="77">
        <v>1E-4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132</v>
      </c>
      <c r="C10" s="82" t="s">
        <v>133</v>
      </c>
      <c r="D10" s="82" t="s">
        <v>134</v>
      </c>
      <c r="E10" s="82" t="s">
        <v>135</v>
      </c>
      <c r="F10" s="82" t="s">
        <v>136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53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2020-02-18T08:36:21Z</cp:lastPrinted>
  <dcterms:created xsi:type="dcterms:W3CDTF">2019-12-05T07:18:31Z</dcterms:created>
  <dcterms:modified xsi:type="dcterms:W3CDTF">2020-02-18T08:36:22Z</dcterms:modified>
  <cp:category/>
</cp:coreProperties>
</file>