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2064sv0fs002\net_data\04_【財政】\05 公営企業\★公営企業フォルダ(H20～）★\01_決算統計\H31年度（30決算）\05_経営比較分析表\04 経営比較分析表（H30決算）\03 団体回答\36能勢町○\"/>
    </mc:Choice>
  </mc:AlternateContent>
  <workbookProtection workbookAlgorithmName="SHA-512" workbookHashValue="Mm9Zh11sS1PRWCa5UblXiLv+1/tTncUUsIR+mLSXSrRDPjbpPSWs18tGMCWw9uOXyfQVWMR/3ik33FmEv174vA==" workbookSaltValue="boMSoSxnDdmxlzGXNzJV9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AL8" i="4" s="1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AL10" i="4"/>
  <c r="P10" i="4"/>
  <c r="I10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<sst xmlns="http://schemas.openxmlformats.org/spreadsheetml/2006/main" count="228" uniqueCount="114">
  <si>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</si>
  <si>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</si>
  <si>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</si>
  <si>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</si>
  <si>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</si>
  <si>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</si>
  <si>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</si>
  <si>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</si>
  <si>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</si>
  <si>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</si>
  <si>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</si>
  <si>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</si>
  <si>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</si>
  <si>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</si>
  <si>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</si>
  <si>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</si>
  <si>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</si>
  <si>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</si>
  <si>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</si>
  <si>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</si>
  <si>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</si>
  <si>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</si>
  <si>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</si>
  <si>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</si>
  <si>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</si>
  <si>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</si>
  <si>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</si>
  <si>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</si>
  <si>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</si>
  <si>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</si>
  <si>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</si>
  <si>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</si>
  <si>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</si>
  <si>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</si>
  <si>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</si>
  <si>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</si>
  <si>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</si>
  <si>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</si>
  <si>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</si>
  <si>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</si>
  <si>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</si>
  <si>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</si>
  <si>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</si>
  <si>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</si>
  <si>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</si>
  <si>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</si>
  <si>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</si>
  <si>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</si>
  <si>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</si>
  <si>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</si>
  <si>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</si>
  <si>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</si>
  <si>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</si>
  <si>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</si>
  <si>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</si>
  <si>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</si>
  <si>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</si>
  <si>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</si>
  <si>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</si>
  <si>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</si>
  <si>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</si>
  <si>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</si>
  <si>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</si>
  <si>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</si>
  <si>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</si>
  <si>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</si>
  <si>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</si>
  <si>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</si>
  <si>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</si>
  <si>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</si>
  <si>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</si>
  <si>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</si>
  <si>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</si>
  <si>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</si>
  <si>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</si>
  <si>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</si>
  <si>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</si>
  <si>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</si>
  <si>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</si>
  <si>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</si>
  <si>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</si>
  <si>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</si>
  <si>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</si>
  <si>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</si>
  <si>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</si>
  <si>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</si>
  <si>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</si>
  <si>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</si>
  <si>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</si>
  <si>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</si>
  <si>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</si>
  <si>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</si>
  <si>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</si>
  <si>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</si>
  <si>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</si>
  <si>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</si>
  <si>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</si>
  <si>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</si>
  <si>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能勢町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</si>
  <si>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</si>
  <si>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</si>
  <si>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</si>
  <si>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</si>
  <si>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</si>
  <si>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</si>
  <si>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</si>
  <si>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</si>
  <si>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</si>
  <si>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</si>
  <si>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</si>
  <si>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</si>
  <si>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10年4月の供用開始後、あまり年数が経っていないため、分析の対象となるものはありませんが、農業集落排水事業の整備以前に宅地開発時に埋設された管で、町が移管を受けたものについては、平成23年から平成28年の6年間で、不明水対策のため全て調査を行い、管更生等補修を行いました。</t>
    <rPh sb="1" eb="3">
      <t>ヘイセイ</t>
    </rPh>
    <rPh sb="5" eb="6">
      <t>ネン</t>
    </rPh>
    <rPh sb="7" eb="8">
      <t>ツキ</t>
    </rPh>
    <rPh sb="13" eb="14">
      <t>ゴ</t>
    </rPh>
    <rPh sb="21" eb="22">
      <t>タ</t>
    </rPh>
    <rPh sb="30" eb="32">
      <t>ブンセキ</t>
    </rPh>
    <rPh sb="33" eb="35">
      <t>タイショウ</t>
    </rPh>
    <rPh sb="48" eb="50">
      <t>ノウギョウ</t>
    </rPh>
    <rPh sb="50" eb="52">
      <t>シュウラク</t>
    </rPh>
    <rPh sb="52" eb="54">
      <t>ハイスイ</t>
    </rPh>
    <rPh sb="54" eb="56">
      <t>ジギョウ</t>
    </rPh>
    <rPh sb="57" eb="59">
      <t>セイビ</t>
    </rPh>
    <rPh sb="59" eb="61">
      <t>イゼン</t>
    </rPh>
    <rPh sb="92" eb="94">
      <t>ヘイセイ</t>
    </rPh>
    <rPh sb="96" eb="97">
      <t>ネン</t>
    </rPh>
    <rPh sb="99" eb="101">
      <t>ヘイセイ</t>
    </rPh>
    <rPh sb="118" eb="119">
      <t>スベ</t>
    </rPh>
    <phoneticPr fontId="4"/>
  </si>
  <si>
    <t>　平成29年2月に中長期的な経営の基本計画となる経営戦略を策定しました。今後は、経営の健全化に向け実態把握を適切に行っていくとともに、自立した経営に向けて、経営戦略を見直すとともに、適切な料金水準について検討を行い、経費の縮減、水洗化の促進等一層の経営努力を続けていきます。
　また、公営企業会計移行に向けた準備を進め、令和5年度には移行する予定です。
　組織の統廃合について、平成30年度より広域化に向けた検討を行っており、今後も継続して検討を行う予定です。</t>
    <rPh sb="1" eb="3">
      <t>ヘイセイ</t>
    </rPh>
    <rPh sb="5" eb="6">
      <t>ネン</t>
    </rPh>
    <rPh sb="7" eb="8">
      <t>ツキ</t>
    </rPh>
    <rPh sb="9" eb="13">
      <t>チュウチョウキテキ</t>
    </rPh>
    <rPh sb="14" eb="16">
      <t>ケイエイ</t>
    </rPh>
    <rPh sb="17" eb="19">
      <t>キホン</t>
    </rPh>
    <rPh sb="19" eb="21">
      <t>ケイカク</t>
    </rPh>
    <rPh sb="24" eb="26">
      <t>ケイエイ</t>
    </rPh>
    <rPh sb="26" eb="28">
      <t>センリャク</t>
    </rPh>
    <rPh sb="29" eb="31">
      <t>サクテイ</t>
    </rPh>
    <rPh sb="36" eb="38">
      <t>コンゴ</t>
    </rPh>
    <rPh sb="40" eb="42">
      <t>ケイエイ</t>
    </rPh>
    <rPh sb="43" eb="46">
      <t>ケンゼンカ</t>
    </rPh>
    <rPh sb="47" eb="48">
      <t>ム</t>
    </rPh>
    <rPh sb="49" eb="51">
      <t>ジッタイ</t>
    </rPh>
    <rPh sb="51" eb="53">
      <t>ハアク</t>
    </rPh>
    <rPh sb="54" eb="56">
      <t>テキセツ</t>
    </rPh>
    <rPh sb="57" eb="58">
      <t>オコナ</t>
    </rPh>
    <rPh sb="67" eb="69">
      <t>ジリツ</t>
    </rPh>
    <rPh sb="71" eb="73">
      <t>ケイエイ</t>
    </rPh>
    <rPh sb="74" eb="75">
      <t>ム</t>
    </rPh>
    <rPh sb="78" eb="80">
      <t>ケイエイ</t>
    </rPh>
    <rPh sb="80" eb="82">
      <t>センリャク</t>
    </rPh>
    <rPh sb="83" eb="85">
      <t>ミナオ</t>
    </rPh>
    <rPh sb="91" eb="93">
      <t>テキセツ</t>
    </rPh>
    <rPh sb="94" eb="96">
      <t>リョウキン</t>
    </rPh>
    <rPh sb="96" eb="98">
      <t>スイジュン</t>
    </rPh>
    <rPh sb="102" eb="104">
      <t>ケントウ</t>
    </rPh>
    <rPh sb="105" eb="106">
      <t>オコナ</t>
    </rPh>
    <rPh sb="108" eb="110">
      <t>ケイヒ</t>
    </rPh>
    <rPh sb="111" eb="113">
      <t>シュクゲン</t>
    </rPh>
    <rPh sb="114" eb="117">
      <t>スイセンカ</t>
    </rPh>
    <rPh sb="118" eb="120">
      <t>ソクシン</t>
    </rPh>
    <rPh sb="120" eb="121">
      <t>トウ</t>
    </rPh>
    <rPh sb="121" eb="123">
      <t>イッソウ</t>
    </rPh>
    <rPh sb="124" eb="126">
      <t>ケイエイ</t>
    </rPh>
    <rPh sb="126" eb="128">
      <t>ドリョク</t>
    </rPh>
    <rPh sb="129" eb="130">
      <t>ツヅ</t>
    </rPh>
    <rPh sb="142" eb="144">
      <t>コウエイ</t>
    </rPh>
    <rPh sb="144" eb="146">
      <t>キギョウ</t>
    </rPh>
    <rPh sb="146" eb="148">
      <t>カイケイ</t>
    </rPh>
    <rPh sb="148" eb="150">
      <t>イコウ</t>
    </rPh>
    <rPh sb="151" eb="152">
      <t>ム</t>
    </rPh>
    <rPh sb="154" eb="156">
      <t>ジュンビ</t>
    </rPh>
    <rPh sb="157" eb="158">
      <t>スス</t>
    </rPh>
    <rPh sb="160" eb="162">
      <t>レイワ</t>
    </rPh>
    <rPh sb="163" eb="165">
      <t>ネンド</t>
    </rPh>
    <rPh sb="167" eb="169">
      <t>イコウ</t>
    </rPh>
    <rPh sb="171" eb="173">
      <t>ヨテイ</t>
    </rPh>
    <rPh sb="178" eb="180">
      <t>ソシキ</t>
    </rPh>
    <rPh sb="181" eb="184">
      <t>トウハイゴウ</t>
    </rPh>
    <rPh sb="189" eb="191">
      <t>ヘイセイ</t>
    </rPh>
    <rPh sb="193" eb="195">
      <t>ネンド</t>
    </rPh>
    <rPh sb="197" eb="200">
      <t>コウイキカ</t>
    </rPh>
    <rPh sb="201" eb="202">
      <t>ム</t>
    </rPh>
    <rPh sb="204" eb="206">
      <t>ケントウ</t>
    </rPh>
    <rPh sb="207" eb="208">
      <t>オコナ</t>
    </rPh>
    <rPh sb="213" eb="215">
      <t>コンゴ</t>
    </rPh>
    <rPh sb="216" eb="218">
      <t>ケイゾク</t>
    </rPh>
    <rPh sb="220" eb="222">
      <t>ケントウ</t>
    </rPh>
    <rPh sb="223" eb="224">
      <t>オコナ</t>
    </rPh>
    <rPh sb="225" eb="227">
      <t>ヨテイ</t>
    </rPh>
    <phoneticPr fontId="4"/>
  </si>
  <si>
    <r>
      <t>　収益的収支比率については、年度によって変動があるものの、100％を下回った状態が続き、昨年に比べてやや増加しています。これは地方債償還金は増加していますが、総収益（一般会計繰入金）も増加しているためです。
　企業債残高対事業規模比率については、減少しています。これは、営業収益（使用料収入）が減少しているためです。
　経費回収率については、汚水処理費は減少しているものの、使用料収入も減少しているため横ばいとなっています。
　汚水処理原価については、類似団体平均値をかなり上回っています。このため、電力費や修繕費など経費削減の努力はしているものの、有収水量があまり増加していないため、依然として増加傾向となっています。</t>
    </r>
    <r>
      <rPr>
        <sz val="11"/>
        <color rgb="FFFF0000"/>
        <rFont val="ＭＳ ゴシック"/>
        <family val="3"/>
        <charset val="128"/>
      </rPr>
      <t xml:space="preserve">
</t>
    </r>
    <rPh sb="14" eb="16">
      <t>ネンド</t>
    </rPh>
    <rPh sb="20" eb="22">
      <t>ヘンドウ</t>
    </rPh>
    <rPh sb="34" eb="36">
      <t>シタマワ</t>
    </rPh>
    <rPh sb="39" eb="40">
      <t>クラ</t>
    </rPh>
    <rPh sb="42" eb="44">
      <t>ゲンショウ</t>
    </rPh>
    <rPh sb="44" eb="46">
      <t>サクネン</t>
    </rPh>
    <rPh sb="54" eb="57">
      <t>ショウカンキン</t>
    </rPh>
    <rPh sb="58" eb="60">
      <t>イッテイ</t>
    </rPh>
    <rPh sb="64" eb="67">
      <t>ソウシュウエキ</t>
    </rPh>
    <rPh sb="73" eb="74">
      <t>ヨコ</t>
    </rPh>
    <rPh sb="77" eb="79">
      <t>イッポウ</t>
    </rPh>
    <rPh sb="92" eb="93">
      <t>リツ</t>
    </rPh>
    <rPh sb="99" eb="101">
      <t>オスイ</t>
    </rPh>
    <rPh sb="101" eb="103">
      <t>ショリ</t>
    </rPh>
    <rPh sb="103" eb="104">
      <t>ヒ</t>
    </rPh>
    <rPh sb="106" eb="107">
      <t>ヨコ</t>
    </rPh>
    <rPh sb="121" eb="123">
      <t>エイギョウ</t>
    </rPh>
    <rPh sb="123" eb="125">
      <t>ゲンショウ</t>
    </rPh>
    <rPh sb="130" eb="132">
      <t>ゾウカ</t>
    </rPh>
    <rPh sb="136" eb="138">
      <t>イッポウ</t>
    </rPh>
    <rPh sb="140" eb="142">
      <t>イッパン</t>
    </rPh>
    <rPh sb="142" eb="144">
      <t>カイケイ</t>
    </rPh>
    <rPh sb="144" eb="146">
      <t>フタン</t>
    </rPh>
    <rPh sb="146" eb="147">
      <t>ガク</t>
    </rPh>
    <rPh sb="147" eb="149">
      <t>ゲンカ</t>
    </rPh>
    <rPh sb="155" eb="157">
      <t>ルイジ</t>
    </rPh>
    <rPh sb="272" eb="274">
      <t>ウワマワ</t>
    </rPh>
    <rPh sb="285" eb="287">
      <t>デンリョク</t>
    </rPh>
    <rPh sb="287" eb="288">
      <t>ヒ</t>
    </rPh>
    <rPh sb="289" eb="292">
      <t>シュウゼンヒ</t>
    </rPh>
    <rPh sb="294" eb="296">
      <t>ケイヒ</t>
    </rPh>
    <rPh sb="296" eb="298">
      <t>サクゲン</t>
    </rPh>
    <rPh sb="299" eb="301">
      <t>ドリョクユウシュウスイリョウゾウカイゼンゾウカケイコウ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</si>
</sst>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7" fillId="0" borderId="6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7" xfId="0" applyFont="1" applyBorder="1" applyAlignment="1" applyProtection="1">
      <alignment horizontal="left" vertical="top" wrapText="1"/>
      <protection locked="0"/>
    </xf>
    <xf numFmtId="0" fontId="17" fillId="0" borderId="8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6" xfId="2" applyNumberFormat="1" applyFont="1" applyBorder="1" applyAlignment="1" applyProtection="1">
      <alignment horizontal="left" vertical="top" wrapText="1"/>
      <protection locked="0"/>
    </xf>
    <xf numFmtId="0" fontId="5" fillId="0" borderId="0" xfId="2" applyNumberFormat="1" applyFont="1" applyBorder="1" applyAlignment="1" applyProtection="1">
      <alignment horizontal="left" vertical="top" wrapText="1"/>
      <protection locked="0"/>
    </xf>
    <xf numFmtId="0" fontId="5" fillId="0" borderId="7" xfId="2" applyNumberFormat="1" applyFont="1" applyBorder="1" applyAlignment="1" applyProtection="1">
      <alignment horizontal="left" vertical="top" wrapText="1"/>
      <protection locked="0"/>
    </xf>
    <xf numFmtId="0" fontId="5" fillId="0" borderId="8" xfId="2" applyNumberFormat="1" applyFont="1" applyBorder="1" applyAlignment="1" applyProtection="1">
      <alignment horizontal="left" vertical="top" wrapText="1"/>
      <protection locked="0"/>
    </xf>
    <xf numFmtId="0" fontId="5" fillId="0" borderId="1" xfId="2" applyNumberFormat="1" applyFont="1" applyBorder="1" applyAlignment="1" applyProtection="1">
      <alignment horizontal="left" vertical="top" wrapText="1"/>
      <protection locked="0"/>
    </xf>
    <xf numFmtId="0" fontId="5" fillId="0" borderId="9" xfId="2" applyNumberFormat="1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13.4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7-4474-94D8-8EC274643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2.0499999999999998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57-4474-94D8-8EC274643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62</c:v>
                </c:pt>
                <c:pt idx="1">
                  <c:v>70</c:v>
                </c:pt>
                <c:pt idx="2">
                  <c:v>73</c:v>
                </c:pt>
                <c:pt idx="3">
                  <c:v>70</c:v>
                </c:pt>
                <c:pt idx="4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F2-47CA-9B54-B930605F0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53.24</c:v>
                </c:pt>
                <c:pt idx="1">
                  <c:v>52.31</c:v>
                </c:pt>
                <c:pt idx="2">
                  <c:v>60.65</c:v>
                </c:pt>
                <c:pt idx="3">
                  <c:v>51.75</c:v>
                </c:pt>
                <c:pt idx="4">
                  <c:v>50.68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F2-47CA-9B54-B930605F0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84.58</c:v>
                </c:pt>
                <c:pt idx="1">
                  <c:v>91.16</c:v>
                </c:pt>
                <c:pt idx="2">
                  <c:v>90.91</c:v>
                </c:pt>
                <c:pt idx="3">
                  <c:v>88.12</c:v>
                </c:pt>
                <c:pt idx="4">
                  <c:v>88.44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3D-43EE-932D-B810550B7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84.07</c:v>
                </c:pt>
                <c:pt idx="1">
                  <c:v>84.32</c:v>
                </c:pt>
                <c:pt idx="2">
                  <c:v>84.58</c:v>
                </c:pt>
                <c:pt idx="3">
                  <c:v>84.84</c:v>
                </c:pt>
                <c:pt idx="4">
                  <c:v>84.86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3D-43EE-932D-B810550B7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96.91</c:v>
                </c:pt>
                <c:pt idx="1">
                  <c:v>94.54</c:v>
                </c:pt>
                <c:pt idx="2">
                  <c:v>95.8</c:v>
                </c:pt>
                <c:pt idx="3">
                  <c:v>88.75</c:v>
                </c:pt>
                <c:pt idx="4">
                  <c:v>89.7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E2-4E91-891E-32177D669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E2-4E91-891E-32177D669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6-4CB7-9C3D-84D5642D5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C6-4CB7-9C3D-84D5642D5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7-45E0-8713-13C57DA5B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07-45E0-8713-13C57DA5B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E-496B-8FB0-C94426746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BE-496B-8FB0-C94426746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0B-4F93-92D7-1C4139841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0B-4F93-92D7-1C4139841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1086.43</c:v>
                </c:pt>
                <c:pt idx="1">
                  <c:v>1112.3</c:v>
                </c:pt>
                <c:pt idx="2">
                  <c:v>1109.55</c:v>
                </c:pt>
                <c:pt idx="3">
                  <c:v>1168.33</c:v>
                </c:pt>
                <c:pt idx="4">
                  <c:v>867.78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E-4A1E-A31D-E0D86C46F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1044.8</c:v>
                </c:pt>
                <c:pt idx="1">
                  <c:v>1081.8</c:v>
                </c:pt>
                <c:pt idx="2">
                  <c:v>974.93</c:v>
                </c:pt>
                <c:pt idx="3">
                  <c:v>855.8</c:v>
                </c:pt>
                <c:pt idx="4">
                  <c:v>789.46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5E-4A1E-A31D-E0D86C46F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14.27</c:v>
                </c:pt>
                <c:pt idx="1">
                  <c:v>11.06</c:v>
                </c:pt>
                <c:pt idx="2">
                  <c:v>11.89</c:v>
                </c:pt>
                <c:pt idx="3">
                  <c:v>9.5399999999999991</c:v>
                </c:pt>
                <c:pt idx="4">
                  <c:v>9.3699999999999992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D-46CD-BBCA-1DBE2BF0F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50.82</c:v>
                </c:pt>
                <c:pt idx="1">
                  <c:v>52.19</c:v>
                </c:pt>
                <c:pt idx="2">
                  <c:v>55.32</c:v>
                </c:pt>
                <c:pt idx="3">
                  <c:v>59.8</c:v>
                </c:pt>
                <c:pt idx="4">
                  <c:v>57.77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FD-46CD-BBCA-1DBE2BF0F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1029.49</c:v>
                </c:pt>
                <c:pt idx="1">
                  <c:v>1211.32</c:v>
                </c:pt>
                <c:pt idx="2">
                  <c:v>1114.69</c:v>
                </c:pt>
                <c:pt idx="3">
                  <c:v>1433.64</c:v>
                </c:pt>
                <c:pt idx="4">
                  <c:v>1437.31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B8-45C3-BB6A-49F2AF985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296.14</c:v>
                </c:pt>
                <c:pt idx="2">
                  <c:v>283.17</c:v>
                </c:pt>
                <c:pt idx="3">
                  <c:v>263.76</c:v>
                </c:pt>
                <c:pt idx="4">
                  <c:v>274.35000000000002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B8-45C3-BB6A-49F2AF985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 x14ac:dyDescent="0.15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 x14ac:dyDescent="0.15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6" t="str">
        <f>データ!H6</f>
        <v>大阪府　能勢町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6" t="s">
        <v>1</v>
      </c>
      <c r="C7" s="76"/>
      <c r="D7" s="76"/>
      <c r="E7" s="76"/>
      <c r="F7" s="76"/>
      <c r="G7" s="76"/>
      <c r="H7" s="76"/>
      <c r="I7" s="76" t="s">
        <v>2</v>
      </c>
      <c r="J7" s="76"/>
      <c r="K7" s="76"/>
      <c r="L7" s="76"/>
      <c r="M7" s="76"/>
      <c r="N7" s="76"/>
      <c r="O7" s="76"/>
      <c r="P7" s="76" t="s">
        <v>3</v>
      </c>
      <c r="Q7" s="76"/>
      <c r="R7" s="76"/>
      <c r="S7" s="76"/>
      <c r="T7" s="76"/>
      <c r="U7" s="76"/>
      <c r="V7" s="76"/>
      <c r="W7" s="76" t="s">
        <v>4</v>
      </c>
      <c r="X7" s="76"/>
      <c r="Y7" s="76"/>
      <c r="Z7" s="76"/>
      <c r="AA7" s="76"/>
      <c r="AB7" s="76"/>
      <c r="AC7" s="76"/>
      <c r="AD7" s="76" t="s">
        <v>5</v>
      </c>
      <c r="AE7" s="76"/>
      <c r="AF7" s="76"/>
      <c r="AG7" s="76"/>
      <c r="AH7" s="76"/>
      <c r="AI7" s="76"/>
      <c r="AJ7" s="76"/>
      <c r="AK7" s="3"/>
      <c r="AL7" s="76" t="s">
        <v>6</v>
      </c>
      <c r="AM7" s="76"/>
      <c r="AN7" s="76"/>
      <c r="AO7" s="76"/>
      <c r="AP7" s="76"/>
      <c r="AQ7" s="76"/>
      <c r="AR7" s="76"/>
      <c r="AS7" s="76"/>
      <c r="AT7" s="76" t="s">
        <v>7</v>
      </c>
      <c r="AU7" s="76"/>
      <c r="AV7" s="76"/>
      <c r="AW7" s="76"/>
      <c r="AX7" s="76"/>
      <c r="AY7" s="76"/>
      <c r="AZ7" s="76"/>
      <c r="BA7" s="76"/>
      <c r="BB7" s="76" t="s">
        <v>8</v>
      </c>
      <c r="BC7" s="76"/>
      <c r="BD7" s="76"/>
      <c r="BE7" s="76"/>
      <c r="BF7" s="76"/>
      <c r="BG7" s="76"/>
      <c r="BH7" s="76"/>
      <c r="BI7" s="76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83" t="str">
        <f>データ!I6</f>
        <v>法非適用</v>
      </c>
      <c r="C8" s="83"/>
      <c r="D8" s="83"/>
      <c r="E8" s="83"/>
      <c r="F8" s="83"/>
      <c r="G8" s="83"/>
      <c r="H8" s="83"/>
      <c r="I8" s="83" t="str">
        <f>データ!J6</f>
        <v>下水道事業</v>
      </c>
      <c r="J8" s="83"/>
      <c r="K8" s="83"/>
      <c r="L8" s="83"/>
      <c r="M8" s="83"/>
      <c r="N8" s="83"/>
      <c r="O8" s="83"/>
      <c r="P8" s="83" t="str">
        <f>データ!K6</f>
        <v>農業集落排水</v>
      </c>
      <c r="Q8" s="83"/>
      <c r="R8" s="83"/>
      <c r="S8" s="83"/>
      <c r="T8" s="83"/>
      <c r="U8" s="83"/>
      <c r="V8" s="83"/>
      <c r="W8" s="83" t="str">
        <f>データ!L6</f>
        <v>F2</v>
      </c>
      <c r="X8" s="83"/>
      <c r="Y8" s="83"/>
      <c r="Z8" s="83"/>
      <c r="AA8" s="83"/>
      <c r="AB8" s="83"/>
      <c r="AC8" s="83"/>
      <c r="AD8" s="84" t="str">
        <f>データ!$M$6</f>
        <v>非設置</v>
      </c>
      <c r="AE8" s="84"/>
      <c r="AF8" s="84"/>
      <c r="AG8" s="84"/>
      <c r="AH8" s="84"/>
      <c r="AI8" s="84"/>
      <c r="AJ8" s="84"/>
      <c r="AK8" s="3"/>
      <c r="AL8" s="80">
        <f>データ!S6</f>
        <v>10114</v>
      </c>
      <c r="AM8" s="80"/>
      <c r="AN8" s="80"/>
      <c r="AO8" s="80"/>
      <c r="AP8" s="80"/>
      <c r="AQ8" s="80"/>
      <c r="AR8" s="80"/>
      <c r="AS8" s="80"/>
      <c r="AT8" s="79">
        <f>データ!T6</f>
        <v>98.75</v>
      </c>
      <c r="AU8" s="79"/>
      <c r="AV8" s="79"/>
      <c r="AW8" s="79"/>
      <c r="AX8" s="79"/>
      <c r="AY8" s="79"/>
      <c r="AZ8" s="79"/>
      <c r="BA8" s="79"/>
      <c r="BB8" s="79">
        <f>データ!U6</f>
        <v>102.42</v>
      </c>
      <c r="BC8" s="79"/>
      <c r="BD8" s="79"/>
      <c r="BE8" s="79"/>
      <c r="BF8" s="79"/>
      <c r="BG8" s="79"/>
      <c r="BH8" s="79"/>
      <c r="BI8" s="79"/>
      <c r="BJ8" s="3"/>
      <c r="BK8" s="3"/>
      <c r="BL8" s="81" t="s">
        <v>10</v>
      </c>
      <c r="BM8" s="82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6" t="s">
        <v>12</v>
      </c>
      <c r="C9" s="76"/>
      <c r="D9" s="76"/>
      <c r="E9" s="76"/>
      <c r="F9" s="76"/>
      <c r="G9" s="76"/>
      <c r="H9" s="76"/>
      <c r="I9" s="76" t="s">
        <v>13</v>
      </c>
      <c r="J9" s="76"/>
      <c r="K9" s="76"/>
      <c r="L9" s="76"/>
      <c r="M9" s="76"/>
      <c r="N9" s="76"/>
      <c r="O9" s="76"/>
      <c r="P9" s="76" t="s">
        <v>14</v>
      </c>
      <c r="Q9" s="76"/>
      <c r="R9" s="76"/>
      <c r="S9" s="76"/>
      <c r="T9" s="76"/>
      <c r="U9" s="76"/>
      <c r="V9" s="76"/>
      <c r="W9" s="76" t="s">
        <v>15</v>
      </c>
      <c r="X9" s="76"/>
      <c r="Y9" s="76"/>
      <c r="Z9" s="76"/>
      <c r="AA9" s="76"/>
      <c r="AB9" s="76"/>
      <c r="AC9" s="76"/>
      <c r="AD9" s="76" t="s">
        <v>16</v>
      </c>
      <c r="AE9" s="76"/>
      <c r="AF9" s="76"/>
      <c r="AG9" s="76"/>
      <c r="AH9" s="76"/>
      <c r="AI9" s="76"/>
      <c r="AJ9" s="76"/>
      <c r="AK9" s="3"/>
      <c r="AL9" s="76" t="s">
        <v>17</v>
      </c>
      <c r="AM9" s="76"/>
      <c r="AN9" s="76"/>
      <c r="AO9" s="76"/>
      <c r="AP9" s="76"/>
      <c r="AQ9" s="76"/>
      <c r="AR9" s="76"/>
      <c r="AS9" s="76"/>
      <c r="AT9" s="76" t="s">
        <v>18</v>
      </c>
      <c r="AU9" s="76"/>
      <c r="AV9" s="76"/>
      <c r="AW9" s="76"/>
      <c r="AX9" s="76"/>
      <c r="AY9" s="76"/>
      <c r="AZ9" s="76"/>
      <c r="BA9" s="76"/>
      <c r="BB9" s="76" t="s">
        <v>19</v>
      </c>
      <c r="BC9" s="76"/>
      <c r="BD9" s="76"/>
      <c r="BE9" s="76"/>
      <c r="BF9" s="76"/>
      <c r="BG9" s="76"/>
      <c r="BH9" s="76"/>
      <c r="BI9" s="76"/>
      <c r="BJ9" s="3"/>
      <c r="BK9" s="3"/>
      <c r="BL9" s="77" t="s">
        <v>20</v>
      </c>
      <c r="BM9" s="78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79" t="str">
        <f>データ!N6</f>
        <v>-</v>
      </c>
      <c r="C10" s="79"/>
      <c r="D10" s="79"/>
      <c r="E10" s="79"/>
      <c r="F10" s="79"/>
      <c r="G10" s="79"/>
      <c r="H10" s="79"/>
      <c r="I10" s="79" t="str">
        <f>データ!O6</f>
        <v>該当数値なし</v>
      </c>
      <c r="J10" s="79"/>
      <c r="K10" s="79"/>
      <c r="L10" s="79"/>
      <c r="M10" s="79"/>
      <c r="N10" s="79"/>
      <c r="O10" s="79"/>
      <c r="P10" s="79">
        <f>データ!P6</f>
        <v>1.98</v>
      </c>
      <c r="Q10" s="79"/>
      <c r="R10" s="79"/>
      <c r="S10" s="79"/>
      <c r="T10" s="79"/>
      <c r="U10" s="79"/>
      <c r="V10" s="79"/>
      <c r="W10" s="79">
        <f>データ!Q6</f>
        <v>61.83</v>
      </c>
      <c r="X10" s="79"/>
      <c r="Y10" s="79"/>
      <c r="Z10" s="79"/>
      <c r="AA10" s="79"/>
      <c r="AB10" s="79"/>
      <c r="AC10" s="79"/>
      <c r="AD10" s="80">
        <f>データ!R6</f>
        <v>2271</v>
      </c>
      <c r="AE10" s="80"/>
      <c r="AF10" s="80"/>
      <c r="AG10" s="80"/>
      <c r="AH10" s="80"/>
      <c r="AI10" s="80"/>
      <c r="AJ10" s="80"/>
      <c r="AK10" s="2"/>
      <c r="AL10" s="80">
        <f>データ!V6</f>
        <v>199</v>
      </c>
      <c r="AM10" s="80"/>
      <c r="AN10" s="80"/>
      <c r="AO10" s="80"/>
      <c r="AP10" s="80"/>
      <c r="AQ10" s="80"/>
      <c r="AR10" s="80"/>
      <c r="AS10" s="80"/>
      <c r="AT10" s="79">
        <f>データ!W6</f>
        <v>0.18</v>
      </c>
      <c r="AU10" s="79"/>
      <c r="AV10" s="79"/>
      <c r="AW10" s="79"/>
      <c r="AX10" s="79"/>
      <c r="AY10" s="79"/>
      <c r="AZ10" s="79"/>
      <c r="BA10" s="79"/>
      <c r="BB10" s="79">
        <f>データ!X6</f>
        <v>1105.56</v>
      </c>
      <c r="BC10" s="79"/>
      <c r="BD10" s="79"/>
      <c r="BE10" s="79"/>
      <c r="BF10" s="79"/>
      <c r="BG10" s="79"/>
      <c r="BH10" s="79"/>
      <c r="BI10" s="79"/>
      <c r="BJ10" s="2"/>
      <c r="BK10" s="2"/>
      <c r="BL10" s="63" t="s">
        <v>22</v>
      </c>
      <c r="BM10" s="6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24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15">
      <c r="A14" s="2"/>
      <c r="B14" s="67" t="s">
        <v>25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0" t="s">
        <v>113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111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112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8686TWsg1ywVQcvqazUucx7D5kkNq073FzxHMDpAjWwjYRxeqfQm6GgowBiwnWxLPTEq0pAM0lWa+bXcJzPdQw==" saltValue="Aal+PU/PQGjwjZTHjbutF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88" t="s">
        <v>54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90"/>
      <c r="Y3" s="94" t="s">
        <v>55</v>
      </c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 t="s">
        <v>56</v>
      </c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3"/>
      <c r="Y4" s="87" t="s">
        <v>58</v>
      </c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 t="s">
        <v>59</v>
      </c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 t="s">
        <v>60</v>
      </c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 t="s">
        <v>61</v>
      </c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 t="s">
        <v>62</v>
      </c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 t="s">
        <v>63</v>
      </c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 t="s">
        <v>64</v>
      </c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 t="s">
        <v>65</v>
      </c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 t="s">
        <v>66</v>
      </c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 t="s">
        <v>67</v>
      </c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 t="s">
        <v>68</v>
      </c>
      <c r="EF4" s="87"/>
      <c r="EG4" s="87"/>
      <c r="EH4" s="87"/>
      <c r="EI4" s="87"/>
      <c r="EJ4" s="87"/>
      <c r="EK4" s="87"/>
      <c r="EL4" s="87"/>
      <c r="EM4" s="87"/>
      <c r="EN4" s="87"/>
      <c r="EO4" s="87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273228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大阪府　能勢町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1.98</v>
      </c>
      <c r="Q6" s="34">
        <f t="shared" si="3"/>
        <v>61.83</v>
      </c>
      <c r="R6" s="34">
        <f t="shared" si="3"/>
        <v>2271</v>
      </c>
      <c r="S6" s="34">
        <f t="shared" si="3"/>
        <v>10114</v>
      </c>
      <c r="T6" s="34">
        <f t="shared" si="3"/>
        <v>98.75</v>
      </c>
      <c r="U6" s="34">
        <f t="shared" si="3"/>
        <v>102.42</v>
      </c>
      <c r="V6" s="34">
        <f t="shared" si="3"/>
        <v>199</v>
      </c>
      <c r="W6" s="34">
        <f t="shared" si="3"/>
        <v>0.18</v>
      </c>
      <c r="X6" s="34">
        <f t="shared" si="3"/>
        <v>1105.56</v>
      </c>
      <c r="Y6" s="35">
        <f>IF(Y7="",NA(),Y7)</f>
        <v>96.91</v>
      </c>
      <c r="Z6" s="35">
        <f t="shared" ref="Z6:AH6" si="4">IF(Z7="",NA(),Z7)</f>
        <v>94.54</v>
      </c>
      <c r="AA6" s="35">
        <f t="shared" si="4"/>
        <v>95.8</v>
      </c>
      <c r="AB6" s="35">
        <f t="shared" si="4"/>
        <v>88.75</v>
      </c>
      <c r="AC6" s="35">
        <f t="shared" si="4"/>
        <v>89.7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1086.43</v>
      </c>
      <c r="BG6" s="35">
        <f t="shared" ref="BG6:BO6" si="7">IF(BG7="",NA(),BG7)</f>
        <v>1112.3</v>
      </c>
      <c r="BH6" s="35">
        <f t="shared" si="7"/>
        <v>1109.55</v>
      </c>
      <c r="BI6" s="35">
        <f t="shared" si="7"/>
        <v>1168.33</v>
      </c>
      <c r="BJ6" s="35">
        <f t="shared" si="7"/>
        <v>867.78</v>
      </c>
      <c r="BK6" s="35">
        <f t="shared" si="7"/>
        <v>1044.8</v>
      </c>
      <c r="BL6" s="35">
        <f t="shared" si="7"/>
        <v>1081.8</v>
      </c>
      <c r="BM6" s="35">
        <f t="shared" si="7"/>
        <v>974.93</v>
      </c>
      <c r="BN6" s="35">
        <f t="shared" si="7"/>
        <v>855.8</v>
      </c>
      <c r="BO6" s="35">
        <f t="shared" si="7"/>
        <v>789.46</v>
      </c>
      <c r="BP6" s="34" t="str">
        <f>IF(BP7="","",IF(BP7="-","【-】","【"&amp;SUBSTITUTE(TEXT(BP7,"#,##0.00"),"-","△")&amp;"】"))</f>
        <v>【747.76】</v>
      </c>
      <c r="BQ6" s="35">
        <f>IF(BQ7="",NA(),BQ7)</f>
        <v>14.27</v>
      </c>
      <c r="BR6" s="35">
        <f t="shared" ref="BR6:BZ6" si="8">IF(BR7="",NA(),BR7)</f>
        <v>11.06</v>
      </c>
      <c r="BS6" s="35">
        <f t="shared" si="8"/>
        <v>11.89</v>
      </c>
      <c r="BT6" s="35">
        <f t="shared" si="8"/>
        <v>9.5399999999999991</v>
      </c>
      <c r="BU6" s="35">
        <f t="shared" si="8"/>
        <v>9.3699999999999992</v>
      </c>
      <c r="BV6" s="35">
        <f t="shared" si="8"/>
        <v>50.82</v>
      </c>
      <c r="BW6" s="35">
        <f t="shared" si="8"/>
        <v>52.19</v>
      </c>
      <c r="BX6" s="35">
        <f t="shared" si="8"/>
        <v>55.32</v>
      </c>
      <c r="BY6" s="35">
        <f t="shared" si="8"/>
        <v>59.8</v>
      </c>
      <c r="BZ6" s="35">
        <f t="shared" si="8"/>
        <v>57.77</v>
      </c>
      <c r="CA6" s="34" t="str">
        <f>IF(CA7="","",IF(CA7="-","【-】","【"&amp;SUBSTITUTE(TEXT(CA7,"#,##0.00"),"-","△")&amp;"】"))</f>
        <v>【59.51】</v>
      </c>
      <c r="CB6" s="35">
        <f>IF(CB7="",NA(),CB7)</f>
        <v>1029.49</v>
      </c>
      <c r="CC6" s="35">
        <f t="shared" ref="CC6:CK6" si="9">IF(CC7="",NA(),CC7)</f>
        <v>1211.32</v>
      </c>
      <c r="CD6" s="35">
        <f t="shared" si="9"/>
        <v>1114.69</v>
      </c>
      <c r="CE6" s="35">
        <f t="shared" si="9"/>
        <v>1433.64</v>
      </c>
      <c r="CF6" s="35">
        <f t="shared" si="9"/>
        <v>1437.31</v>
      </c>
      <c r="CG6" s="35">
        <f t="shared" si="9"/>
        <v>300.52</v>
      </c>
      <c r="CH6" s="35">
        <f t="shared" si="9"/>
        <v>296.14</v>
      </c>
      <c r="CI6" s="35">
        <f t="shared" si="9"/>
        <v>283.17</v>
      </c>
      <c r="CJ6" s="35">
        <f t="shared" si="9"/>
        <v>263.76</v>
      </c>
      <c r="CK6" s="35">
        <f t="shared" si="9"/>
        <v>274.35000000000002</v>
      </c>
      <c r="CL6" s="34" t="str">
        <f>IF(CL7="","",IF(CL7="-","【-】","【"&amp;SUBSTITUTE(TEXT(CL7,"#,##0.00"),"-","△")&amp;"】"))</f>
        <v>【261.46】</v>
      </c>
      <c r="CM6" s="35">
        <f>IF(CM7="",NA(),CM7)</f>
        <v>62</v>
      </c>
      <c r="CN6" s="35">
        <f t="shared" ref="CN6:CV6" si="10">IF(CN7="",NA(),CN7)</f>
        <v>70</v>
      </c>
      <c r="CO6" s="35">
        <f t="shared" si="10"/>
        <v>73</v>
      </c>
      <c r="CP6" s="35">
        <f t="shared" si="10"/>
        <v>70</v>
      </c>
      <c r="CQ6" s="35">
        <f t="shared" si="10"/>
        <v>74</v>
      </c>
      <c r="CR6" s="35">
        <f t="shared" si="10"/>
        <v>53.24</v>
      </c>
      <c r="CS6" s="35">
        <f t="shared" si="10"/>
        <v>52.31</v>
      </c>
      <c r="CT6" s="35">
        <f t="shared" si="10"/>
        <v>60.65</v>
      </c>
      <c r="CU6" s="35">
        <f t="shared" si="10"/>
        <v>51.75</v>
      </c>
      <c r="CV6" s="35">
        <f t="shared" si="10"/>
        <v>50.68</v>
      </c>
      <c r="CW6" s="34" t="str">
        <f>IF(CW7="","",IF(CW7="-","【-】","【"&amp;SUBSTITUTE(TEXT(CW7,"#,##0.00"),"-","△")&amp;"】"))</f>
        <v>【52.23】</v>
      </c>
      <c r="CX6" s="35">
        <f>IF(CX7="",NA(),CX7)</f>
        <v>84.58</v>
      </c>
      <c r="CY6" s="35">
        <f t="shared" ref="CY6:DG6" si="11">IF(CY7="",NA(),CY7)</f>
        <v>91.16</v>
      </c>
      <c r="CZ6" s="35">
        <f t="shared" si="11"/>
        <v>90.91</v>
      </c>
      <c r="DA6" s="35">
        <f t="shared" si="11"/>
        <v>88.12</v>
      </c>
      <c r="DB6" s="35">
        <f t="shared" si="11"/>
        <v>88.44</v>
      </c>
      <c r="DC6" s="35">
        <f t="shared" si="11"/>
        <v>84.07</v>
      </c>
      <c r="DD6" s="35">
        <f t="shared" si="11"/>
        <v>84.32</v>
      </c>
      <c r="DE6" s="35">
        <f t="shared" si="11"/>
        <v>84.58</v>
      </c>
      <c r="DF6" s="35">
        <f t="shared" si="11"/>
        <v>84.84</v>
      </c>
      <c r="DG6" s="35">
        <f t="shared" si="11"/>
        <v>84.86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5">
        <f t="shared" si="14"/>
        <v>13.4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0.01</v>
      </c>
      <c r="EL6" s="35">
        <f t="shared" si="14"/>
        <v>2.0499999999999998</v>
      </c>
      <c r="EM6" s="35">
        <f t="shared" si="14"/>
        <v>0.01</v>
      </c>
      <c r="EN6" s="35">
        <f t="shared" si="14"/>
        <v>0.01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273228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1.98</v>
      </c>
      <c r="Q7" s="38">
        <v>61.83</v>
      </c>
      <c r="R7" s="38">
        <v>2271</v>
      </c>
      <c r="S7" s="38">
        <v>10114</v>
      </c>
      <c r="T7" s="38">
        <v>98.75</v>
      </c>
      <c r="U7" s="38">
        <v>102.42</v>
      </c>
      <c r="V7" s="38">
        <v>199</v>
      </c>
      <c r="W7" s="38">
        <v>0.18</v>
      </c>
      <c r="X7" s="38">
        <v>1105.56</v>
      </c>
      <c r="Y7" s="38">
        <v>96.91</v>
      </c>
      <c r="Z7" s="38">
        <v>94.54</v>
      </c>
      <c r="AA7" s="38">
        <v>95.8</v>
      </c>
      <c r="AB7" s="38">
        <v>88.75</v>
      </c>
      <c r="AC7" s="38">
        <v>89.7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1086.43</v>
      </c>
      <c r="BG7" s="38">
        <v>1112.3</v>
      </c>
      <c r="BH7" s="38">
        <v>1109.55</v>
      </c>
      <c r="BI7" s="38">
        <v>1168.33</v>
      </c>
      <c r="BJ7" s="38">
        <v>867.78</v>
      </c>
      <c r="BK7" s="38">
        <v>1044.8</v>
      </c>
      <c r="BL7" s="38">
        <v>1081.8</v>
      </c>
      <c r="BM7" s="38">
        <v>974.93</v>
      </c>
      <c r="BN7" s="38">
        <v>855.8</v>
      </c>
      <c r="BO7" s="38">
        <v>789.46</v>
      </c>
      <c r="BP7" s="38">
        <v>747.76</v>
      </c>
      <c r="BQ7" s="38">
        <v>14.27</v>
      </c>
      <c r="BR7" s="38">
        <v>11.06</v>
      </c>
      <c r="BS7" s="38">
        <v>11.89</v>
      </c>
      <c r="BT7" s="38">
        <v>9.5399999999999991</v>
      </c>
      <c r="BU7" s="38">
        <v>9.3699999999999992</v>
      </c>
      <c r="BV7" s="38">
        <v>50.82</v>
      </c>
      <c r="BW7" s="38">
        <v>52.19</v>
      </c>
      <c r="BX7" s="38">
        <v>55.32</v>
      </c>
      <c r="BY7" s="38">
        <v>59.8</v>
      </c>
      <c r="BZ7" s="38">
        <v>57.77</v>
      </c>
      <c r="CA7" s="38">
        <v>59.51</v>
      </c>
      <c r="CB7" s="38">
        <v>1029.49</v>
      </c>
      <c r="CC7" s="38">
        <v>1211.32</v>
      </c>
      <c r="CD7" s="38">
        <v>1114.69</v>
      </c>
      <c r="CE7" s="38">
        <v>1433.64</v>
      </c>
      <c r="CF7" s="38">
        <v>1437.31</v>
      </c>
      <c r="CG7" s="38">
        <v>300.52</v>
      </c>
      <c r="CH7" s="38">
        <v>296.14</v>
      </c>
      <c r="CI7" s="38">
        <v>283.17</v>
      </c>
      <c r="CJ7" s="38">
        <v>263.76</v>
      </c>
      <c r="CK7" s="38">
        <v>274.35000000000002</v>
      </c>
      <c r="CL7" s="38">
        <v>261.45999999999998</v>
      </c>
      <c r="CM7" s="38">
        <v>62</v>
      </c>
      <c r="CN7" s="38">
        <v>70</v>
      </c>
      <c r="CO7" s="38">
        <v>73</v>
      </c>
      <c r="CP7" s="38">
        <v>70</v>
      </c>
      <c r="CQ7" s="38">
        <v>74</v>
      </c>
      <c r="CR7" s="38">
        <v>53.24</v>
      </c>
      <c r="CS7" s="38">
        <v>52.31</v>
      </c>
      <c r="CT7" s="38">
        <v>60.65</v>
      </c>
      <c r="CU7" s="38">
        <v>51.75</v>
      </c>
      <c r="CV7" s="38">
        <v>50.68</v>
      </c>
      <c r="CW7" s="38">
        <v>52.23</v>
      </c>
      <c r="CX7" s="38">
        <v>84.58</v>
      </c>
      <c r="CY7" s="38">
        <v>91.16</v>
      </c>
      <c r="CZ7" s="38">
        <v>90.91</v>
      </c>
      <c r="DA7" s="38">
        <v>88.12</v>
      </c>
      <c r="DB7" s="38">
        <v>88.44</v>
      </c>
      <c r="DC7" s="38">
        <v>84.07</v>
      </c>
      <c r="DD7" s="38">
        <v>84.32</v>
      </c>
      <c r="DE7" s="38">
        <v>84.58</v>
      </c>
      <c r="DF7" s="38">
        <v>84.84</v>
      </c>
      <c r="DG7" s="38">
        <v>84.86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13.4</v>
      </c>
      <c r="EH7" s="38">
        <v>0</v>
      </c>
      <c r="EI7" s="38">
        <v>0</v>
      </c>
      <c r="EJ7" s="38">
        <v>0.02</v>
      </c>
      <c r="EK7" s="38">
        <v>0.01</v>
      </c>
      <c r="EL7" s="38">
        <v>2.0499999999999998</v>
      </c>
      <c r="EM7" s="38">
        <v>0.01</v>
      </c>
      <c r="EN7" s="38">
        <v>0.01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大阪府</cp:lastModifiedBy>
  <cp:lastPrinted>2020-02-18T01:38:26Z</cp:lastPrinted>
  <dcterms:created xsi:type="dcterms:W3CDTF">2019-12-05T05:21:04Z</dcterms:created>
  <dcterms:modified xsi:type="dcterms:W3CDTF">2020-02-18T04:42:31Z</dcterms:modified>
  <cp:category/>
</cp:coreProperties>
</file>