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2大阪狭山市○\"/>
    </mc:Choice>
  </mc:AlternateContent>
  <workbookProtection workbookAlgorithmName="SHA-512" workbookHashValue="ojoBG19aDb4pzTePoriXOB7l1gO89hOlRkx1OVLUSXotC2+I5oavLhF4Xln+DDKg/djJ2i0U2dt5uW8IrRkfEw==" workbookSaltValue="IrgS2cvsJRryCPRGaJlaqA==" workbookSpinCount="100000" lockStructure="1"/>
  <bookViews>
    <workbookView xWindow="0" yWindow="0" windowWidth="20460" windowHeight="6855" tabRatio="67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<sst xmlns="http://schemas.openxmlformats.org/spreadsheetml/2006/main" count="220" uniqueCount="108">
  <si>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</si>
  <si>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</si>
  <si>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</si>
  <si>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</si>
  <si>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</si>
  <si>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</si>
  <si>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</si>
  <si>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</si>
  <si>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</si>
  <si>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</si>
  <si>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</si>
  <si>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</si>
  <si>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</si>
  <si>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</si>
  <si>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</si>
  <si>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</si>
  <si>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</si>
  <si>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</si>
  <si>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</si>
  <si>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</si>
  <si>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</si>
  <si>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</si>
  <si>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</si>
  <si>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</si>
  <si>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</si>
  <si>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</si>
  <si>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</si>
  <si>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</si>
  <si>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</si>
  <si>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</si>
  <si>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</si>
  <si>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</si>
  <si>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</si>
  <si>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</si>
  <si>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</si>
  <si>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</si>
  <si>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</si>
  <si>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</si>
  <si>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</si>
  <si>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</si>
  <si>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</si>
  <si>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</si>
  <si>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</si>
  <si>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</si>
  <si>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</si>
  <si>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</si>
  <si>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</si>
  <si>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</si>
  <si>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</si>
  <si>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</si>
  <si>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</si>
  <si>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</si>
  <si>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</si>
  <si>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</si>
  <si>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</si>
  <si>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</si>
  <si>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</si>
  <si>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</si>
  <si>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</si>
  <si>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</si>
  <si>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</si>
  <si>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</si>
  <si>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</si>
  <si>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</si>
  <si>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</si>
  <si>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</si>
  <si>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</si>
  <si>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</si>
  <si>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</si>
  <si>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</si>
  <si>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</si>
  <si>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</si>
  <si>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</si>
  <si>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</si>
  <si>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</si>
  <si>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</si>
  <si>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</si>
  <si>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</si>
  <si>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</si>
  <si>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</si>
  <si>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</si>
  <si>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</si>
  <si>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</si>
  <si>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</si>
  <si>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</si>
  <si>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</si>
  <si>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</si>
  <si>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</si>
  <si>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</si>
  <si>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</si>
  <si>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</si>
  <si>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</si>
  <si>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</si>
  <si>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大阪狭山市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</si>
  <si>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</si>
  <si>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</si>
  <si>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</si>
  <si>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</si>
  <si>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</si>
  <si>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</si>
  <si>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</si>
  <si>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</si>
  <si>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</si>
  <si>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</si>
  <si>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</si>
  <si>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①経常収支比率は、少子高齢化や節水等の影響で水需要が落ち込む中、人件費等の経費節減により100％を上回っていますが、類似団体平均値に比べて低い水準にあります。
　②累積欠損金は、計上しておりません。
　③流動比率は、100％以上が望ましいとされているところ、黒字経営により現金預金等の資産が増加したため、100％を上回っており、類似団体平均値に比べて高い水準にあります。
　④企業債残高対給水収益比率は、低いほど安全性が高いとされており、類似団体平均値に比べて低い水準にありますが、平成30(2018)年度からの施設整備事業に伴う企業債の増加のため、わずかに増加しています。
　⑤料金回収率は、100％以上が望ましいとされているところ、平成24(2012)年以降、水質向上のため自己水を廃止して大阪広域水道企業団からの受水量が増加した影響で給水原価が増加しましたが、前述のとおり経費節減に努めたことにより、類似団体平均値に比べてわずかに低い水準にあります。
　⑥給水原価は、低いほうが望ましいとされているところ、前述のとおり経費節減に努めたことにより、類似団体平均値に比べて低い水準にあります。
　⑦施設利用率は、高いほうが望ましいとされているところ、類似団体平均値に比べて高い水準にありますが、節水意識の向上等により1日平均配水量が減少したため、わずかに減少しています。
　⑧有収率は、高いほうが望ましいとされており、老朽管の更新事業を継続実施し、漏水等の防止に努めているため、類似団体平均値に比べて高い水準にあります。</t>
    <rPh sb="63" eb="66">
      <t>ヘイキンチ</t>
    </rPh>
    <rPh sb="113" eb="115">
      <t>イジョウ</t>
    </rPh>
    <rPh sb="116" eb="117">
      <t>ノゾ</t>
    </rPh>
    <rPh sb="169" eb="172">
      <t>ヘイキンチ</t>
    </rPh>
    <rPh sb="224" eb="227">
      <t>ヘイキンチ</t>
    </rPh>
    <rPh sb="280" eb="282">
      <t>ゾウカ</t>
    </rPh>
    <rPh sb="408" eb="411">
      <t>ヘイキンチ</t>
    </rPh>
    <rPh sb="481" eb="484">
      <t>ヘイキンチ</t>
    </rPh>
    <rPh sb="531" eb="534">
      <t>ヘイキンチ</t>
    </rPh>
    <rPh sb="579" eb="581">
      <t>ゲンショウ</t>
    </rPh>
    <rPh sb="645" eb="648">
      <t>ヘイキンチ</t>
    </rPh>
    <phoneticPr fontId="4"/>
  </si>
  <si>
    <t>　①有形固定資産減価償却率は、減価償却の進行状況や資産の経過年数を知ることができる指標であり、計画的に管路等の更新等を実施してきたものの、機械及び装置等構築物以外の資産は法定耐用年数に迫っているものが多くあり、類似団体平均値に比べて高い水準にあります。
　②管路経年化率は、1970年代初めに集中的に整備した管路が、耐用年数の40年を順次経過していることから、類似団体平均値に比べて高い水準にあります。
　③管路更新率は、高いほど管路の更新が進んでいるとされており、大阪狭山市水道施設整備計画に基づいて施設整備を進めているため、類似団体平均値に比べて高い水準にあります。</t>
    <rPh sb="109" eb="112">
      <t>ヘイキンチ</t>
    </rPh>
    <rPh sb="167" eb="169">
      <t>ジュンジ</t>
    </rPh>
    <rPh sb="184" eb="187">
      <t>ヘイキンチ</t>
    </rPh>
    <rPh sb="247" eb="248">
      <t>モト</t>
    </rPh>
    <rPh sb="268" eb="271">
      <t>ヘイキンチ</t>
    </rPh>
    <phoneticPr fontId="4"/>
  </si>
  <si>
    <t>　本市の人口は、少子高齢化といった人口構成の変動により将来的に増加が望みにくい状況となっています。また、給水量については、人口の伸び悩みや節水機器の普及と節水意識の定着等循環型社会の形成等により水需要が落ち込んでおり、今後も減少推移すると予測されます。
　安全な水道水を安定供給するための根幹となる水道施設は、経年による老朽化が進む中、更新が順次必要となっているため、大阪狭山市水道事業ビジョンに基づいて計画的に老朽化対策に取り組みます。さらに、南海トラフ地震等災害への対策強化のため施設の耐震化も重要となります。
　大阪狭山市水道事業としては、今後も安全な水道水を安定供給するため、適切な事業計画に基づき施設更新及び耐震化を推進し、令和２年度末までに経営戦略を策定し、効率的な事業経営に努めてまいります。</t>
    <rPh sb="64" eb="65">
      <t>ノ</t>
    </rPh>
    <rPh sb="66" eb="67">
      <t>ナヤ</t>
    </rPh>
    <rPh sb="84" eb="85">
      <t>ナド</t>
    </rPh>
    <rPh sb="91" eb="93">
      <t>ケイセイ</t>
    </rPh>
    <rPh sb="93" eb="94">
      <t>ナド</t>
    </rPh>
    <rPh sb="164" eb="165">
      <t>スス</t>
    </rPh>
    <rPh sb="166" eb="167">
      <t>ナカ</t>
    </rPh>
    <rPh sb="171" eb="173">
      <t>ジュンジ</t>
    </rPh>
    <rPh sb="198" eb="199">
      <t>モト</t>
    </rPh>
    <rPh sb="202" eb="205">
      <t>ケイカクテキ</t>
    </rPh>
    <rPh sb="230" eb="231">
      <t>ナド</t>
    </rPh>
    <rPh sb="231" eb="233">
      <t>サイガイ</t>
    </rPh>
    <rPh sb="273" eb="275">
      <t>コンゴ</t>
    </rPh>
    <rPh sb="320" eb="322">
      <t>ネンド</t>
    </rPh>
    <rPh sb="322" eb="323">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</si>
</sst>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c:v>
                </c:pt>
                <c:pt idx="1">
                  <c:v>2.63</c:v>
                </c:pt>
                <c:pt idx="2">
                  <c:v>1.33</c:v>
                </c:pt>
                <c:pt idx="3">
                  <c:v>1.02</c:v>
                </c:pt>
                <c:pt idx="4">
                  <c:v>0.69</c:v>
                </c:pt>
              </c:numCache>
            </c:numRef>
          </c:val>
          <c:extLst>
            <c:ext xmlns:c16="http://schemas.microsoft.com/office/drawing/2014/chart" uri="{C3380CC4-5D6E-409C-BE32-E72D297353CC}">
              <c16:uniqueId val="{00000000-57CE-400D-B658-23188DB427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7CE-400D-B658-23188DB427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66.97</c:v>
                </c:pt>
                <c:pt idx="1">
                  <c:v>66.58</c:v>
                </c:pt>
                <c:pt idx="2">
                  <c:v>66.13</c:v>
                </c:pt>
                <c:pt idx="3">
                  <c:v>65.38</c:v>
                </c:pt>
                <c:pt idx="4">
                  <c:v>64.17</c:v>
                </c:pt>
              </c:numCache>
            </c:numRef>
          </c:val>
          <c:extLst>
            <c:ext xmlns:c16="http://schemas.microsoft.com/office/drawing/2014/chart" uri="{C3380CC4-5D6E-409C-BE32-E72D297353CC}">
              <c16:uniqueId val="{00000000-82DC-46AE-AB61-87185F19D2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82DC-46AE-AB61-87185F19D2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94.97</c:v>
                </c:pt>
                <c:pt idx="1">
                  <c:v>94.15</c:v>
                </c:pt>
                <c:pt idx="2">
                  <c:v>95.33</c:v>
                </c:pt>
                <c:pt idx="3">
                  <c:v>96.11</c:v>
                </c:pt>
                <c:pt idx="4">
                  <c:v>98.12</c:v>
                </c:pt>
              </c:numCache>
            </c:numRef>
          </c:val>
          <c:extLst>
            <c:ext xmlns:c16="http://schemas.microsoft.com/office/drawing/2014/chart" uri="{C3380CC4-5D6E-409C-BE32-E72D297353CC}">
              <c16:uniqueId val="{00000000-0C9F-4698-8943-446619C6FE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0C9F-4698-8943-446619C6FE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104.72</c:v>
                </c:pt>
                <c:pt idx="1">
                  <c:v>105.29</c:v>
                </c:pt>
                <c:pt idx="2">
                  <c:v>109.52</c:v>
                </c:pt>
                <c:pt idx="3">
                  <c:v>109.97</c:v>
                </c:pt>
                <c:pt idx="4">
                  <c:v>108.7</c:v>
                </c:pt>
              </c:numCache>
            </c:numRef>
          </c:val>
          <c:extLst>
            <c:ext xmlns:c16="http://schemas.microsoft.com/office/drawing/2014/chart" uri="{C3380CC4-5D6E-409C-BE32-E72D297353CC}">
              <c16:uniqueId val="{00000000-8497-4521-B238-B2200C2235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8497-4521-B238-B2200C2235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52.87</c:v>
                </c:pt>
                <c:pt idx="1">
                  <c:v>52.99</c:v>
                </c:pt>
                <c:pt idx="2">
                  <c:v>53.53</c:v>
                </c:pt>
                <c:pt idx="3">
                  <c:v>54.23</c:v>
                </c:pt>
                <c:pt idx="4">
                  <c:v>55.12</c:v>
                </c:pt>
              </c:numCache>
            </c:numRef>
          </c:val>
          <c:extLst>
            <c:ext xmlns:c16="http://schemas.microsoft.com/office/drawing/2014/chart" uri="{C3380CC4-5D6E-409C-BE32-E72D297353CC}">
              <c16:uniqueId val="{00000000-777E-4D9F-AB5F-355C9F08B6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777E-4D9F-AB5F-355C9F08B6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30.46</c:v>
                </c:pt>
                <c:pt idx="1">
                  <c:v>29.14</c:v>
                </c:pt>
                <c:pt idx="2">
                  <c:v>29.07</c:v>
                </c:pt>
                <c:pt idx="3">
                  <c:v>29.33</c:v>
                </c:pt>
                <c:pt idx="4">
                  <c:v>29.74</c:v>
                </c:pt>
              </c:numCache>
            </c:numRef>
          </c:val>
          <c:extLst>
            <c:ext xmlns:c16="http://schemas.microsoft.com/office/drawing/2014/chart" uri="{C3380CC4-5D6E-409C-BE32-E72D297353CC}">
              <c16:uniqueId val="{00000000-B396-48E3-9C85-CDBD12B8571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B396-48E3-9C85-CDBD12B8571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1E-42A1-99D2-FBA473CD3B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721E-42A1-99D2-FBA473CD3B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359.56</c:v>
                </c:pt>
                <c:pt idx="1">
                  <c:v>346.15</c:v>
                </c:pt>
                <c:pt idx="2">
                  <c:v>404.29</c:v>
                </c:pt>
                <c:pt idx="3">
                  <c:v>445.35</c:v>
                </c:pt>
                <c:pt idx="4">
                  <c:v>487.82</c:v>
                </c:pt>
              </c:numCache>
            </c:numRef>
          </c:val>
          <c:extLst>
            <c:ext xmlns:c16="http://schemas.microsoft.com/office/drawing/2014/chart" uri="{C3380CC4-5D6E-409C-BE32-E72D297353CC}">
              <c16:uniqueId val="{00000000-DB33-458B-9263-1901B173A0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DB33-458B-9263-1901B173A0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165.51</c:v>
                </c:pt>
                <c:pt idx="1">
                  <c:v>180.19</c:v>
                </c:pt>
                <c:pt idx="2">
                  <c:v>182.4</c:v>
                </c:pt>
                <c:pt idx="3">
                  <c:v>185.74</c:v>
                </c:pt>
                <c:pt idx="4">
                  <c:v>194.39</c:v>
                </c:pt>
              </c:numCache>
            </c:numRef>
          </c:val>
          <c:extLst>
            <c:ext xmlns:c16="http://schemas.microsoft.com/office/drawing/2014/chart" uri="{C3380CC4-5D6E-409C-BE32-E72D297353CC}">
              <c16:uniqueId val="{00000000-2B0B-4917-8882-E9BCB488B5B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2B0B-4917-8882-E9BCB488B5B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99.39</c:v>
                </c:pt>
                <c:pt idx="1">
                  <c:v>99.55</c:v>
                </c:pt>
                <c:pt idx="2">
                  <c:v>102.32</c:v>
                </c:pt>
                <c:pt idx="3">
                  <c:v>102.75</c:v>
                </c:pt>
                <c:pt idx="4">
                  <c:v>103.24</c:v>
                </c:pt>
              </c:numCache>
            </c:numRef>
          </c:val>
          <c:extLst>
            <c:ext xmlns:c16="http://schemas.microsoft.com/office/drawing/2014/chart" uri="{C3380CC4-5D6E-409C-BE32-E72D297353CC}">
              <c16:uniqueId val="{00000000-B1A6-4A0E-94D5-68C1372317C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B1A6-4A0E-94D5-68C1372317C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167.08</c:v>
                </c:pt>
                <c:pt idx="1">
                  <c:v>165.68</c:v>
                </c:pt>
                <c:pt idx="2">
                  <c:v>160.5</c:v>
                </c:pt>
                <c:pt idx="3">
                  <c:v>159.41</c:v>
                </c:pt>
                <c:pt idx="4">
                  <c:v>158.69999999999999</c:v>
                </c:pt>
              </c:numCache>
            </c:numRef>
          </c:val>
          <c:extLst>
            <c:ext xmlns:c16="http://schemas.microsoft.com/office/drawing/2014/chart" uri="{C3380CC4-5D6E-409C-BE32-E72D297353CC}">
              <c16:uniqueId val="{00000000-BD27-43BB-9357-68E3177E6C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BD27-43BB-9357-68E3177E6C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大阪狭山市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A4</v>
      </c>
      <c r="X8" s="79"/>
      <c r="Y8" s="79"/>
      <c r="Z8" s="79"/>
      <c r="AA8" s="79"/>
      <c r="AB8" s="79"/>
      <c r="AC8" s="79"/>
      <c r="AD8" s="79" t="str">
        <f>データ!$M$6</f>
        <v>非設置</v>
      </c>
      <c r="AE8" s="79"/>
      <c r="AF8" s="79"/>
      <c r="AG8" s="79"/>
      <c r="AH8" s="79"/>
      <c r="AI8" s="79"/>
      <c r="AJ8" s="79"/>
      <c r="AK8" s="4"/>
      <c r="AL8" s="67">
        <f>データ!$R$6</f>
        <v>58547</v>
      </c>
      <c r="AM8" s="67"/>
      <c r="AN8" s="67"/>
      <c r="AO8" s="67"/>
      <c r="AP8" s="67"/>
      <c r="AQ8" s="67"/>
      <c r="AR8" s="67"/>
      <c r="AS8" s="67"/>
      <c r="AT8" s="63">
        <f>データ!$S$6</f>
        <v>11.92</v>
      </c>
      <c r="AU8" s="64"/>
      <c r="AV8" s="64"/>
      <c r="AW8" s="64"/>
      <c r="AX8" s="64"/>
      <c r="AY8" s="64"/>
      <c r="AZ8" s="64"/>
      <c r="BA8" s="64"/>
      <c r="BB8" s="66">
        <f>データ!$T$6</f>
        <v>4911.66</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73.22</v>
      </c>
      <c r="J10" s="64"/>
      <c r="K10" s="64"/>
      <c r="L10" s="64"/>
      <c r="M10" s="64"/>
      <c r="N10" s="64"/>
      <c r="O10" s="65"/>
      <c r="P10" s="66">
        <f>データ!$P$6</f>
        <v>99.82</v>
      </c>
      <c r="Q10" s="66"/>
      <c r="R10" s="66"/>
      <c r="S10" s="66"/>
      <c r="T10" s="66"/>
      <c r="U10" s="66"/>
      <c r="V10" s="66"/>
      <c r="W10" s="67">
        <f>データ!$Q$6</f>
        <v>2656</v>
      </c>
      <c r="X10" s="67"/>
      <c r="Y10" s="67"/>
      <c r="Z10" s="67"/>
      <c r="AA10" s="67"/>
      <c r="AB10" s="67"/>
      <c r="AC10" s="67"/>
      <c r="AD10" s="2"/>
      <c r="AE10" s="2"/>
      <c r="AF10" s="2"/>
      <c r="AG10" s="2"/>
      <c r="AH10" s="4"/>
      <c r="AI10" s="4"/>
      <c r="AJ10" s="4"/>
      <c r="AK10" s="4"/>
      <c r="AL10" s="67">
        <f>データ!$U$6</f>
        <v>58508</v>
      </c>
      <c r="AM10" s="67"/>
      <c r="AN10" s="67"/>
      <c r="AO10" s="67"/>
      <c r="AP10" s="67"/>
      <c r="AQ10" s="67"/>
      <c r="AR10" s="67"/>
      <c r="AS10" s="67"/>
      <c r="AT10" s="63">
        <f>データ!$V$6</f>
        <v>11.92</v>
      </c>
      <c r="AU10" s="64"/>
      <c r="AV10" s="64"/>
      <c r="AW10" s="64"/>
      <c r="AX10" s="64"/>
      <c r="AY10" s="64"/>
      <c r="AZ10" s="64"/>
      <c r="BA10" s="64"/>
      <c r="BB10" s="66">
        <f>データ!$W$6</f>
        <v>4908.3900000000003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8" t="s">
        <v>105</v>
      </c>
      <c r="BM16" s="59"/>
      <c r="BN16" s="59"/>
      <c r="BO16" s="59"/>
      <c r="BP16" s="59"/>
      <c r="BQ16" s="59"/>
      <c r="BR16" s="59"/>
      <c r="BS16" s="59"/>
      <c r="BT16" s="59"/>
      <c r="BU16" s="59"/>
      <c r="BV16" s="59"/>
      <c r="BW16" s="59"/>
      <c r="BX16" s="59"/>
      <c r="BY16" s="59"/>
      <c r="BZ16" s="6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106</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1"/>
      <c r="BM59" s="92"/>
      <c r="BN59" s="92"/>
      <c r="BO59" s="92"/>
      <c r="BP59" s="92"/>
      <c r="BQ59" s="92"/>
      <c r="BR59" s="92"/>
      <c r="BS59" s="92"/>
      <c r="BT59" s="92"/>
      <c r="BU59" s="92"/>
      <c r="BV59" s="92"/>
      <c r="BW59" s="92"/>
      <c r="BX59" s="92"/>
      <c r="BY59" s="92"/>
      <c r="BZ59" s="93"/>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91"/>
      <c r="BM60" s="92"/>
      <c r="BN60" s="92"/>
      <c r="BO60" s="92"/>
      <c r="BP60" s="92"/>
      <c r="BQ60" s="92"/>
      <c r="BR60" s="92"/>
      <c r="BS60" s="92"/>
      <c r="BT60" s="92"/>
      <c r="BU60" s="92"/>
      <c r="BV60" s="92"/>
      <c r="BW60" s="92"/>
      <c r="BX60" s="92"/>
      <c r="BY60" s="92"/>
      <c r="BZ60" s="93"/>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4" t="s">
        <v>28</v>
      </c>
      <c r="BM64" s="95"/>
      <c r="BN64" s="95"/>
      <c r="BO64" s="95"/>
      <c r="BP64" s="95"/>
      <c r="BQ64" s="95"/>
      <c r="BR64" s="95"/>
      <c r="BS64" s="95"/>
      <c r="BT64" s="95"/>
      <c r="BU64" s="95"/>
      <c r="BV64" s="95"/>
      <c r="BW64" s="95"/>
      <c r="BX64" s="95"/>
      <c r="BY64" s="95"/>
      <c r="BZ64" s="9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7"/>
      <c r="BM65" s="98"/>
      <c r="BN65" s="98"/>
      <c r="BO65" s="98"/>
      <c r="BP65" s="98"/>
      <c r="BQ65" s="98"/>
      <c r="BR65" s="98"/>
      <c r="BS65" s="98"/>
      <c r="BT65" s="98"/>
      <c r="BU65" s="98"/>
      <c r="BV65" s="98"/>
      <c r="BW65" s="98"/>
      <c r="BX65" s="98"/>
      <c r="BY65" s="98"/>
      <c r="BZ65" s="9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0"/>
      <c r="BM82" s="101"/>
      <c r="BN82" s="101"/>
      <c r="BO82" s="101"/>
      <c r="BP82" s="101"/>
      <c r="BQ82" s="101"/>
      <c r="BR82" s="101"/>
      <c r="BS82" s="101"/>
      <c r="BT82" s="101"/>
      <c r="BU82" s="101"/>
      <c r="BV82" s="101"/>
      <c r="BW82" s="101"/>
      <c r="BX82" s="101"/>
      <c r="BY82" s="101"/>
      <c r="BZ82" s="102"/>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LDEXsKBPU2F+I0VZtlyRmqugygh7A5/Uy60tpRI38aD+DZi3Mdith+qx3Jb4CSLgGDCj25Y9M9D2jFT0Q3kHw==" saltValue="QBVeR3yL611vYaFz5GcWx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272311</v>
      </c>
      <c r="D6" s="34">
        <f t="shared" si="3"/>
        <v>46</v>
      </c>
      <c r="E6" s="34">
        <f t="shared" si="3"/>
        <v>1</v>
      </c>
      <c r="F6" s="34">
        <f t="shared" si="3"/>
        <v>0</v>
      </c>
      <c r="G6" s="34">
        <f t="shared" si="3"/>
        <v>1</v>
      </c>
      <c r="H6" s="34" t="str">
        <f t="shared" si="3"/>
        <v>大阪府　大阪狭山市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73.22</v>
      </c>
      <c r="P6" s="35">
        <f t="shared" si="3"/>
        <v>99.82</v>
      </c>
      <c r="Q6" s="35">
        <f t="shared" si="3"/>
        <v>2656</v>
      </c>
      <c r="R6" s="35">
        <f t="shared" si="3"/>
        <v>58547</v>
      </c>
      <c r="S6" s="35">
        <f t="shared" si="3"/>
        <v>11.92</v>
      </c>
      <c r="T6" s="35">
        <f t="shared" si="3"/>
        <v>4911.66</v>
      </c>
      <c r="U6" s="35">
        <f t="shared" si="3"/>
        <v>58508</v>
      </c>
      <c r="V6" s="35">
        <f t="shared" si="3"/>
        <v>11.92</v>
      </c>
      <c r="W6" s="35">
        <f t="shared" si="3"/>
        <v>4908.3900000000003</v>
      </c>
      <c r="X6" s="36">
        <f>IF(X7="",NA(),X7)</f>
        <v>104.72</v>
      </c>
      <c r="Y6" s="36">
        <f t="shared" ref="Y6:AG6" si="4">IF(Y7="",NA(),Y7)</f>
        <v>105.29</v>
      </c>
      <c r="Z6" s="36">
        <f t="shared" si="4"/>
        <v>109.52</v>
      </c>
      <c r="AA6" s="36">
        <f t="shared" si="4"/>
        <v>109.97</v>
      </c>
      <c r="AB6" s="36">
        <f t="shared" si="4"/>
        <v>108.7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359.56</v>
      </c>
      <c r="AU6" s="36">
        <f t="shared" ref="AU6:BC6" si="6">IF(AU7="",NA(),AU7)</f>
        <v>346.15</v>
      </c>
      <c r="AV6" s="36">
        <f t="shared" si="6"/>
        <v>404.29</v>
      </c>
      <c r="AW6" s="36">
        <f t="shared" si="6"/>
        <v>445.35</v>
      </c>
      <c r="AX6" s="36">
        <f t="shared" si="6"/>
        <v>487.82</v>
      </c>
      <c r="AY6" s="36">
        <f t="shared" si="6"/>
        <v>335.95</v>
      </c>
      <c r="AZ6" s="36">
        <f t="shared" si="6"/>
        <v>346.59</v>
      </c>
      <c r="BA6" s="36">
        <f t="shared" si="6"/>
        <v>357.82</v>
      </c>
      <c r="BB6" s="36">
        <f t="shared" si="6"/>
        <v>355.5</v>
      </c>
      <c r="BC6" s="36">
        <f t="shared" si="6"/>
        <v>349.83</v>
      </c>
      <c r="BD6" s="35" t="str">
        <f>IF(BD7="","",IF(BD7="-","【-】","【"&amp;SUBSTITUTE(TEXT(BD7,"#,##0.00"),"-","△")&amp;"】"))</f>
        <v>【261.93】</v>
      </c>
      <c r="BE6" s="36">
        <f>IF(BE7="",NA(),BE7)</f>
        <v>165.51</v>
      </c>
      <c r="BF6" s="36">
        <f t="shared" ref="BF6:BN6" si="7">IF(BF7="",NA(),BF7)</f>
        <v>180.19</v>
      </c>
      <c r="BG6" s="36">
        <f t="shared" si="7"/>
        <v>182.4</v>
      </c>
      <c r="BH6" s="36">
        <f t="shared" si="7"/>
        <v>185.74</v>
      </c>
      <c r="BI6" s="36">
        <f t="shared" si="7"/>
        <v>194.39</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99.39</v>
      </c>
      <c r="BQ6" s="36">
        <f t="shared" ref="BQ6:BY6" si="8">IF(BQ7="",NA(),BQ7)</f>
        <v>99.55</v>
      </c>
      <c r="BR6" s="36">
        <f t="shared" si="8"/>
        <v>102.32</v>
      </c>
      <c r="BS6" s="36">
        <f t="shared" si="8"/>
        <v>102.75</v>
      </c>
      <c r="BT6" s="36">
        <f t="shared" si="8"/>
        <v>103.24</v>
      </c>
      <c r="BU6" s="36">
        <f t="shared" si="8"/>
        <v>105.21</v>
      </c>
      <c r="BV6" s="36">
        <f t="shared" si="8"/>
        <v>105.71</v>
      </c>
      <c r="BW6" s="36">
        <f t="shared" si="8"/>
        <v>106.01</v>
      </c>
      <c r="BX6" s="36">
        <f t="shared" si="8"/>
        <v>104.57</v>
      </c>
      <c r="BY6" s="36">
        <f t="shared" si="8"/>
        <v>103.54</v>
      </c>
      <c r="BZ6" s="35" t="str">
        <f>IF(BZ7="","",IF(BZ7="-","【-】","【"&amp;SUBSTITUTE(TEXT(BZ7,"#,##0.00"),"-","△")&amp;"】"))</f>
        <v>【103.91】</v>
      </c>
      <c r="CA6" s="36">
        <f>IF(CA7="",NA(),CA7)</f>
        <v>167.08</v>
      </c>
      <c r="CB6" s="36">
        <f t="shared" ref="CB6:CJ6" si="9">IF(CB7="",NA(),CB7)</f>
        <v>165.68</v>
      </c>
      <c r="CC6" s="36">
        <f t="shared" si="9"/>
        <v>160.5</v>
      </c>
      <c r="CD6" s="36">
        <f t="shared" si="9"/>
        <v>159.41</v>
      </c>
      <c r="CE6" s="36">
        <f t="shared" si="9"/>
        <v>158.69999999999999</v>
      </c>
      <c r="CF6" s="36">
        <f t="shared" si="9"/>
        <v>162.59</v>
      </c>
      <c r="CG6" s="36">
        <f t="shared" si="9"/>
        <v>162.15</v>
      </c>
      <c r="CH6" s="36">
        <f t="shared" si="9"/>
        <v>162.24</v>
      </c>
      <c r="CI6" s="36">
        <f t="shared" si="9"/>
        <v>165.47</v>
      </c>
      <c r="CJ6" s="36">
        <f t="shared" si="9"/>
        <v>167.46</v>
      </c>
      <c r="CK6" s="35" t="str">
        <f>IF(CK7="","",IF(CK7="-","【-】","【"&amp;SUBSTITUTE(TEXT(CK7,"#,##0.00"),"-","△")&amp;"】"))</f>
        <v>【167.11】</v>
      </c>
      <c r="CL6" s="36">
        <f>IF(CL7="",NA(),CL7)</f>
        <v>66.97</v>
      </c>
      <c r="CM6" s="36">
        <f t="shared" ref="CM6:CU6" si="10">IF(CM7="",NA(),CM7)</f>
        <v>66.58</v>
      </c>
      <c r="CN6" s="36">
        <f t="shared" si="10"/>
        <v>66.13</v>
      </c>
      <c r="CO6" s="36">
        <f t="shared" si="10"/>
        <v>65.38</v>
      </c>
      <c r="CP6" s="36">
        <f t="shared" si="10"/>
        <v>64.17</v>
      </c>
      <c r="CQ6" s="36">
        <f t="shared" si="10"/>
        <v>59.17</v>
      </c>
      <c r="CR6" s="36">
        <f t="shared" si="10"/>
        <v>59.34</v>
      </c>
      <c r="CS6" s="36">
        <f t="shared" si="10"/>
        <v>59.11</v>
      </c>
      <c r="CT6" s="36">
        <f t="shared" si="10"/>
        <v>59.74</v>
      </c>
      <c r="CU6" s="36">
        <f t="shared" si="10"/>
        <v>59.46</v>
      </c>
      <c r="CV6" s="35" t="str">
        <f>IF(CV7="","",IF(CV7="-","【-】","【"&amp;SUBSTITUTE(TEXT(CV7,"#,##0.00"),"-","△")&amp;"】"))</f>
        <v>【60.27】</v>
      </c>
      <c r="CW6" s="36">
        <f>IF(CW7="",NA(),CW7)</f>
        <v>94.97</v>
      </c>
      <c r="CX6" s="36">
        <f t="shared" ref="CX6:DF6" si="11">IF(CX7="",NA(),CX7)</f>
        <v>94.15</v>
      </c>
      <c r="CY6" s="36">
        <f t="shared" si="11"/>
        <v>95.33</v>
      </c>
      <c r="CZ6" s="36">
        <f t="shared" si="11"/>
        <v>96.11</v>
      </c>
      <c r="DA6" s="36">
        <f t="shared" si="11"/>
        <v>98.12</v>
      </c>
      <c r="DB6" s="36">
        <f t="shared" si="11"/>
        <v>87.6</v>
      </c>
      <c r="DC6" s="36">
        <f t="shared" si="11"/>
        <v>87.74</v>
      </c>
      <c r="DD6" s="36">
        <f t="shared" si="11"/>
        <v>87.91</v>
      </c>
      <c r="DE6" s="36">
        <f t="shared" si="11"/>
        <v>87.28</v>
      </c>
      <c r="DF6" s="36">
        <f t="shared" si="11"/>
        <v>87.41</v>
      </c>
      <c r="DG6" s="35" t="str">
        <f>IF(DG7="","",IF(DG7="-","【-】","【"&amp;SUBSTITUTE(TEXT(DG7,"#,##0.00"),"-","△")&amp;"】"))</f>
        <v>【89.92】</v>
      </c>
      <c r="DH6" s="36">
        <f>IF(DH7="",NA(),DH7)</f>
        <v>52.87</v>
      </c>
      <c r="DI6" s="36">
        <f t="shared" ref="DI6:DQ6" si="12">IF(DI7="",NA(),DI7)</f>
        <v>52.99</v>
      </c>
      <c r="DJ6" s="36">
        <f t="shared" si="12"/>
        <v>53.53</v>
      </c>
      <c r="DK6" s="36">
        <f t="shared" si="12"/>
        <v>54.23</v>
      </c>
      <c r="DL6" s="36">
        <f t="shared" si="12"/>
        <v>55.12</v>
      </c>
      <c r="DM6" s="36">
        <f t="shared" si="12"/>
        <v>45.25</v>
      </c>
      <c r="DN6" s="36">
        <f t="shared" si="12"/>
        <v>46.27</v>
      </c>
      <c r="DO6" s="36">
        <f t="shared" si="12"/>
        <v>46.88</v>
      </c>
      <c r="DP6" s="36">
        <f t="shared" si="12"/>
        <v>46.94</v>
      </c>
      <c r="DQ6" s="36">
        <f t="shared" si="12"/>
        <v>47.62</v>
      </c>
      <c r="DR6" s="35" t="str">
        <f>IF(DR7="","",IF(DR7="-","【-】","【"&amp;SUBSTITUTE(TEXT(DR7,"#,##0.00"),"-","△")&amp;"】"))</f>
        <v>【48.85】</v>
      </c>
      <c r="DS6" s="36">
        <f>IF(DS7="",NA(),DS7)</f>
        <v>30.46</v>
      </c>
      <c r="DT6" s="36">
        <f t="shared" ref="DT6:EB6" si="13">IF(DT7="",NA(),DT7)</f>
        <v>29.14</v>
      </c>
      <c r="DU6" s="36">
        <f t="shared" si="13"/>
        <v>29.07</v>
      </c>
      <c r="DV6" s="36">
        <f t="shared" si="13"/>
        <v>29.33</v>
      </c>
      <c r="DW6" s="36">
        <f t="shared" si="13"/>
        <v>29.74</v>
      </c>
      <c r="DX6" s="36">
        <f t="shared" si="13"/>
        <v>10.71</v>
      </c>
      <c r="DY6" s="36">
        <f t="shared" si="13"/>
        <v>10.93</v>
      </c>
      <c r="DZ6" s="36">
        <f t="shared" si="13"/>
        <v>13.39</v>
      </c>
      <c r="EA6" s="36">
        <f t="shared" si="13"/>
        <v>14.48</v>
      </c>
      <c r="EB6" s="36">
        <f t="shared" si="13"/>
        <v>16.27</v>
      </c>
      <c r="EC6" s="35" t="str">
        <f>IF(EC7="","",IF(EC7="-","【-】","【"&amp;SUBSTITUTE(TEXT(EC7,"#,##0.00"),"-","△")&amp;"】"))</f>
        <v>【17.80】</v>
      </c>
      <c r="ED6" s="36">
        <f>IF(ED7="",NA(),ED7)</f>
        <v>2</v>
      </c>
      <c r="EE6" s="36">
        <f t="shared" ref="EE6:EM6" si="14">IF(EE7="",NA(),EE7)</f>
        <v>2.63</v>
      </c>
      <c r="EF6" s="36">
        <f t="shared" si="14"/>
        <v>1.33</v>
      </c>
      <c r="EG6" s="36">
        <f t="shared" si="14"/>
        <v>1.02</v>
      </c>
      <c r="EH6" s="36">
        <f t="shared" si="14"/>
        <v>0.69</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272311</v>
      </c>
      <c r="D7" s="38">
        <v>46</v>
      </c>
      <c r="E7" s="38">
        <v>1</v>
      </c>
      <c r="F7" s="38">
        <v>0</v>
      </c>
      <c r="G7" s="38">
        <v>1</v>
      </c>
      <c r="H7" s="38" t="s">
        <v>93</v>
      </c>
      <c r="I7" s="38" t="s">
        <v>94</v>
      </c>
      <c r="J7" s="38" t="s">
        <v>95</v>
      </c>
      <c r="K7" s="38" t="s">
        <v>96</v>
      </c>
      <c r="L7" s="38" t="s">
        <v>97</v>
      </c>
      <c r="M7" s="38" t="s">
        <v>98</v>
      </c>
      <c r="N7" s="39" t="s">
        <v>99</v>
      </c>
      <c r="O7" s="39">
        <v>73.22</v>
      </c>
      <c r="P7" s="39">
        <v>99.82</v>
      </c>
      <c r="Q7" s="39">
        <v>2656</v>
      </c>
      <c r="R7" s="39">
        <v>58547</v>
      </c>
      <c r="S7" s="39">
        <v>11.92</v>
      </c>
      <c r="T7" s="39">
        <v>4911.66</v>
      </c>
      <c r="U7" s="39">
        <v>58508</v>
      </c>
      <c r="V7" s="39">
        <v>11.92</v>
      </c>
      <c r="W7" s="39">
        <v>4908.3900000000003</v>
      </c>
      <c r="X7" s="39">
        <v>104.72</v>
      </c>
      <c r="Y7" s="39">
        <v>105.29</v>
      </c>
      <c r="Z7" s="39">
        <v>109.52</v>
      </c>
      <c r="AA7" s="39">
        <v>109.97</v>
      </c>
      <c r="AB7" s="39">
        <v>108.7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359.56</v>
      </c>
      <c r="AU7" s="39">
        <v>346.15</v>
      </c>
      <c r="AV7" s="39">
        <v>404.29</v>
      </c>
      <c r="AW7" s="39">
        <v>445.35</v>
      </c>
      <c r="AX7" s="39">
        <v>487.82</v>
      </c>
      <c r="AY7" s="39">
        <v>335.95</v>
      </c>
      <c r="AZ7" s="39">
        <v>346.59</v>
      </c>
      <c r="BA7" s="39">
        <v>357.82</v>
      </c>
      <c r="BB7" s="39">
        <v>355.5</v>
      </c>
      <c r="BC7" s="39">
        <v>349.83</v>
      </c>
      <c r="BD7" s="39">
        <v>261.93</v>
      </c>
      <c r="BE7" s="39">
        <v>165.51</v>
      </c>
      <c r="BF7" s="39">
        <v>180.19</v>
      </c>
      <c r="BG7" s="39">
        <v>182.4</v>
      </c>
      <c r="BH7" s="39">
        <v>185.74</v>
      </c>
      <c r="BI7" s="39">
        <v>194.39</v>
      </c>
      <c r="BJ7" s="39">
        <v>319.82</v>
      </c>
      <c r="BK7" s="39">
        <v>312.02999999999997</v>
      </c>
      <c r="BL7" s="39">
        <v>307.45999999999998</v>
      </c>
      <c r="BM7" s="39">
        <v>312.58</v>
      </c>
      <c r="BN7" s="39">
        <v>314.87</v>
      </c>
      <c r="BO7" s="39">
        <v>270.45999999999998</v>
      </c>
      <c r="BP7" s="39">
        <v>99.39</v>
      </c>
      <c r="BQ7" s="39">
        <v>99.55</v>
      </c>
      <c r="BR7" s="39">
        <v>102.32</v>
      </c>
      <c r="BS7" s="39">
        <v>102.75</v>
      </c>
      <c r="BT7" s="39">
        <v>103.24</v>
      </c>
      <c r="BU7" s="39">
        <v>105.21</v>
      </c>
      <c r="BV7" s="39">
        <v>105.71</v>
      </c>
      <c r="BW7" s="39">
        <v>106.01</v>
      </c>
      <c r="BX7" s="39">
        <v>104.57</v>
      </c>
      <c r="BY7" s="39">
        <v>103.54</v>
      </c>
      <c r="BZ7" s="39">
        <v>103.91</v>
      </c>
      <c r="CA7" s="39">
        <v>167.08</v>
      </c>
      <c r="CB7" s="39">
        <v>165.68</v>
      </c>
      <c r="CC7" s="39">
        <v>160.5</v>
      </c>
      <c r="CD7" s="39">
        <v>159.41</v>
      </c>
      <c r="CE7" s="39">
        <v>158.69999999999999</v>
      </c>
      <c r="CF7" s="39">
        <v>162.59</v>
      </c>
      <c r="CG7" s="39">
        <v>162.15</v>
      </c>
      <c r="CH7" s="39">
        <v>162.24</v>
      </c>
      <c r="CI7" s="39">
        <v>165.47</v>
      </c>
      <c r="CJ7" s="39">
        <v>167.46</v>
      </c>
      <c r="CK7" s="39">
        <v>167.11</v>
      </c>
      <c r="CL7" s="39">
        <v>66.97</v>
      </c>
      <c r="CM7" s="39">
        <v>66.58</v>
      </c>
      <c r="CN7" s="39">
        <v>66.13</v>
      </c>
      <c r="CO7" s="39">
        <v>65.38</v>
      </c>
      <c r="CP7" s="39">
        <v>64.17</v>
      </c>
      <c r="CQ7" s="39">
        <v>59.17</v>
      </c>
      <c r="CR7" s="39">
        <v>59.34</v>
      </c>
      <c r="CS7" s="39">
        <v>59.11</v>
      </c>
      <c r="CT7" s="39">
        <v>59.74</v>
      </c>
      <c r="CU7" s="39">
        <v>59.46</v>
      </c>
      <c r="CV7" s="39">
        <v>60.27</v>
      </c>
      <c r="CW7" s="39">
        <v>94.97</v>
      </c>
      <c r="CX7" s="39">
        <v>94.15</v>
      </c>
      <c r="CY7" s="39">
        <v>95.33</v>
      </c>
      <c r="CZ7" s="39">
        <v>96.11</v>
      </c>
      <c r="DA7" s="39">
        <v>98.12</v>
      </c>
      <c r="DB7" s="39">
        <v>87.6</v>
      </c>
      <c r="DC7" s="39">
        <v>87.74</v>
      </c>
      <c r="DD7" s="39">
        <v>87.91</v>
      </c>
      <c r="DE7" s="39">
        <v>87.28</v>
      </c>
      <c r="DF7" s="39">
        <v>87.41</v>
      </c>
      <c r="DG7" s="39">
        <v>89.92</v>
      </c>
      <c r="DH7" s="39">
        <v>52.87</v>
      </c>
      <c r="DI7" s="39">
        <v>52.99</v>
      </c>
      <c r="DJ7" s="39">
        <v>53.53</v>
      </c>
      <c r="DK7" s="39">
        <v>54.23</v>
      </c>
      <c r="DL7" s="39">
        <v>55.12</v>
      </c>
      <c r="DM7" s="39">
        <v>45.25</v>
      </c>
      <c r="DN7" s="39">
        <v>46.27</v>
      </c>
      <c r="DO7" s="39">
        <v>46.88</v>
      </c>
      <c r="DP7" s="39">
        <v>46.94</v>
      </c>
      <c r="DQ7" s="39">
        <v>47.62</v>
      </c>
      <c r="DR7" s="39">
        <v>48.85</v>
      </c>
      <c r="DS7" s="39">
        <v>30.46</v>
      </c>
      <c r="DT7" s="39">
        <v>29.14</v>
      </c>
      <c r="DU7" s="39">
        <v>29.07</v>
      </c>
      <c r="DV7" s="39">
        <v>29.33</v>
      </c>
      <c r="DW7" s="39">
        <v>29.74</v>
      </c>
      <c r="DX7" s="39">
        <v>10.71</v>
      </c>
      <c r="DY7" s="39">
        <v>10.93</v>
      </c>
      <c r="DZ7" s="39">
        <v>13.39</v>
      </c>
      <c r="EA7" s="39">
        <v>14.48</v>
      </c>
      <c r="EB7" s="39">
        <v>16.27</v>
      </c>
      <c r="EC7" s="39">
        <v>17.8</v>
      </c>
      <c r="ED7" s="39">
        <v>2</v>
      </c>
      <c r="EE7" s="39">
        <v>2.63</v>
      </c>
      <c r="EF7" s="39">
        <v>1.33</v>
      </c>
      <c r="EG7" s="39">
        <v>1.02</v>
      </c>
      <c r="EH7" s="39">
        <v>0.69</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oj001752</dc:creator>
  <cp:lastModifiedBy>大阪府</cp:lastModifiedBy>
  <cp:lastPrinted>2020-02-19T02:42:25Z</cp:lastPrinted>
  <dcterms:created xsi:type="dcterms:W3CDTF">2020-02-17T01:51:39Z</dcterms:created>
  <dcterms:modified xsi:type="dcterms:W3CDTF">2020-02-19T02:42:32Z</dcterms:modified>
</cp:coreProperties>
</file>