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2064sv0fs002\net_data\04_【財政】\05 公営企業\★公営企業フォルダ(H20～）★\01_決算統計\H31年度（30決算）\05_経営比較分析表\04 経営比較分析表（H30決算）\05 チェック完了後データ\29泉南市\"/>
    </mc:Choice>
  </mc:AlternateContent>
  <workbookProtection workbookAlgorithmName="SHA-512" workbookHashValue="JVLB9QWfE9Td8CoNMnxSKPzwIhp3T9G3MgR9HqDetR6UWzeN7a2Y4a97TvLCu0QzRTzHrhQ40mxJOvfNv89+2A==" workbookSaltValue="s5c9cc26UuYEgGwj0ZFlgA==" workbookSpinCount="100000" lockStructure="1"/>
  <bookViews>
    <workbookView xWindow="0" yWindow="0" windowWidth="28800" windowHeight="114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<sst xmlns="http://schemas.openxmlformats.org/spreadsheetml/2006/main" count="233" uniqueCount="113">
  <si>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</si>
  <si>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</si>
  <si>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</si>
  <si>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</si>
  <si>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</si>
  <si>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</si>
  <si>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</si>
  <si>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</si>
  <si>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</si>
  <si>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</si>
  <si>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</si>
  <si>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</si>
  <si>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</si>
  <si>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</si>
  <si>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</si>
  <si>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</si>
  <si>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</si>
  <si>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</si>
  <si>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</si>
  <si>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</si>
  <si>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</si>
  <si>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</si>
  <si>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</si>
  <si>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</si>
  <si>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</si>
  <si>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</si>
  <si>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</si>
  <si>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</si>
  <si>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</si>
  <si>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</si>
  <si>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</si>
  <si>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</si>
  <si>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</si>
  <si>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</si>
  <si>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</si>
  <si>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</si>
  <si>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</si>
  <si>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</si>
  <si>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</si>
  <si>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</si>
  <si>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</si>
  <si>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</si>
  <si>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</si>
  <si>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</si>
  <si>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</si>
  <si>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</si>
  <si>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</si>
  <si>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</si>
  <si>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</si>
  <si>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</si>
  <si>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</si>
  <si>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</si>
  <si>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</si>
  <si>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</si>
  <si>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</si>
  <si>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</si>
  <si>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</si>
  <si>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</si>
  <si>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</si>
  <si>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</si>
  <si>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</si>
  <si>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</si>
  <si>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</si>
  <si>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</si>
  <si>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</si>
  <si>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</si>
  <si>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</si>
  <si>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</si>
  <si>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</si>
  <si>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</si>
  <si>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</si>
  <si>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</si>
  <si>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</si>
  <si>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</si>
  <si>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</si>
  <si>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</si>
  <si>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</si>
  <si>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</si>
  <si>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</si>
  <si>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</si>
  <si>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</si>
  <si>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</si>
  <si>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</si>
  <si>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</si>
  <si>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</si>
  <si>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</si>
  <si>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</si>
  <si>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</si>
  <si>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</si>
  <si>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</si>
  <si>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</si>
  <si>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</si>
  <si>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</si>
  <si>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</si>
  <si>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</si>
  <si>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</si>
  <si>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</si>
  <si>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泉南市</t>
  </si>
  <si>
    <t>法非適用</t>
  </si>
  <si>
    <t>下水道事業</t>
  </si>
  <si>
    <t>公共下水道</t>
  </si>
  <si>
    <t>Bc2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</si>
  <si>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</si>
  <si>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</si>
  <si>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</si>
  <si>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</si>
  <si>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</si>
  <si>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</si>
  <si>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</si>
  <si>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</si>
  <si>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本市の下水道事業は平成5年度の供用開始からと、整備時期が比較的新しく、老朽化などで改築を要する管渠は存在しないため、下水道管渠の更新費用は発生していない。</t>
    <phoneticPr fontId="4"/>
  </si>
  <si>
    <t xml:space="preserve">　収益的収支比率については、平成28年度以降、大きく悪化しているが、これは資本費平準化債で借り換えが発生しているためである。その影響を除いても、悪化傾向にあるのは、平成30年度から令和2年度にかけて、地方債償還金のピークとなっているためである。
　企業債残高対事業規模比率は、平成29年度までは全国平均値および類似団体平均値を上回っていたが、使用料改定や事業費抑制の結果、類似団体平均値を初めて下回ることができた。
　経費回収率については、高資本費対策に要する経費に係る一般会計繰出金により、汚水処理費が低減されているため、類似団体平均値を上回っている。
　汚水処理原価については、限られた事業費の中での整備を行っており、普及率が低く、有収水量が少ないため、類似団体平均値および全国平均値を上回っている。また、平成27年度以降、増加傾向にあるのは、上記にもあるとおり、地方債償還金のピークとなっていること、有収水量が減少傾向にあることが要因と考えている。
　水洗化率については、接続工事への融資あっせん及び利子補助制度、各戸訪問や水洗化促進リーフレットの配布等により、改善に努めているが、行政区域内人口が減少していく中、下水道整備により処理区域が拡大しているため、水洗化率は減少傾向となっている。
　なお、施設利用率については、単独処理場を設置していないため当該値を計上していない。
</t>
    <rPh sb="186" eb="188">
      <t>ルイジ</t>
    </rPh>
    <rPh sb="188" eb="190">
      <t>ダンタイ</t>
    </rPh>
    <rPh sb="190" eb="193">
      <t>ヘイキンチ</t>
    </rPh>
    <phoneticPr fontId="4"/>
  </si>
  <si>
    <t xml:space="preserve">　これまでの使用料改定、経費削減や事業費抑制等の取組みにより、一部の指標で改善がみられるが、人口減少などにより下水道事業を取り巻く経営環境は、引き続き厳しいものである。今後とも経営改善に努めるとともに、新たに広域化・共同化による経営改善に取り組む必要がある。
　平成30年度決算の経費回収率、汚水処理原価は平成29年3月に策定した経営戦略の目標値を上回っている。しかし、経費回収率については、高資本費対策に要する経費に係る一般会計繰出金が令和4年度まででなくなることや、使用料収入が減少傾向にあることから、今後厳しい状況になることが予想される。そのため、今後も長期的に目標値を達成・維持できるよう、事業運営方針に基づく経営の健全化に取り組んでいく。
　また、令和2年4月1日に地方公営企業法の適用を予定しており、公営企業会計を導入することとなる。まずは、新たな財務諸表を通して経営状況を明確に把握することに努め、経営戦略の改定(令和2年度)に活用していく。
</t>
    <rPh sb="55" eb="58">
      <t>ゲスイドウ</t>
    </rPh>
    <rPh sb="58" eb="60">
      <t>ジギョウ</t>
    </rPh>
    <rPh sb="253" eb="255">
      <t>コンゴ</t>
    </rPh>
    <rPh sb="255" eb="256">
      <t>キビ</t>
    </rPh>
    <rPh sb="258" eb="260">
      <t>ジョウキョウ</t>
    </rPh>
    <rPh sb="266" eb="268">
      <t>ヨソウ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</si>
</sst>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9.5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38-42B0-86E4-2E58B655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0.05</c:v>
                </c:pt>
                <c:pt idx="3">
                  <c:v>0.06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38-42B0-86E4-2E58B655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F-42F9-AEDE-CED99637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56.67</c:v>
                </c:pt>
                <c:pt idx="2">
                  <c:v>58.04</c:v>
                </c:pt>
                <c:pt idx="3">
                  <c:v>59.9</c:v>
                </c:pt>
                <c:pt idx="4">
                  <c:v>64.510000000000005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2F-42F9-AEDE-CED99637F1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96.06</c:v>
                </c:pt>
                <c:pt idx="1">
                  <c:v>96.2</c:v>
                </c:pt>
                <c:pt idx="2">
                  <c:v>94.6</c:v>
                </c:pt>
                <c:pt idx="3">
                  <c:v>94.82</c:v>
                </c:pt>
                <c:pt idx="4">
                  <c:v>93.48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DA-42EB-A5A4-05CB79B2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92.78</c:v>
                </c:pt>
                <c:pt idx="1">
                  <c:v>92.9</c:v>
                </c:pt>
                <c:pt idx="2">
                  <c:v>92.56</c:v>
                </c:pt>
                <c:pt idx="3">
                  <c:v>92.4</c:v>
                </c:pt>
                <c:pt idx="4">
                  <c:v>91.62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DA-42EB-A5A4-05CB79B2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76.52</c:v>
                </c:pt>
                <c:pt idx="1">
                  <c:v>75.56</c:v>
                </c:pt>
                <c:pt idx="2">
                  <c:v>68.12</c:v>
                </c:pt>
                <c:pt idx="3">
                  <c:v>69.5</c:v>
                </c:pt>
                <c:pt idx="4">
                  <c:v>65.02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1D-46B2-89CE-9F44525BB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1D-46B2-89CE-9F44525BB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C-48C8-9F6A-C6BA7769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0C-48C8-9F6A-C6BA7769F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8E-456A-AFC6-127A52E00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8E-456A-AFC6-127A52E00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D-4D35-87ED-0430DC0C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1D-4D35-87ED-0430DC0C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26-4814-856A-E0A57C92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6-4814-856A-E0A57C926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1367.72</c:v>
                </c:pt>
                <c:pt idx="1">
                  <c:v>1203.44</c:v>
                </c:pt>
                <c:pt idx="2">
                  <c:v>1065.77</c:v>
                </c:pt>
                <c:pt idx="3">
                  <c:v>1024.69</c:v>
                </c:pt>
                <c:pt idx="4">
                  <c:v>965.73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5-49A6-9F0F-F83F91ECF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1117.27</c:v>
                </c:pt>
                <c:pt idx="1">
                  <c:v>1051.49</c:v>
                </c:pt>
                <c:pt idx="2">
                  <c:v>991.69</c:v>
                </c:pt>
                <c:pt idx="3">
                  <c:v>986.82</c:v>
                </c:pt>
                <c:pt idx="4">
                  <c:v>1023.34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35-49A6-9F0F-F83F91ECF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72.3</c:v>
                </c:pt>
                <c:pt idx="1">
                  <c:v>87.6</c:v>
                </c:pt>
                <c:pt idx="2">
                  <c:v>92.8</c:v>
                </c:pt>
                <c:pt idx="3">
                  <c:v>88.96</c:v>
                </c:pt>
                <c:pt idx="4">
                  <c:v>89.16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BE-4C08-A838-07D821704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80.11</c:v>
                </c:pt>
                <c:pt idx="2">
                  <c:v>84.53</c:v>
                </c:pt>
                <c:pt idx="3">
                  <c:v>84.02</c:v>
                </c:pt>
                <c:pt idx="4">
                  <c:v>82.26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BE-4C08-A838-07D8217040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235.73</c:v>
                </c:pt>
                <c:pt idx="1">
                  <c:v>196.7</c:v>
                </c:pt>
                <c:pt idx="2">
                  <c:v>205.59</c:v>
                </c:pt>
                <c:pt idx="3">
                  <c:v>213.82</c:v>
                </c:pt>
                <c:pt idx="4">
                  <c:v>214.44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9-4904-B44B-E4D18003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164.13</c:v>
                </c:pt>
                <c:pt idx="1">
                  <c:v>162.66</c:v>
                </c:pt>
                <c:pt idx="2">
                  <c:v>154.69999999999999</c:v>
                </c:pt>
                <c:pt idx="3">
                  <c:v>154.83000000000001</c:v>
                </c:pt>
                <c:pt idx="4">
                  <c:v>154.25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9-4904-B44B-E4D180032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大阪府　泉南市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公共下水道</v>
      </c>
      <c r="Q8" s="48"/>
      <c r="R8" s="48"/>
      <c r="S8" s="48"/>
      <c r="T8" s="48"/>
      <c r="U8" s="48"/>
      <c r="V8" s="48"/>
      <c r="W8" s="48" t="str">
        <f>データ!L6</f>
        <v>Bc2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62220</v>
      </c>
      <c r="AM8" s="50"/>
      <c r="AN8" s="50"/>
      <c r="AO8" s="50"/>
      <c r="AP8" s="50"/>
      <c r="AQ8" s="50"/>
      <c r="AR8" s="50"/>
      <c r="AS8" s="50"/>
      <c r="AT8" s="45">
        <f>データ!T6</f>
        <v>48.98</v>
      </c>
      <c r="AU8" s="45"/>
      <c r="AV8" s="45"/>
      <c r="AW8" s="45"/>
      <c r="AX8" s="45"/>
      <c r="AY8" s="45"/>
      <c r="AZ8" s="45"/>
      <c r="BA8" s="45"/>
      <c r="BB8" s="45">
        <f>データ!U6</f>
        <v>1270.31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57.32</v>
      </c>
      <c r="Q10" s="45"/>
      <c r="R10" s="45"/>
      <c r="S10" s="45"/>
      <c r="T10" s="45"/>
      <c r="U10" s="45"/>
      <c r="V10" s="45"/>
      <c r="W10" s="45">
        <f>データ!Q6</f>
        <v>81.319999999999993</v>
      </c>
      <c r="X10" s="45"/>
      <c r="Y10" s="45"/>
      <c r="Z10" s="45"/>
      <c r="AA10" s="45"/>
      <c r="AB10" s="45"/>
      <c r="AC10" s="45"/>
      <c r="AD10" s="50">
        <f>データ!R6</f>
        <v>2778</v>
      </c>
      <c r="AE10" s="50"/>
      <c r="AF10" s="50"/>
      <c r="AG10" s="50"/>
      <c r="AH10" s="50"/>
      <c r="AI10" s="50"/>
      <c r="AJ10" s="50"/>
      <c r="AK10" s="2"/>
      <c r="AL10" s="50">
        <f>データ!V6</f>
        <v>35532</v>
      </c>
      <c r="AM10" s="50"/>
      <c r="AN10" s="50"/>
      <c r="AO10" s="50"/>
      <c r="AP10" s="50"/>
      <c r="AQ10" s="50"/>
      <c r="AR10" s="50"/>
      <c r="AS10" s="50"/>
      <c r="AT10" s="45">
        <f>データ!W6</f>
        <v>6.56</v>
      </c>
      <c r="AU10" s="45"/>
      <c r="AV10" s="45"/>
      <c r="AW10" s="45"/>
      <c r="AX10" s="45"/>
      <c r="AY10" s="45"/>
      <c r="AZ10" s="45"/>
      <c r="BA10" s="45"/>
      <c r="BB10" s="45">
        <f>データ!X6</f>
        <v>5416.46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3" t="s">
        <v>111</v>
      </c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3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3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3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3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3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3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3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3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3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3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3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3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3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6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110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89" t="s">
        <v>112</v>
      </c>
      <c r="BM66" s="90"/>
      <c r="BN66" s="90"/>
      <c r="BO66" s="90"/>
      <c r="BP66" s="90"/>
      <c r="BQ66" s="90"/>
      <c r="BR66" s="90"/>
      <c r="BS66" s="90"/>
      <c r="BT66" s="90"/>
      <c r="BU66" s="90"/>
      <c r="BV66" s="90"/>
      <c r="BW66" s="90"/>
      <c r="BX66" s="90"/>
      <c r="BY66" s="90"/>
      <c r="BZ66" s="9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89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89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89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89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89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89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89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89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89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89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89"/>
      <c r="BM77" s="90"/>
      <c r="BN77" s="90"/>
      <c r="BO77" s="90"/>
      <c r="BP77" s="90"/>
      <c r="BQ77" s="90"/>
      <c r="BR77" s="90"/>
      <c r="BS77" s="90"/>
      <c r="BT77" s="90"/>
      <c r="BU77" s="90"/>
      <c r="BV77" s="90"/>
      <c r="BW77" s="90"/>
      <c r="BX77" s="90"/>
      <c r="BY77" s="90"/>
      <c r="BZ77" s="9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89"/>
      <c r="BM78" s="90"/>
      <c r="BN78" s="90"/>
      <c r="BO78" s="90"/>
      <c r="BP78" s="90"/>
      <c r="BQ78" s="90"/>
      <c r="BR78" s="90"/>
      <c r="BS78" s="90"/>
      <c r="BT78" s="90"/>
      <c r="BU78" s="90"/>
      <c r="BV78" s="90"/>
      <c r="BW78" s="90"/>
      <c r="BX78" s="90"/>
      <c r="BY78" s="90"/>
      <c r="BZ78" s="9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89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89"/>
      <c r="BM80" s="90"/>
      <c r="BN80" s="90"/>
      <c r="BO80" s="90"/>
      <c r="BP80" s="90"/>
      <c r="BQ80" s="90"/>
      <c r="BR80" s="90"/>
      <c r="BS80" s="90"/>
      <c r="BT80" s="90"/>
      <c r="BU80" s="90"/>
      <c r="BV80" s="90"/>
      <c r="BW80" s="90"/>
      <c r="BX80" s="90"/>
      <c r="BY80" s="90"/>
      <c r="BZ80" s="9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89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92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4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【682.78】</v>
      </c>
      <c r="I86" s="26" t="str">
        <f>データ!CA6</f>
        <v>【100.91】</v>
      </c>
      <c r="J86" s="26" t="str">
        <f>データ!CL6</f>
        <v>【136.86】</v>
      </c>
      <c r="K86" s="26" t="str">
        <f>データ!CW6</f>
        <v>【58.98】</v>
      </c>
      <c r="L86" s="26" t="str">
        <f>データ!DH6</f>
        <v>【95.20】</v>
      </c>
      <c r="M86" s="26" t="s">
        <v>43</v>
      </c>
      <c r="N86" s="26" t="s">
        <v>43</v>
      </c>
      <c r="O86" s="26" t="str">
        <f>データ!EO6</f>
        <v>【0.23】</v>
      </c>
    </row>
  </sheetData>
  <sheetProtection algorithmName="SHA-512" hashValue="AqBJGNKonC9r0rWLQ/o0LPmM65g0r48YyDeZ+dcVGMSXenvRyEtgQrv6cokjZQf7Hs75IV4Kswuzr3s+Uz1Ctg==" saltValue="rwOg6kY1rq9tWKlJe6skzA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6" t="s">
        <v>53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54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55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58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59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60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61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62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63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64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65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66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67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2018</v>
      </c>
      <c r="C6" s="33">
        <f t="shared" ref="C6:X6" si="3">C7</f>
        <v>272281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泉南市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Bc2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57.32</v>
      </c>
      <c r="Q6" s="34">
        <f t="shared" si="3"/>
        <v>81.319999999999993</v>
      </c>
      <c r="R6" s="34">
        <f t="shared" si="3"/>
        <v>2778</v>
      </c>
      <c r="S6" s="34">
        <f t="shared" si="3"/>
        <v>62220</v>
      </c>
      <c r="T6" s="34">
        <f t="shared" si="3"/>
        <v>48.98</v>
      </c>
      <c r="U6" s="34">
        <f t="shared" si="3"/>
        <v>1270.31</v>
      </c>
      <c r="V6" s="34">
        <f t="shared" si="3"/>
        <v>35532</v>
      </c>
      <c r="W6" s="34">
        <f t="shared" si="3"/>
        <v>6.56</v>
      </c>
      <c r="X6" s="34">
        <f t="shared" si="3"/>
        <v>5416.46</v>
      </c>
      <c r="Y6" s="35">
        <f>IF(Y7="",NA(),Y7)</f>
        <v>76.52</v>
      </c>
      <c r="Z6" s="35">
        <f t="shared" ref="Z6:AH6" si="4">IF(Z7="",NA(),Z7)</f>
        <v>75.56</v>
      </c>
      <c r="AA6" s="35">
        <f t="shared" si="4"/>
        <v>68.12</v>
      </c>
      <c r="AB6" s="35">
        <f t="shared" si="4"/>
        <v>69.5</v>
      </c>
      <c r="AC6" s="35">
        <f t="shared" si="4"/>
        <v>65.02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1367.72</v>
      </c>
      <c r="BG6" s="35">
        <f t="shared" ref="BG6:BO6" si="7">IF(BG7="",NA(),BG7)</f>
        <v>1203.44</v>
      </c>
      <c r="BH6" s="35">
        <f t="shared" si="7"/>
        <v>1065.77</v>
      </c>
      <c r="BI6" s="35">
        <f t="shared" si="7"/>
        <v>1024.69</v>
      </c>
      <c r="BJ6" s="35">
        <f t="shared" si="7"/>
        <v>965.73</v>
      </c>
      <c r="BK6" s="35">
        <f t="shared" si="7"/>
        <v>1117.27</v>
      </c>
      <c r="BL6" s="35">
        <f t="shared" si="7"/>
        <v>1051.49</v>
      </c>
      <c r="BM6" s="35">
        <f t="shared" si="7"/>
        <v>991.69</v>
      </c>
      <c r="BN6" s="35">
        <f t="shared" si="7"/>
        <v>986.82</v>
      </c>
      <c r="BO6" s="35">
        <f t="shared" si="7"/>
        <v>1023.34</v>
      </c>
      <c r="BP6" s="34" t="str">
        <f>IF(BP7="","",IF(BP7="-","【-】","【"&amp;SUBSTITUTE(TEXT(BP7,"#,##0.00"),"-","△")&amp;"】"))</f>
        <v>【682.78】</v>
      </c>
      <c r="BQ6" s="35">
        <f>IF(BQ7="",NA(),BQ7)</f>
        <v>72.3</v>
      </c>
      <c r="BR6" s="35">
        <f t="shared" ref="BR6:BZ6" si="8">IF(BR7="",NA(),BR7)</f>
        <v>87.6</v>
      </c>
      <c r="BS6" s="35">
        <f t="shared" si="8"/>
        <v>92.8</v>
      </c>
      <c r="BT6" s="35">
        <f t="shared" si="8"/>
        <v>88.96</v>
      </c>
      <c r="BU6" s="35">
        <f t="shared" si="8"/>
        <v>89.16</v>
      </c>
      <c r="BV6" s="35">
        <f t="shared" si="8"/>
        <v>76.33</v>
      </c>
      <c r="BW6" s="35">
        <f t="shared" si="8"/>
        <v>80.11</v>
      </c>
      <c r="BX6" s="35">
        <f t="shared" si="8"/>
        <v>84.53</v>
      </c>
      <c r="BY6" s="35">
        <f t="shared" si="8"/>
        <v>84.02</v>
      </c>
      <c r="BZ6" s="35">
        <f t="shared" si="8"/>
        <v>82.26</v>
      </c>
      <c r="CA6" s="34" t="str">
        <f>IF(CA7="","",IF(CA7="-","【-】","【"&amp;SUBSTITUTE(TEXT(CA7,"#,##0.00"),"-","△")&amp;"】"))</f>
        <v>【100.91】</v>
      </c>
      <c r="CB6" s="35">
        <f>IF(CB7="",NA(),CB7)</f>
        <v>235.73</v>
      </c>
      <c r="CC6" s="35">
        <f t="shared" ref="CC6:CK6" si="9">IF(CC7="",NA(),CC7)</f>
        <v>196.7</v>
      </c>
      <c r="CD6" s="35">
        <f t="shared" si="9"/>
        <v>205.59</v>
      </c>
      <c r="CE6" s="35">
        <f t="shared" si="9"/>
        <v>213.82</v>
      </c>
      <c r="CF6" s="35">
        <f t="shared" si="9"/>
        <v>214.44</v>
      </c>
      <c r="CG6" s="35">
        <f t="shared" si="9"/>
        <v>164.13</v>
      </c>
      <c r="CH6" s="35">
        <f t="shared" si="9"/>
        <v>162.66</v>
      </c>
      <c r="CI6" s="35">
        <f t="shared" si="9"/>
        <v>154.69999999999999</v>
      </c>
      <c r="CJ6" s="35">
        <f t="shared" si="9"/>
        <v>154.83000000000001</v>
      </c>
      <c r="CK6" s="35">
        <f t="shared" si="9"/>
        <v>154.25</v>
      </c>
      <c r="CL6" s="34" t="str">
        <f>IF(CL7="","",IF(CL7="-","【-】","【"&amp;SUBSTITUTE(TEXT(CL7,"#,##0.00"),"-","△")&amp;"】"))</f>
        <v>【136.86】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58.28</v>
      </c>
      <c r="CS6" s="35">
        <f t="shared" si="10"/>
        <v>56.67</v>
      </c>
      <c r="CT6" s="35">
        <f t="shared" si="10"/>
        <v>58.04</v>
      </c>
      <c r="CU6" s="35">
        <f t="shared" si="10"/>
        <v>59.9</v>
      </c>
      <c r="CV6" s="35">
        <f t="shared" si="10"/>
        <v>64.510000000000005</v>
      </c>
      <c r="CW6" s="34" t="str">
        <f>IF(CW7="","",IF(CW7="-","【-】","【"&amp;SUBSTITUTE(TEXT(CW7,"#,##0.00"),"-","△")&amp;"】"))</f>
        <v>【58.98】</v>
      </c>
      <c r="CX6" s="35">
        <f>IF(CX7="",NA(),CX7)</f>
        <v>96.06</v>
      </c>
      <c r="CY6" s="35">
        <f t="shared" ref="CY6:DG6" si="11">IF(CY7="",NA(),CY7)</f>
        <v>96.2</v>
      </c>
      <c r="CZ6" s="35">
        <f t="shared" si="11"/>
        <v>94.6</v>
      </c>
      <c r="DA6" s="35">
        <f t="shared" si="11"/>
        <v>94.82</v>
      </c>
      <c r="DB6" s="35">
        <f t="shared" si="11"/>
        <v>93.48</v>
      </c>
      <c r="DC6" s="35">
        <f t="shared" si="11"/>
        <v>92.78</v>
      </c>
      <c r="DD6" s="35">
        <f t="shared" si="11"/>
        <v>92.9</v>
      </c>
      <c r="DE6" s="35">
        <f t="shared" si="11"/>
        <v>92.56</v>
      </c>
      <c r="DF6" s="35">
        <f t="shared" si="11"/>
        <v>92.4</v>
      </c>
      <c r="DG6" s="35">
        <f t="shared" si="11"/>
        <v>91.62</v>
      </c>
      <c r="DH6" s="34" t="str">
        <f>IF(DH7="","",IF(DH7="-","【-】","【"&amp;SUBSTITUTE(TEXT(DH7,"#,##0.00"),"-","△")&amp;"】"))</f>
        <v>【95.20】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0.05</v>
      </c>
      <c r="EK6" s="35">
        <f t="shared" si="14"/>
        <v>0.04</v>
      </c>
      <c r="EL6" s="35">
        <f t="shared" si="14"/>
        <v>0.05</v>
      </c>
      <c r="EM6" s="35">
        <f t="shared" si="14"/>
        <v>0.06</v>
      </c>
      <c r="EN6" s="35">
        <f t="shared" si="14"/>
        <v>0.04</v>
      </c>
      <c r="EO6" s="34" t="str">
        <f>IF(EO7="","",IF(EO7="-","【-】","【"&amp;SUBSTITUTE(TEXT(EO7,"#,##0.00"),"-","△")&amp;"】"))</f>
        <v>【0.23】</v>
      </c>
    </row>
    <row r="7" spans="1:145" s="36" customFormat="1" x14ac:dyDescent="0.15">
      <c r="A7" s="28"/>
      <c r="B7" s="37">
        <v>2018</v>
      </c>
      <c r="C7" s="37">
        <v>272281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57.32</v>
      </c>
      <c r="Q7" s="38">
        <v>81.319999999999993</v>
      </c>
      <c r="R7" s="38">
        <v>2778</v>
      </c>
      <c r="S7" s="38">
        <v>62220</v>
      </c>
      <c r="T7" s="38">
        <v>48.98</v>
      </c>
      <c r="U7" s="38">
        <v>1270.31</v>
      </c>
      <c r="V7" s="38">
        <v>35532</v>
      </c>
      <c r="W7" s="38">
        <v>6.56</v>
      </c>
      <c r="X7" s="38">
        <v>5416.46</v>
      </c>
      <c r="Y7" s="38">
        <v>76.52</v>
      </c>
      <c r="Z7" s="38">
        <v>75.56</v>
      </c>
      <c r="AA7" s="38">
        <v>68.12</v>
      </c>
      <c r="AB7" s="38">
        <v>69.5</v>
      </c>
      <c r="AC7" s="38">
        <v>65.02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1367.72</v>
      </c>
      <c r="BG7" s="38">
        <v>1203.44</v>
      </c>
      <c r="BH7" s="38">
        <v>1065.77</v>
      </c>
      <c r="BI7" s="38">
        <v>1024.69</v>
      </c>
      <c r="BJ7" s="38">
        <v>965.73</v>
      </c>
      <c r="BK7" s="38">
        <v>1117.27</v>
      </c>
      <c r="BL7" s="38">
        <v>1051.49</v>
      </c>
      <c r="BM7" s="38">
        <v>991.69</v>
      </c>
      <c r="BN7" s="38">
        <v>986.82</v>
      </c>
      <c r="BO7" s="38">
        <v>1023.34</v>
      </c>
      <c r="BP7" s="38">
        <v>682.78</v>
      </c>
      <c r="BQ7" s="38">
        <v>72.3</v>
      </c>
      <c r="BR7" s="38">
        <v>87.6</v>
      </c>
      <c r="BS7" s="38">
        <v>92.8</v>
      </c>
      <c r="BT7" s="38">
        <v>88.96</v>
      </c>
      <c r="BU7" s="38">
        <v>89.16</v>
      </c>
      <c r="BV7" s="38">
        <v>76.33</v>
      </c>
      <c r="BW7" s="38">
        <v>80.11</v>
      </c>
      <c r="BX7" s="38">
        <v>84.53</v>
      </c>
      <c r="BY7" s="38">
        <v>84.02</v>
      </c>
      <c r="BZ7" s="38">
        <v>82.26</v>
      </c>
      <c r="CA7" s="38">
        <v>100.91</v>
      </c>
      <c r="CB7" s="38">
        <v>235.73</v>
      </c>
      <c r="CC7" s="38">
        <v>196.7</v>
      </c>
      <c r="CD7" s="38">
        <v>205.59</v>
      </c>
      <c r="CE7" s="38">
        <v>213.82</v>
      </c>
      <c r="CF7" s="38">
        <v>214.44</v>
      </c>
      <c r="CG7" s="38">
        <v>164.13</v>
      </c>
      <c r="CH7" s="38">
        <v>162.66</v>
      </c>
      <c r="CI7" s="38">
        <v>154.69999999999999</v>
      </c>
      <c r="CJ7" s="38">
        <v>154.83000000000001</v>
      </c>
      <c r="CK7" s="38">
        <v>154.25</v>
      </c>
      <c r="CL7" s="38">
        <v>136.86000000000001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58.28</v>
      </c>
      <c r="CS7" s="38">
        <v>56.67</v>
      </c>
      <c r="CT7" s="38">
        <v>58.04</v>
      </c>
      <c r="CU7" s="38">
        <v>59.9</v>
      </c>
      <c r="CV7" s="38">
        <v>64.510000000000005</v>
      </c>
      <c r="CW7" s="38">
        <v>58.98</v>
      </c>
      <c r="CX7" s="38">
        <v>96.06</v>
      </c>
      <c r="CY7" s="38">
        <v>96.2</v>
      </c>
      <c r="CZ7" s="38">
        <v>94.6</v>
      </c>
      <c r="DA7" s="38">
        <v>94.82</v>
      </c>
      <c r="DB7" s="38">
        <v>93.48</v>
      </c>
      <c r="DC7" s="38">
        <v>92.78</v>
      </c>
      <c r="DD7" s="38">
        <v>92.9</v>
      </c>
      <c r="DE7" s="38">
        <v>92.56</v>
      </c>
      <c r="DF7" s="38">
        <v>92.4</v>
      </c>
      <c r="DG7" s="38">
        <v>91.62</v>
      </c>
      <c r="DH7" s="38">
        <v>95.2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0.05</v>
      </c>
      <c r="EK7" s="38">
        <v>0.04</v>
      </c>
      <c r="EL7" s="38">
        <v>0.05</v>
      </c>
      <c r="EM7" s="38">
        <v>0.06</v>
      </c>
      <c r="EN7" s="38">
        <v>0.04</v>
      </c>
      <c r="EO7" s="38">
        <v>0.23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西納　英樹</dc:creator>
  <cp:lastModifiedBy>大阪府</cp:lastModifiedBy>
  <cp:lastPrinted>2020-02-21T04:07:07Z</cp:lastPrinted>
  <dcterms:created xsi:type="dcterms:W3CDTF">2020-02-06T09:41:00Z</dcterms:created>
  <dcterms:modified xsi:type="dcterms:W3CDTF">2020-02-21T04:07:23Z</dcterms:modified>
</cp:coreProperties>
</file>