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8東大阪市\"/>
    </mc:Choice>
  </mc:AlternateContent>
  <workbookProtection workbookAlgorithmName="SHA-512" workbookHashValue="TJgpmeYjcW1NrFxR4NmhjG94Ng7cHqtlmdiTbN5Pk0sqWzrtCs6IjlpBaNAmoQnUEk+3jv27lS63o6+wSuq47A==" workbookSaltValue="9wSq0R3izfTFaR0VKHpng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X6" i="5"/>
  <c r="W6" i="5"/>
  <c r="CN12" i="4" s="1"/>
  <c r="V6" i="5"/>
  <c r="U6" i="5"/>
  <c r="B12" i="4" s="1"/>
  <c r="T6" i="5"/>
  <c r="S6" i="5"/>
  <c r="R6" i="5"/>
  <c r="Q6" i="5"/>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AU12" i="4"/>
  <c r="LP10" i="4"/>
  <c r="ID10" i="4"/>
  <c r="FZ10" i="4"/>
  <c r="EG10" i="4"/>
  <c r="CN10" i="4"/>
  <c r="AU10" i="4"/>
  <c r="B10" i="4"/>
  <c r="LP8" i="4"/>
  <c r="JW8" i="4"/>
  <c r="ID8" i="4"/>
  <c r="FZ8" i="4"/>
  <c r="EG8" i="4"/>
  <c r="AU8" i="4"/>
  <c r="B6" i="4"/>
  <c r="MN54" i="4" l="1"/>
  <c r="MN32" i="4"/>
  <c r="MH78" i="4"/>
  <c r="IZ54" i="4"/>
  <c r="HM78" i="4"/>
  <c r="FL54" i="4"/>
  <c r="FL32" i="4"/>
  <c r="CS78" i="4"/>
  <c r="BX54" i="4"/>
  <c r="BX32" i="4"/>
  <c r="IZ32" i="4"/>
  <c r="C11" i="5"/>
  <c r="D11" i="5"/>
  <c r="E11" i="5"/>
  <c r="B11" i="5"/>
  <c r="KC78" i="4" l="1"/>
  <c r="HG54" i="4"/>
  <c r="HG32" i="4"/>
  <c r="DS54" i="4"/>
  <c r="DS32" i="4"/>
  <c r="AN78" i="4"/>
  <c r="AE54" i="4"/>
  <c r="AE32" i="4"/>
  <c r="KU54" i="4"/>
  <c r="KU32" i="4"/>
  <c r="FH78" i="4"/>
  <c r="KF54" i="4"/>
  <c r="KF32" i="4"/>
  <c r="EO78" i="4"/>
  <c r="DD54" i="4"/>
  <c r="DD32" i="4"/>
  <c r="U78" i="4"/>
  <c r="P54" i="4"/>
  <c r="P32" i="4"/>
  <c r="JJ78" i="4"/>
  <c r="GR54" i="4"/>
  <c r="GR32" i="4"/>
  <c r="BZ78" i="4"/>
  <c r="BI54" i="4"/>
  <c r="BI32" i="4"/>
  <c r="LY54" i="4"/>
  <c r="LO78" i="4"/>
  <c r="IK54" i="4"/>
  <c r="IK32" i="4"/>
  <c r="GT78" i="4"/>
  <c r="EW54" i="4"/>
  <c r="EW32" i="4"/>
  <c r="LY32" i="4"/>
  <c r="GA78" i="4"/>
  <c r="EH54" i="4"/>
  <c r="EH32" i="4"/>
  <c r="BG78" i="4"/>
  <c r="LJ54" i="4"/>
  <c r="LJ32" i="4"/>
  <c r="KV78" i="4"/>
  <c r="HV54" i="4"/>
  <c r="HV32" i="4"/>
  <c r="AT54" i="4"/>
  <c r="AT32" i="4"/>
</calcChain>
</file>

<file path=xl/sharedStrings.xml><?xml version="1.0" encoding="utf-8"?>
<sst xmlns="http://schemas.openxmlformats.org/spreadsheetml/2006/main" count="367" uniqueCount="207">
  <si>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</si>
  <si>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</si>
  <si>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</si>
  <si>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</si>
  <si>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</si>
  <si>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</si>
  <si>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</si>
  <si>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</si>
  <si>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</si>
  <si>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</si>
  <si>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</si>
  <si>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</si>
  <si>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</si>
  <si>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</si>
  <si>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</si>
  <si>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</si>
  <si>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</si>
  <si>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</si>
  <si>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</si>
  <si>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</si>
  <si>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</si>
  <si>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</si>
  <si>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</si>
  <si>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</si>
  <si>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</si>
  <si>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</si>
  <si>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</si>
  <si>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</si>
  <si>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</si>
  <si>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</si>
  <si>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</si>
  <si>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</si>
  <si>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</si>
  <si>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</si>
  <si>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</si>
  <si>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</si>
  <si>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</si>
  <si>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</si>
  <si>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</si>
  <si>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</si>
  <si>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</si>
  <si>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</si>
  <si>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</si>
  <si>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</si>
  <si>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</si>
  <si>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</si>
  <si>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</si>
  <si>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</si>
  <si>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</si>
  <si>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</si>
  <si>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</si>
  <si>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</si>
  <si>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</si>
  <si>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</si>
  <si>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</si>
  <si>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</si>
  <si>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</si>
  <si>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</si>
  <si>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</si>
  <si>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</si>
  <si>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</si>
  <si>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</si>
  <si>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</si>
  <si>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</si>
  <si>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</si>
  <si>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</si>
  <si>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</si>
  <si>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</si>
  <si>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</si>
  <si>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</si>
  <si>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</si>
  <si>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</si>
  <si>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</si>
  <si>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</si>
  <si>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</si>
  <si>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</si>
  <si>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</si>
  <si>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</si>
  <si>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</si>
  <si>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</si>
  <si>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</si>
  <si>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</si>
  <si>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</si>
  <si>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</si>
  <si>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</si>
  <si>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</si>
  <si>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</si>
  <si>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</si>
  <si>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</si>
  <si>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</si>
  <si>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</si>
  <si>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</si>
  <si>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</si>
  <si>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</si>
  <si>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</si>
  <si>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</si>
  <si>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</si>
  <si>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</si>
  <si>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</si>
  <si>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</si>
  <si>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</si>
  <si>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</si>
  <si>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</si>
  <si>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</si>
  <si>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</si>
  <si>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</si>
  <si>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</si>
  <si>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</si>
  <si>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</si>
  <si>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</si>
  <si>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</si>
  <si>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</si>
  <si>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</si>
  <si>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</si>
  <si>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</si>
  <si>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</si>
  <si>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</si>
  <si>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</si>
  <si>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</si>
  <si>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</si>
  <si>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</si>
  <si>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</si>
  <si>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</si>
  <si>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</si>
  <si>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</si>
  <si>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</si>
  <si>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</si>
  <si>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</si>
  <si>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</si>
  <si>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</si>
  <si>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</si>
  <si>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</si>
  <si>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</si>
  <si>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</si>
  <si>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</si>
  <si>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</si>
  <si>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</si>
  <si>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</si>
  <si>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</si>
  <si>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</si>
  <si>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</si>
  <si>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</si>
  <si>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</si>
  <si>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</si>
  <si>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</si>
  <si>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</si>
  <si>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</si>
  <si>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</si>
  <si>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</si>
  <si>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</si>
  <si>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</si>
  <si>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</si>
  <si>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</si>
  <si>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</si>
  <si>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</si>
  <si>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</si>
  <si>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</si>
  <si>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</si>
  <si>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</si>
  <si>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</si>
  <si>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</si>
  <si>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</si>
  <si>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</si>
  <si>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</si>
  <si>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</si>
  <si>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</si>
  <si>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</si>
  <si>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当該値(N-2)</t>
    <phoneticPr fontId="5"/>
  </si>
  <si>
    <t>当該値(N-1)</t>
    <phoneticPr fontId="5"/>
  </si>
  <si>
    <t>当該値(N-3)</t>
    <phoneticPr fontId="5"/>
  </si>
  <si>
    <t>当該値(N-4)</t>
    <phoneticPr fontId="5"/>
  </si>
  <si>
    <t>当該値(N-1)</t>
    <phoneticPr fontId="5"/>
  </si>
  <si>
    <t>当該値(N-3)</t>
    <phoneticPr fontId="5"/>
  </si>
  <si>
    <t>当該値(N-2)</t>
    <phoneticPr fontId="5"/>
  </si>
  <si>
    <t>当該値(N)</t>
    <phoneticPr fontId="5"/>
  </si>
  <si>
    <t>当該値(N-2)</t>
    <phoneticPr fontId="5"/>
  </si>
  <si>
    <t>当該値(N)</t>
    <phoneticPr fontId="5"/>
  </si>
  <si>
    <t>全国平均</t>
    <rPh sb="0" eb="2">
      <t>ゼンコク</t>
    </rPh>
    <rPh sb="2" eb="4">
      <t>ヘイキン</t>
    </rPh>
    <phoneticPr fontId="5"/>
  </si>
  <si>
    <t>当該値(N-4)</t>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</si>
  <si>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</si>
  <si>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</si>
  <si>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</si>
  <si>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</si>
  <si>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</si>
  <si>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大阪府</t>
  </si>
  <si>
    <t>地方独立行政法人市立東大阪医療センター</t>
  </si>
  <si>
    <t>地方独立行政法人</t>
  </si>
  <si>
    <t>病院事業</t>
  </si>
  <si>
    <t>一般病院</t>
  </si>
  <si>
    <t>500床以上</t>
  </si>
  <si>
    <t>非設置</t>
  </si>
  <si>
    <t>直営</t>
  </si>
  <si>
    <t>対象</t>
  </si>
  <si>
    <t>ド 透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</si>
  <si>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</si>
  <si>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</si>
  <si>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</si>
  <si>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</si>
  <si>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</si>
  <si>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</si>
  <si>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</si>
  <si>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</si>
  <si>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</si>
  <si>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国指定の地域がん診療連携拠点病院、地域医療支援病院、救急告知病院、地域周産期母子医療センター、災害拠点病院などの公的役割を持ち、地域の中核病院としての機能を担っている。</t>
    <phoneticPr fontId="5"/>
  </si>
  <si>
    <t>　平成30年度において、収入面では救急医療、がん診療、地域医療連携の取組強化による入院患者数、病床利用率の増、土曜日のリハビリ開始など新たな取組みを行うことで増加を図り、費用面では材料費におけるベンチマークシステムと価格交渉支援のコンサルタント業者を活用するとともに、委託業務の仕様見直しにより削減を図った。
　その結果①経常収支比率②医業収支比率は昨年度より改善し、類似病院平均値を上回った。③累積欠損金比率が類似病院平均値より低水準となっているのは、地方独立行政法人へ移行し3年しか経過していないことによるものである。
　また、収益面においては④病床利用率⑤入院患者1人1日当たり収益⑥外来患者1人1日当たり収益は前年度の指標を上回ったが、入院及び外来患者の1人1日当たり収益は類似病院平均値を下回っている。
　さらに、費用面においては、退職手当支給率の改正等による退職給付費用の減に伴い⑦職員給与費対医業収益比率が前年度より減少したが類似病院平均値は上回った。高額医薬品の使用により⑧材料費対医業収益比率は前年度より増加したが類似病院平均値は下回っている。</t>
    <rPh sb="1" eb="3">
      <t>ヘイセイ</t>
    </rPh>
    <rPh sb="5" eb="7">
      <t>ネンド</t>
    </rPh>
    <rPh sb="12" eb="14">
      <t>シュウニュウ</t>
    </rPh>
    <rPh sb="14" eb="15">
      <t>メン</t>
    </rPh>
    <rPh sb="79" eb="81">
      <t>ゾウカ</t>
    </rPh>
    <rPh sb="82" eb="83">
      <t>ハカ</t>
    </rPh>
    <rPh sb="85" eb="87">
      <t>ヒヨウ</t>
    </rPh>
    <rPh sb="87" eb="88">
      <t>メン</t>
    </rPh>
    <rPh sb="90" eb="93">
      <t>ザイリョウヒ</t>
    </rPh>
    <rPh sb="108" eb="110">
      <t>カカク</t>
    </rPh>
    <rPh sb="110" eb="112">
      <t>コウショウ</t>
    </rPh>
    <rPh sb="112" eb="114">
      <t>シエン</t>
    </rPh>
    <rPh sb="122" eb="124">
      <t>ギョウシャ</t>
    </rPh>
    <rPh sb="125" eb="127">
      <t>カツヨウ</t>
    </rPh>
    <rPh sb="134" eb="136">
      <t>イタク</t>
    </rPh>
    <rPh sb="136" eb="138">
      <t>ギョウム</t>
    </rPh>
    <rPh sb="139" eb="141">
      <t>シヨウ</t>
    </rPh>
    <rPh sb="141" eb="143">
      <t>ミナオ</t>
    </rPh>
    <rPh sb="147" eb="149">
      <t>サクゲン</t>
    </rPh>
    <rPh sb="150" eb="151">
      <t>ハカ</t>
    </rPh>
    <rPh sb="158" eb="160">
      <t>ケッカ</t>
    </rPh>
    <rPh sb="161" eb="163">
      <t>ケイジョウ</t>
    </rPh>
    <rPh sb="163" eb="165">
      <t>シュウシ</t>
    </rPh>
    <rPh sb="165" eb="167">
      <t>ヒリツ</t>
    </rPh>
    <rPh sb="168" eb="170">
      <t>イギョウ</t>
    </rPh>
    <rPh sb="170" eb="172">
      <t>シュウシ</t>
    </rPh>
    <rPh sb="172" eb="174">
      <t>ヒリツ</t>
    </rPh>
    <rPh sb="175" eb="178">
      <t>サクネンド</t>
    </rPh>
    <rPh sb="180" eb="182">
      <t>カイゼン</t>
    </rPh>
    <rPh sb="184" eb="186">
      <t>ルイジ</t>
    </rPh>
    <rPh sb="186" eb="188">
      <t>ビョウイン</t>
    </rPh>
    <rPh sb="188" eb="191">
      <t>ヘイキンチ</t>
    </rPh>
    <rPh sb="192" eb="194">
      <t>ウワマワ</t>
    </rPh>
    <rPh sb="198" eb="200">
      <t>ルイセキ</t>
    </rPh>
    <rPh sb="200" eb="202">
      <t>ケッソン</t>
    </rPh>
    <rPh sb="202" eb="203">
      <t>キン</t>
    </rPh>
    <rPh sb="203" eb="205">
      <t>ヒリツ</t>
    </rPh>
    <rPh sb="206" eb="208">
      <t>ルイジ</t>
    </rPh>
    <rPh sb="208" eb="210">
      <t>ビョウイン</t>
    </rPh>
    <rPh sb="210" eb="213">
      <t>ヘイキンチ</t>
    </rPh>
    <rPh sb="215" eb="216">
      <t>テイ</t>
    </rPh>
    <rPh sb="216" eb="218">
      <t>スイジュン</t>
    </rPh>
    <rPh sb="227" eb="229">
      <t>チホウ</t>
    </rPh>
    <rPh sb="229" eb="231">
      <t>ドクリツ</t>
    </rPh>
    <rPh sb="231" eb="233">
      <t>ギョウセイ</t>
    </rPh>
    <rPh sb="233" eb="235">
      <t>ホウジン</t>
    </rPh>
    <rPh sb="236" eb="238">
      <t>イコウ</t>
    </rPh>
    <rPh sb="240" eb="241">
      <t>ネン</t>
    </rPh>
    <rPh sb="243" eb="245">
      <t>ケイカ</t>
    </rPh>
    <rPh sb="266" eb="268">
      <t>シュウエキ</t>
    </rPh>
    <rPh sb="268" eb="269">
      <t>メン</t>
    </rPh>
    <rPh sb="275" eb="277">
      <t>ビョウショウ</t>
    </rPh>
    <rPh sb="277" eb="280">
      <t>リヨウリツ</t>
    </rPh>
    <rPh sb="281" eb="283">
      <t>ニュウイン</t>
    </rPh>
    <rPh sb="283" eb="285">
      <t>カンジャ</t>
    </rPh>
    <rPh sb="286" eb="287">
      <t>ニン</t>
    </rPh>
    <rPh sb="288" eb="289">
      <t>ニチ</t>
    </rPh>
    <rPh sb="289" eb="290">
      <t>ア</t>
    </rPh>
    <rPh sb="292" eb="294">
      <t>シュウエキ</t>
    </rPh>
    <rPh sb="295" eb="297">
      <t>ガイライ</t>
    </rPh>
    <rPh sb="297" eb="299">
      <t>カンジャ</t>
    </rPh>
    <rPh sb="300" eb="301">
      <t>ニン</t>
    </rPh>
    <rPh sb="302" eb="303">
      <t>ニチ</t>
    </rPh>
    <rPh sb="303" eb="304">
      <t>ア</t>
    </rPh>
    <rPh sb="306" eb="308">
      <t>シュウエキ</t>
    </rPh>
    <rPh sb="309" eb="312">
      <t>ゼンネンド</t>
    </rPh>
    <rPh sb="313" eb="315">
      <t>シヒョウ</t>
    </rPh>
    <rPh sb="316" eb="318">
      <t>ウワマワ</t>
    </rPh>
    <rPh sb="322" eb="324">
      <t>ニュウイン</t>
    </rPh>
    <rPh sb="324" eb="325">
      <t>オヨ</t>
    </rPh>
    <rPh sb="326" eb="328">
      <t>ガイライ</t>
    </rPh>
    <rPh sb="328" eb="330">
      <t>カンジャ</t>
    </rPh>
    <rPh sb="332" eb="333">
      <t>ニン</t>
    </rPh>
    <rPh sb="334" eb="335">
      <t>ニチ</t>
    </rPh>
    <rPh sb="335" eb="336">
      <t>ア</t>
    </rPh>
    <rPh sb="338" eb="340">
      <t>シュウエキ</t>
    </rPh>
    <rPh sb="341" eb="343">
      <t>ルイジ</t>
    </rPh>
    <rPh sb="343" eb="345">
      <t>ビョウイン</t>
    </rPh>
    <rPh sb="345" eb="347">
      <t>ヘイキン</t>
    </rPh>
    <rPh sb="347" eb="348">
      <t>チ</t>
    </rPh>
    <rPh sb="349" eb="351">
      <t>シタマワ</t>
    </rPh>
    <rPh sb="362" eb="364">
      <t>ヒヨウ</t>
    </rPh>
    <rPh sb="364" eb="365">
      <t>メン</t>
    </rPh>
    <rPh sb="371" eb="373">
      <t>タイショク</t>
    </rPh>
    <rPh sb="373" eb="375">
      <t>テアテ</t>
    </rPh>
    <rPh sb="375" eb="377">
      <t>シキュウ</t>
    </rPh>
    <rPh sb="377" eb="378">
      <t>リツ</t>
    </rPh>
    <rPh sb="379" eb="381">
      <t>カイセイ</t>
    </rPh>
    <rPh sb="381" eb="382">
      <t>トウ</t>
    </rPh>
    <rPh sb="385" eb="387">
      <t>タイショク</t>
    </rPh>
    <rPh sb="387" eb="389">
      <t>キュウフ</t>
    </rPh>
    <rPh sb="389" eb="391">
      <t>ヒヨウ</t>
    </rPh>
    <rPh sb="392" eb="393">
      <t>ゲン</t>
    </rPh>
    <rPh sb="394" eb="395">
      <t>トモナ</t>
    </rPh>
    <rPh sb="397" eb="399">
      <t>ショクイン</t>
    </rPh>
    <rPh sb="399" eb="401">
      <t>キュウヨ</t>
    </rPh>
    <rPh sb="401" eb="402">
      <t>ヒ</t>
    </rPh>
    <rPh sb="402" eb="403">
      <t>タイ</t>
    </rPh>
    <rPh sb="403" eb="405">
      <t>イギョウ</t>
    </rPh>
    <rPh sb="405" eb="407">
      <t>シュウエキ</t>
    </rPh>
    <rPh sb="407" eb="409">
      <t>ヒリツ</t>
    </rPh>
    <rPh sb="410" eb="413">
      <t>ゼンネンド</t>
    </rPh>
    <rPh sb="415" eb="417">
      <t>ゲンショウ</t>
    </rPh>
    <rPh sb="420" eb="422">
      <t>ルイジ</t>
    </rPh>
    <rPh sb="422" eb="424">
      <t>ビョウイン</t>
    </rPh>
    <rPh sb="424" eb="427">
      <t>ヘイキンチ</t>
    </rPh>
    <rPh sb="428" eb="430">
      <t>ウワマワ</t>
    </rPh>
    <rPh sb="433" eb="435">
      <t>コウガク</t>
    </rPh>
    <rPh sb="435" eb="438">
      <t>イヤクヒン</t>
    </rPh>
    <rPh sb="439" eb="441">
      <t>シヨウ</t>
    </rPh>
    <rPh sb="445" eb="448">
      <t>ザイリョウヒ</t>
    </rPh>
    <rPh sb="448" eb="449">
      <t>タイ</t>
    </rPh>
    <rPh sb="449" eb="451">
      <t>イギョウ</t>
    </rPh>
    <rPh sb="451" eb="453">
      <t>シュウエキ</t>
    </rPh>
    <rPh sb="453" eb="455">
      <t>ヒリツ</t>
    </rPh>
    <rPh sb="456" eb="459">
      <t>ゼンネンド</t>
    </rPh>
    <rPh sb="461" eb="463">
      <t>ゾウカ</t>
    </rPh>
    <rPh sb="466" eb="468">
      <t>ルイジ</t>
    </rPh>
    <rPh sb="468" eb="470">
      <t>ビョウイン</t>
    </rPh>
    <rPh sb="470" eb="473">
      <t>ヘイキンチ</t>
    </rPh>
    <rPh sb="474" eb="476">
      <t>シタマワ</t>
    </rPh>
    <phoneticPr fontId="5"/>
  </si>
  <si>
    <t>　地方公営企業法の全部適用から地方独立行政法人への移行時に有形固定資産は設立団体（東大阪市）から承継した。
　その際、移行時の有形固定資産については、建物を時価（償却後再調達原価）で、医療機器を簿価（償却後残存価額）で、それぞれ承継している。
　しかし、減価償却費については、移行時から新たに計上されるため、移行前の減価償却累計額は承継していない。そのため、①有形固定資産減価償却率、②機械備品減価償却率及び③1床当たり有形固定資産の3指標において、全国平均、類似病院平均と比較し大きく乖離し、低くなっている。</t>
    <phoneticPr fontId="5"/>
  </si>
  <si>
    <t>　平成30年度は経常収支比率が100％を上回り黒字となったが、令和元年度以降も安定した経営を継続させるため以下の取組を実施する。
・医療機能の強化を図るため、心臓血管外科手術等に対応できるハイブリット手術室、眼科専用手術室の増設、ICU（集中治療室）、NICU（新生児集中治療室）の全面改修を実施する。
・患者の療養環境の改善を図るため、病棟トイレの洗浄機能付き便座への更新や床頭台（テレビ・冷蔵庫等）の更新及び照明のLED化を実施する。
・職員にとって働きやすい職場環境を向上させるためスタッフステーションや医務局の整備を実施する。</t>
    <rPh sb="1" eb="3">
      <t>ヘイセイ</t>
    </rPh>
    <rPh sb="5" eb="7">
      <t>ネンド</t>
    </rPh>
    <rPh sb="8" eb="10">
      <t>ケイジョウ</t>
    </rPh>
    <rPh sb="10" eb="12">
      <t>シュウシ</t>
    </rPh>
    <rPh sb="12" eb="14">
      <t>ヒリツ</t>
    </rPh>
    <rPh sb="20" eb="22">
      <t>ウワマワ</t>
    </rPh>
    <rPh sb="23" eb="25">
      <t>クロジ</t>
    </rPh>
    <rPh sb="31" eb="32">
      <t>レイ</t>
    </rPh>
    <rPh sb="32" eb="33">
      <t>ワ</t>
    </rPh>
    <rPh sb="33" eb="35">
      <t>ガンネン</t>
    </rPh>
    <rPh sb="35" eb="36">
      <t>ド</t>
    </rPh>
    <rPh sb="36" eb="38">
      <t>イコウ</t>
    </rPh>
    <rPh sb="39" eb="41">
      <t>アンテイ</t>
    </rPh>
    <rPh sb="43" eb="45">
      <t>ケイエイ</t>
    </rPh>
    <rPh sb="46" eb="48">
      <t>ケイゾク</t>
    </rPh>
    <rPh sb="53" eb="55">
      <t>イカ</t>
    </rPh>
    <rPh sb="56" eb="58">
      <t>トリクミ</t>
    </rPh>
    <rPh sb="59" eb="61">
      <t>ジッシ</t>
    </rPh>
    <rPh sb="66" eb="68">
      <t>イリョウ</t>
    </rPh>
    <rPh sb="68" eb="70">
      <t>キノウ</t>
    </rPh>
    <rPh sb="71" eb="73">
      <t>キョウカ</t>
    </rPh>
    <rPh sb="74" eb="75">
      <t>ハカ</t>
    </rPh>
    <rPh sb="79" eb="81">
      <t>シンゾウ</t>
    </rPh>
    <rPh sb="81" eb="83">
      <t>ケッカン</t>
    </rPh>
    <rPh sb="83" eb="85">
      <t>ゲカ</t>
    </rPh>
    <rPh sb="85" eb="87">
      <t>シュジュツ</t>
    </rPh>
    <rPh sb="87" eb="88">
      <t>トウ</t>
    </rPh>
    <rPh sb="89" eb="91">
      <t>タイオウ</t>
    </rPh>
    <rPh sb="100" eb="102">
      <t>シュジュツ</t>
    </rPh>
    <rPh sb="102" eb="103">
      <t>シツ</t>
    </rPh>
    <rPh sb="104" eb="106">
      <t>ガンカ</t>
    </rPh>
    <rPh sb="146" eb="148">
      <t>ジッシ</t>
    </rPh>
    <rPh sb="153" eb="155">
      <t>カンジャ</t>
    </rPh>
    <rPh sb="156" eb="158">
      <t>リョウヨウ</t>
    </rPh>
    <rPh sb="158" eb="160">
      <t>カンキョウ</t>
    </rPh>
    <rPh sb="161" eb="163">
      <t>カイゼン</t>
    </rPh>
    <rPh sb="164" eb="165">
      <t>ハカ</t>
    </rPh>
    <rPh sb="169" eb="171">
      <t>ビョウトウ</t>
    </rPh>
    <rPh sb="175" eb="177">
      <t>センジョウ</t>
    </rPh>
    <rPh sb="177" eb="179">
      <t>キノウ</t>
    </rPh>
    <rPh sb="179" eb="180">
      <t>ツ</t>
    </rPh>
    <rPh sb="181" eb="183">
      <t>ベンザ</t>
    </rPh>
    <rPh sb="185" eb="187">
      <t>コウシン</t>
    </rPh>
    <rPh sb="188" eb="189">
      <t>ユカ</t>
    </rPh>
    <rPh sb="189" eb="190">
      <t>アタマ</t>
    </rPh>
    <rPh sb="190" eb="191">
      <t>ダイ</t>
    </rPh>
    <rPh sb="196" eb="199">
      <t>レイゾウコ</t>
    </rPh>
    <rPh sb="199" eb="200">
      <t>トウ</t>
    </rPh>
    <rPh sb="202" eb="204">
      <t>コウシン</t>
    </rPh>
    <rPh sb="204" eb="205">
      <t>オヨ</t>
    </rPh>
    <rPh sb="206" eb="208">
      <t>ショウメイ</t>
    </rPh>
    <rPh sb="212" eb="213">
      <t>カ</t>
    </rPh>
    <rPh sb="214" eb="216">
      <t>ジッシ</t>
    </rPh>
    <rPh sb="221" eb="223">
      <t>ショクイン</t>
    </rPh>
    <rPh sb="227" eb="228">
      <t>ハタラ</t>
    </rPh>
    <rPh sb="232" eb="234">
      <t>ショクバ</t>
    </rPh>
    <rPh sb="234" eb="236">
      <t>カンキョウ</t>
    </rPh>
    <rPh sb="237" eb="239">
      <t>コウジョウ</t>
    </rPh>
    <rPh sb="255" eb="257">
      <t>イム</t>
    </rPh>
    <rPh sb="257" eb="258">
      <t>キョク</t>
    </rPh>
    <rPh sb="259" eb="261">
      <t>セイビ</t>
    </rPh>
    <rPh sb="262" eb="26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</si>
</sst>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#N/A</c:v>
                </c:pt>
                <c:pt idx="2">
                  <c:v>83.2</c:v>
                </c:pt>
                <c:pt idx="3">
                  <c:v>84.8</c:v>
                </c:pt>
                <c:pt idx="4">
                  <c:v>85.9</c:v>
                </c:pt>
              </c:numCache>
            </c:numRef>
          </c:val>
          <c:extLst>
            <c:ext xmlns:c16="http://schemas.microsoft.com/office/drawing/2014/chart" uri="{C3380CC4-5D6E-409C-BE32-E72D297353CC}">
              <c16:uniqueId val="{00000000-532C-49DD-81B3-8E5A672A39F8}"/>
            </c:ext>
          </c:extLst>
        </c:ser>
        <c:dLbls>
          <c:showLegendKey val="0"/>
          <c:showVal val="0"/>
          <c:showCatName val="0"/>
          <c:showSerName val="0"/>
          <c:showPercent val="0"/>
          <c:showBubbleSize val="0"/>
        </c:dLbls>
        <c:gapWidth val="150"/>
        <c:axId val="78361728"/>
        <c:axId val="7836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#N/A</c:v>
                </c:pt>
                <c:pt idx="2">
                  <c:v>79.5</c:v>
                </c:pt>
                <c:pt idx="3">
                  <c:v>79.900000000000006</c:v>
                </c:pt>
                <c:pt idx="4">
                  <c:v>80.2</c:v>
                </c:pt>
              </c:numCache>
            </c:numRef>
          </c:val>
          <c:smooth val="0"/>
          <c:extLst>
            <c:ext xmlns:c16="http://schemas.microsoft.com/office/drawing/2014/chart" uri="{C3380CC4-5D6E-409C-BE32-E72D297353CC}">
              <c16:uniqueId val="{00000001-532C-49DD-81B3-8E5A672A39F8}"/>
            </c:ext>
          </c:extLst>
        </c:ser>
        <c:dLbls>
          <c:showLegendKey val="0"/>
          <c:showVal val="0"/>
          <c:showCatName val="0"/>
          <c:showSerName val="0"/>
          <c:showPercent val="0"/>
          <c:showBubbleSize val="0"/>
        </c:dLbls>
        <c:marker val="1"/>
        <c:smooth val="0"/>
        <c:axId val="78361728"/>
        <c:axId val="78363264"/>
      </c:lineChart>
      <c:dateAx>
        <c:axId val="78361728"/>
        <c:scaling>
          <c:orientation val="minMax"/>
        </c:scaling>
        <c:delete val="1"/>
        <c:axPos val="b"/>
        <c:numFmt formatCode="ge" sourceLinked="1"/>
        <c:majorTickMark val="none"/>
        <c:minorTickMark val="none"/>
        <c:tickLblPos val="none"/>
        <c:crossAx val="78363264"/>
        <c:crosses val="autoZero"/>
        <c:auto val="1"/>
        <c:lblOffset val="100"/>
        <c:baseTimeUnit val="years"/>
      </c:dateAx>
      <c:valAx>
        <c:axId val="7836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36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#N/A</c:v>
                </c:pt>
                <c:pt idx="2">
                  <c:v>16386</c:v>
                </c:pt>
                <c:pt idx="3">
                  <c:v>16623</c:v>
                </c:pt>
                <c:pt idx="4">
                  <c:v>17723</c:v>
                </c:pt>
              </c:numCache>
            </c:numRef>
          </c:val>
          <c:extLst>
            <c:ext xmlns:c16="http://schemas.microsoft.com/office/drawing/2014/chart" uri="{C3380CC4-5D6E-409C-BE32-E72D297353CC}">
              <c16:uniqueId val="{00000000-EB46-425A-A30B-722761A0E040}"/>
            </c:ext>
          </c:extLst>
        </c:ser>
        <c:dLbls>
          <c:showLegendKey val="0"/>
          <c:showVal val="0"/>
          <c:showCatName val="0"/>
          <c:showSerName val="0"/>
          <c:showPercent val="0"/>
          <c:showBubbleSize val="0"/>
        </c:dLbls>
        <c:gapWidth val="150"/>
        <c:axId val="84715008"/>
        <c:axId val="847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#N/A</c:v>
                </c:pt>
                <c:pt idx="2">
                  <c:v>17680</c:v>
                </c:pt>
                <c:pt idx="3">
                  <c:v>18393</c:v>
                </c:pt>
                <c:pt idx="4">
                  <c:v>19207</c:v>
                </c:pt>
              </c:numCache>
            </c:numRef>
          </c:val>
          <c:smooth val="0"/>
          <c:extLst>
            <c:ext xmlns:c16="http://schemas.microsoft.com/office/drawing/2014/chart" uri="{C3380CC4-5D6E-409C-BE32-E72D297353CC}">
              <c16:uniqueId val="{00000001-EB46-425A-A30B-722761A0E040}"/>
            </c:ext>
          </c:extLst>
        </c:ser>
        <c:dLbls>
          <c:showLegendKey val="0"/>
          <c:showVal val="0"/>
          <c:showCatName val="0"/>
          <c:showSerName val="0"/>
          <c:showPercent val="0"/>
          <c:showBubbleSize val="0"/>
        </c:dLbls>
        <c:marker val="1"/>
        <c:smooth val="0"/>
        <c:axId val="84715008"/>
        <c:axId val="84716544"/>
      </c:lineChart>
      <c:dateAx>
        <c:axId val="84715008"/>
        <c:scaling>
          <c:orientation val="minMax"/>
        </c:scaling>
        <c:delete val="1"/>
        <c:axPos val="b"/>
        <c:numFmt formatCode="ge" sourceLinked="1"/>
        <c:majorTickMark val="none"/>
        <c:minorTickMark val="none"/>
        <c:tickLblPos val="none"/>
        <c:crossAx val="84716544"/>
        <c:crosses val="autoZero"/>
        <c:auto val="1"/>
        <c:lblOffset val="100"/>
        <c:baseTimeUnit val="years"/>
      </c:dateAx>
      <c:valAx>
        <c:axId val="84716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71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#N/A</c:v>
                </c:pt>
                <c:pt idx="2">
                  <c:v>55500</c:v>
                </c:pt>
                <c:pt idx="3">
                  <c:v>57289</c:v>
                </c:pt>
                <c:pt idx="4">
                  <c:v>60293</c:v>
                </c:pt>
              </c:numCache>
            </c:numRef>
          </c:val>
          <c:extLst>
            <c:ext xmlns:c16="http://schemas.microsoft.com/office/drawing/2014/chart" uri="{C3380CC4-5D6E-409C-BE32-E72D297353CC}">
              <c16:uniqueId val="{00000000-2B69-4468-B4D5-B7B9BA27EB2D}"/>
            </c:ext>
          </c:extLst>
        </c:ser>
        <c:dLbls>
          <c:showLegendKey val="0"/>
          <c:showVal val="0"/>
          <c:showCatName val="0"/>
          <c:showSerName val="0"/>
          <c:showPercent val="0"/>
          <c:showBubbleSize val="0"/>
        </c:dLbls>
        <c:gapWidth val="150"/>
        <c:axId val="84915712"/>
        <c:axId val="849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#N/A</c:v>
                </c:pt>
                <c:pt idx="2">
                  <c:v>64765</c:v>
                </c:pt>
                <c:pt idx="3">
                  <c:v>66228</c:v>
                </c:pt>
                <c:pt idx="4">
                  <c:v>68751</c:v>
                </c:pt>
              </c:numCache>
            </c:numRef>
          </c:val>
          <c:smooth val="0"/>
          <c:extLst>
            <c:ext xmlns:c16="http://schemas.microsoft.com/office/drawing/2014/chart" uri="{C3380CC4-5D6E-409C-BE32-E72D297353CC}">
              <c16:uniqueId val="{00000001-2B69-4468-B4D5-B7B9BA27EB2D}"/>
            </c:ext>
          </c:extLst>
        </c:ser>
        <c:dLbls>
          <c:showLegendKey val="0"/>
          <c:showVal val="0"/>
          <c:showCatName val="0"/>
          <c:showSerName val="0"/>
          <c:showPercent val="0"/>
          <c:showBubbleSize val="0"/>
        </c:dLbls>
        <c:marker val="1"/>
        <c:smooth val="0"/>
        <c:axId val="84915712"/>
        <c:axId val="84917248"/>
      </c:lineChart>
      <c:dateAx>
        <c:axId val="84915712"/>
        <c:scaling>
          <c:orientation val="minMax"/>
        </c:scaling>
        <c:delete val="1"/>
        <c:axPos val="b"/>
        <c:numFmt formatCode="ge" sourceLinked="1"/>
        <c:majorTickMark val="none"/>
        <c:minorTickMark val="none"/>
        <c:tickLblPos val="none"/>
        <c:crossAx val="84917248"/>
        <c:crosses val="autoZero"/>
        <c:auto val="1"/>
        <c:lblOffset val="100"/>
        <c:baseTimeUnit val="years"/>
      </c:dateAx>
      <c:valAx>
        <c:axId val="84917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9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#N/A</c:v>
                </c:pt>
                <c:pt idx="2">
                  <c:v>6.6</c:v>
                </c:pt>
                <c:pt idx="3">
                  <c:v>8.6999999999999993</c:v>
                </c:pt>
                <c:pt idx="4">
                  <c:v>7.4</c:v>
                </c:pt>
              </c:numCache>
            </c:numRef>
          </c:val>
          <c:extLst>
            <c:ext xmlns:c16="http://schemas.microsoft.com/office/drawing/2014/chart" uri="{C3380CC4-5D6E-409C-BE32-E72D297353CC}">
              <c16:uniqueId val="{00000000-2C25-4F3F-8480-A9A4A9AD1F5B}"/>
            </c:ext>
          </c:extLst>
        </c:ser>
        <c:dLbls>
          <c:showLegendKey val="0"/>
          <c:showVal val="0"/>
          <c:showCatName val="0"/>
          <c:showSerName val="0"/>
          <c:showPercent val="0"/>
          <c:showBubbleSize val="0"/>
        </c:dLbls>
        <c:gapWidth val="150"/>
        <c:axId val="79737984"/>
        <c:axId val="7973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#N/A</c:v>
                </c:pt>
                <c:pt idx="2">
                  <c:v>33.9</c:v>
                </c:pt>
                <c:pt idx="3">
                  <c:v>34.9</c:v>
                </c:pt>
                <c:pt idx="4">
                  <c:v>32.6</c:v>
                </c:pt>
              </c:numCache>
            </c:numRef>
          </c:val>
          <c:smooth val="0"/>
          <c:extLst>
            <c:ext xmlns:c16="http://schemas.microsoft.com/office/drawing/2014/chart" uri="{C3380CC4-5D6E-409C-BE32-E72D297353CC}">
              <c16:uniqueId val="{00000001-2C25-4F3F-8480-A9A4A9AD1F5B}"/>
            </c:ext>
          </c:extLst>
        </c:ser>
        <c:dLbls>
          <c:showLegendKey val="0"/>
          <c:showVal val="0"/>
          <c:showCatName val="0"/>
          <c:showSerName val="0"/>
          <c:showPercent val="0"/>
          <c:showBubbleSize val="0"/>
        </c:dLbls>
        <c:marker val="1"/>
        <c:smooth val="0"/>
        <c:axId val="79737984"/>
        <c:axId val="79739520"/>
      </c:lineChart>
      <c:dateAx>
        <c:axId val="79737984"/>
        <c:scaling>
          <c:orientation val="minMax"/>
        </c:scaling>
        <c:delete val="1"/>
        <c:axPos val="b"/>
        <c:numFmt formatCode="ge" sourceLinked="1"/>
        <c:majorTickMark val="none"/>
        <c:minorTickMark val="none"/>
        <c:tickLblPos val="none"/>
        <c:crossAx val="79739520"/>
        <c:crosses val="autoZero"/>
        <c:auto val="1"/>
        <c:lblOffset val="100"/>
        <c:baseTimeUnit val="years"/>
      </c:dateAx>
      <c:valAx>
        <c:axId val="7973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37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#N/A</c:v>
                </c:pt>
                <c:pt idx="2">
                  <c:v>93.5</c:v>
                </c:pt>
                <c:pt idx="3">
                  <c:v>94.1</c:v>
                </c:pt>
                <c:pt idx="4">
                  <c:v>99.3</c:v>
                </c:pt>
              </c:numCache>
            </c:numRef>
          </c:val>
          <c:extLst>
            <c:ext xmlns:c16="http://schemas.microsoft.com/office/drawing/2014/chart" uri="{C3380CC4-5D6E-409C-BE32-E72D297353CC}">
              <c16:uniqueId val="{00000000-8C4D-4BA8-BFA5-963529914892}"/>
            </c:ext>
          </c:extLst>
        </c:ser>
        <c:dLbls>
          <c:showLegendKey val="0"/>
          <c:showVal val="0"/>
          <c:showCatName val="0"/>
          <c:showSerName val="0"/>
          <c:showPercent val="0"/>
          <c:showBubbleSize val="0"/>
        </c:dLbls>
        <c:gapWidth val="150"/>
        <c:axId val="79942400"/>
        <c:axId val="7994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#N/A</c:v>
                </c:pt>
                <c:pt idx="2">
                  <c:v>93.6</c:v>
                </c:pt>
                <c:pt idx="3">
                  <c:v>94</c:v>
                </c:pt>
                <c:pt idx="4">
                  <c:v>94.1</c:v>
                </c:pt>
              </c:numCache>
            </c:numRef>
          </c:val>
          <c:smooth val="0"/>
          <c:extLst>
            <c:ext xmlns:c16="http://schemas.microsoft.com/office/drawing/2014/chart" uri="{C3380CC4-5D6E-409C-BE32-E72D297353CC}">
              <c16:uniqueId val="{00000001-8C4D-4BA8-BFA5-963529914892}"/>
            </c:ext>
          </c:extLst>
        </c:ser>
        <c:dLbls>
          <c:showLegendKey val="0"/>
          <c:showVal val="0"/>
          <c:showCatName val="0"/>
          <c:showSerName val="0"/>
          <c:showPercent val="0"/>
          <c:showBubbleSize val="0"/>
        </c:dLbls>
        <c:marker val="1"/>
        <c:smooth val="0"/>
        <c:axId val="79942400"/>
        <c:axId val="79943936"/>
      </c:lineChart>
      <c:dateAx>
        <c:axId val="79942400"/>
        <c:scaling>
          <c:orientation val="minMax"/>
        </c:scaling>
        <c:delete val="1"/>
        <c:axPos val="b"/>
        <c:numFmt formatCode="ge" sourceLinked="1"/>
        <c:majorTickMark val="none"/>
        <c:minorTickMark val="none"/>
        <c:tickLblPos val="none"/>
        <c:crossAx val="79943936"/>
        <c:crosses val="autoZero"/>
        <c:auto val="1"/>
        <c:lblOffset val="100"/>
        <c:baseTimeUnit val="years"/>
      </c:dateAx>
      <c:valAx>
        <c:axId val="7994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94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#N/A</c:v>
                </c:pt>
                <c:pt idx="2">
                  <c:v>94.7</c:v>
                </c:pt>
                <c:pt idx="3">
                  <c:v>95.2</c:v>
                </c:pt>
                <c:pt idx="4">
                  <c:v>100.2</c:v>
                </c:pt>
              </c:numCache>
            </c:numRef>
          </c:val>
          <c:extLst>
            <c:ext xmlns:c16="http://schemas.microsoft.com/office/drawing/2014/chart" uri="{C3380CC4-5D6E-409C-BE32-E72D297353CC}">
              <c16:uniqueId val="{00000000-0781-4744-85A2-A1AE95588741}"/>
            </c:ext>
          </c:extLst>
        </c:ser>
        <c:dLbls>
          <c:showLegendKey val="0"/>
          <c:showVal val="0"/>
          <c:showCatName val="0"/>
          <c:showSerName val="0"/>
          <c:showPercent val="0"/>
          <c:showBubbleSize val="0"/>
        </c:dLbls>
        <c:gapWidth val="150"/>
        <c:axId val="83177856"/>
        <c:axId val="8317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#N/A</c:v>
                </c:pt>
                <c:pt idx="2">
                  <c:v>99.8</c:v>
                </c:pt>
                <c:pt idx="3">
                  <c:v>100.1</c:v>
                </c:pt>
                <c:pt idx="4">
                  <c:v>100</c:v>
                </c:pt>
              </c:numCache>
            </c:numRef>
          </c:val>
          <c:smooth val="0"/>
          <c:extLst>
            <c:ext xmlns:c16="http://schemas.microsoft.com/office/drawing/2014/chart" uri="{C3380CC4-5D6E-409C-BE32-E72D297353CC}">
              <c16:uniqueId val="{00000001-0781-4744-85A2-A1AE95588741}"/>
            </c:ext>
          </c:extLst>
        </c:ser>
        <c:dLbls>
          <c:showLegendKey val="0"/>
          <c:showVal val="0"/>
          <c:showCatName val="0"/>
          <c:showSerName val="0"/>
          <c:showPercent val="0"/>
          <c:showBubbleSize val="0"/>
        </c:dLbls>
        <c:marker val="1"/>
        <c:smooth val="0"/>
        <c:axId val="83177856"/>
        <c:axId val="83179392"/>
      </c:lineChart>
      <c:dateAx>
        <c:axId val="83177856"/>
        <c:scaling>
          <c:orientation val="minMax"/>
        </c:scaling>
        <c:delete val="1"/>
        <c:axPos val="b"/>
        <c:numFmt formatCode="ge" sourceLinked="1"/>
        <c:majorTickMark val="none"/>
        <c:minorTickMark val="none"/>
        <c:tickLblPos val="none"/>
        <c:crossAx val="83179392"/>
        <c:crosses val="autoZero"/>
        <c:auto val="1"/>
        <c:lblOffset val="100"/>
        <c:baseTimeUnit val="years"/>
      </c:dateAx>
      <c:valAx>
        <c:axId val="83179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317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#N/A</c:v>
                </c:pt>
                <c:pt idx="2">
                  <c:v>5.6</c:v>
                </c:pt>
                <c:pt idx="3">
                  <c:v>14.1</c:v>
                </c:pt>
                <c:pt idx="4">
                  <c:v>18.899999999999999</c:v>
                </c:pt>
              </c:numCache>
            </c:numRef>
          </c:val>
          <c:extLst>
            <c:ext xmlns:c16="http://schemas.microsoft.com/office/drawing/2014/chart" uri="{C3380CC4-5D6E-409C-BE32-E72D297353CC}">
              <c16:uniqueId val="{00000000-2F80-4328-B137-CE65A0C90CCD}"/>
            </c:ext>
          </c:extLst>
        </c:ser>
        <c:dLbls>
          <c:showLegendKey val="0"/>
          <c:showVal val="0"/>
          <c:showCatName val="0"/>
          <c:showSerName val="0"/>
          <c:showPercent val="0"/>
          <c:showBubbleSize val="0"/>
        </c:dLbls>
        <c:gapWidth val="150"/>
        <c:axId val="84500864"/>
        <c:axId val="845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#N/A</c:v>
                </c:pt>
                <c:pt idx="2">
                  <c:v>51.2</c:v>
                </c:pt>
                <c:pt idx="3">
                  <c:v>52</c:v>
                </c:pt>
                <c:pt idx="4">
                  <c:v>52.5</c:v>
                </c:pt>
              </c:numCache>
            </c:numRef>
          </c:val>
          <c:smooth val="0"/>
          <c:extLst>
            <c:ext xmlns:c16="http://schemas.microsoft.com/office/drawing/2014/chart" uri="{C3380CC4-5D6E-409C-BE32-E72D297353CC}">
              <c16:uniqueId val="{00000001-2F80-4328-B137-CE65A0C90CCD}"/>
            </c:ext>
          </c:extLst>
        </c:ser>
        <c:dLbls>
          <c:showLegendKey val="0"/>
          <c:showVal val="0"/>
          <c:showCatName val="0"/>
          <c:showSerName val="0"/>
          <c:showPercent val="0"/>
          <c:showBubbleSize val="0"/>
        </c:dLbls>
        <c:marker val="1"/>
        <c:smooth val="0"/>
        <c:axId val="84500864"/>
        <c:axId val="84502016"/>
      </c:lineChart>
      <c:dateAx>
        <c:axId val="84500864"/>
        <c:scaling>
          <c:orientation val="minMax"/>
        </c:scaling>
        <c:delete val="1"/>
        <c:axPos val="b"/>
        <c:numFmt formatCode="ge" sourceLinked="1"/>
        <c:majorTickMark val="none"/>
        <c:minorTickMark val="none"/>
        <c:tickLblPos val="none"/>
        <c:crossAx val="84502016"/>
        <c:crosses val="autoZero"/>
        <c:auto val="1"/>
        <c:lblOffset val="100"/>
        <c:baseTimeUnit val="years"/>
      </c:dateAx>
      <c:valAx>
        <c:axId val="8450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0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#N/A</c:v>
                </c:pt>
                <c:pt idx="2">
                  <c:v>16.8</c:v>
                </c:pt>
                <c:pt idx="3">
                  <c:v>37.4</c:v>
                </c:pt>
                <c:pt idx="4">
                  <c:v>38.6</c:v>
                </c:pt>
              </c:numCache>
            </c:numRef>
          </c:val>
          <c:extLst>
            <c:ext xmlns:c16="http://schemas.microsoft.com/office/drawing/2014/chart" uri="{C3380CC4-5D6E-409C-BE32-E72D297353CC}">
              <c16:uniqueId val="{00000000-5311-4C76-8BE4-55BE78521D94}"/>
            </c:ext>
          </c:extLst>
        </c:ser>
        <c:dLbls>
          <c:showLegendKey val="0"/>
          <c:showVal val="0"/>
          <c:showCatName val="0"/>
          <c:showSerName val="0"/>
          <c:showPercent val="0"/>
          <c:showBubbleSize val="0"/>
        </c:dLbls>
        <c:gapWidth val="150"/>
        <c:axId val="84537344"/>
        <c:axId val="8453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#N/A</c:v>
                </c:pt>
                <c:pt idx="2">
                  <c:v>64.3</c:v>
                </c:pt>
                <c:pt idx="3">
                  <c:v>66</c:v>
                </c:pt>
                <c:pt idx="4">
                  <c:v>67.099999999999994</c:v>
                </c:pt>
              </c:numCache>
            </c:numRef>
          </c:val>
          <c:smooth val="0"/>
          <c:extLst>
            <c:ext xmlns:c16="http://schemas.microsoft.com/office/drawing/2014/chart" uri="{C3380CC4-5D6E-409C-BE32-E72D297353CC}">
              <c16:uniqueId val="{00000001-5311-4C76-8BE4-55BE78521D94}"/>
            </c:ext>
          </c:extLst>
        </c:ser>
        <c:dLbls>
          <c:showLegendKey val="0"/>
          <c:showVal val="0"/>
          <c:showCatName val="0"/>
          <c:showSerName val="0"/>
          <c:showPercent val="0"/>
          <c:showBubbleSize val="0"/>
        </c:dLbls>
        <c:marker val="1"/>
        <c:smooth val="0"/>
        <c:axId val="84537344"/>
        <c:axId val="84538880"/>
      </c:lineChart>
      <c:dateAx>
        <c:axId val="84537344"/>
        <c:scaling>
          <c:orientation val="minMax"/>
        </c:scaling>
        <c:delete val="1"/>
        <c:axPos val="b"/>
        <c:numFmt formatCode="ge" sourceLinked="1"/>
        <c:majorTickMark val="none"/>
        <c:minorTickMark val="none"/>
        <c:tickLblPos val="none"/>
        <c:crossAx val="84538880"/>
        <c:crosses val="autoZero"/>
        <c:auto val="1"/>
        <c:lblOffset val="100"/>
        <c:baseTimeUnit val="years"/>
      </c:dateAx>
      <c:valAx>
        <c:axId val="84538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53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#N/A</c:v>
                </c:pt>
                <c:pt idx="2">
                  <c:v>17173519</c:v>
                </c:pt>
                <c:pt idx="3">
                  <c:v>17655852</c:v>
                </c:pt>
                <c:pt idx="4">
                  <c:v>20261183</c:v>
                </c:pt>
              </c:numCache>
            </c:numRef>
          </c:val>
          <c:extLst>
            <c:ext xmlns:c16="http://schemas.microsoft.com/office/drawing/2014/chart" uri="{C3380CC4-5D6E-409C-BE32-E72D297353CC}">
              <c16:uniqueId val="{00000000-934B-4C94-B4E1-9C22853B5C0A}"/>
            </c:ext>
          </c:extLst>
        </c:ser>
        <c:dLbls>
          <c:showLegendKey val="0"/>
          <c:showVal val="0"/>
          <c:showCatName val="0"/>
          <c:showSerName val="0"/>
          <c:showPercent val="0"/>
          <c:showBubbleSize val="0"/>
        </c:dLbls>
        <c:gapWidth val="150"/>
        <c:axId val="84655104"/>
        <c:axId val="8460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#N/A</c:v>
                </c:pt>
                <c:pt idx="2">
                  <c:v>51669762</c:v>
                </c:pt>
                <c:pt idx="3">
                  <c:v>53351028</c:v>
                </c:pt>
                <c:pt idx="4">
                  <c:v>55620962</c:v>
                </c:pt>
              </c:numCache>
            </c:numRef>
          </c:val>
          <c:smooth val="0"/>
          <c:extLst>
            <c:ext xmlns:c16="http://schemas.microsoft.com/office/drawing/2014/chart" uri="{C3380CC4-5D6E-409C-BE32-E72D297353CC}">
              <c16:uniqueId val="{00000001-934B-4C94-B4E1-9C22853B5C0A}"/>
            </c:ext>
          </c:extLst>
        </c:ser>
        <c:dLbls>
          <c:showLegendKey val="0"/>
          <c:showVal val="0"/>
          <c:showCatName val="0"/>
          <c:showSerName val="0"/>
          <c:showPercent val="0"/>
          <c:showBubbleSize val="0"/>
        </c:dLbls>
        <c:marker val="1"/>
        <c:smooth val="0"/>
        <c:axId val="84655104"/>
        <c:axId val="84607744"/>
      </c:lineChart>
      <c:dateAx>
        <c:axId val="84655104"/>
        <c:scaling>
          <c:orientation val="minMax"/>
        </c:scaling>
        <c:delete val="1"/>
        <c:axPos val="b"/>
        <c:numFmt formatCode="ge" sourceLinked="1"/>
        <c:majorTickMark val="none"/>
        <c:minorTickMark val="none"/>
        <c:tickLblPos val="none"/>
        <c:crossAx val="84607744"/>
        <c:crosses val="autoZero"/>
        <c:auto val="1"/>
        <c:lblOffset val="100"/>
        <c:baseTimeUnit val="years"/>
      </c:dateAx>
      <c:valAx>
        <c:axId val="84607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65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#N/A</c:v>
                </c:pt>
                <c:pt idx="2">
                  <c:v>24.2</c:v>
                </c:pt>
                <c:pt idx="3">
                  <c:v>23.5</c:v>
                </c:pt>
                <c:pt idx="4">
                  <c:v>24</c:v>
                </c:pt>
              </c:numCache>
            </c:numRef>
          </c:val>
          <c:extLst>
            <c:ext xmlns:c16="http://schemas.microsoft.com/office/drawing/2014/chart" uri="{C3380CC4-5D6E-409C-BE32-E72D297353CC}">
              <c16:uniqueId val="{00000000-3889-45BA-BEAE-B988CE98A30C}"/>
            </c:ext>
          </c:extLst>
        </c:ser>
        <c:dLbls>
          <c:showLegendKey val="0"/>
          <c:showVal val="0"/>
          <c:showCatName val="0"/>
          <c:showSerName val="0"/>
          <c:showPercent val="0"/>
          <c:showBubbleSize val="0"/>
        </c:dLbls>
        <c:gapWidth val="150"/>
        <c:axId val="84773888"/>
        <c:axId val="846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#N/A</c:v>
                </c:pt>
                <c:pt idx="2">
                  <c:v>27.4</c:v>
                </c:pt>
                <c:pt idx="3">
                  <c:v>27.8</c:v>
                </c:pt>
                <c:pt idx="4">
                  <c:v>28.1</c:v>
                </c:pt>
              </c:numCache>
            </c:numRef>
          </c:val>
          <c:smooth val="0"/>
          <c:extLst>
            <c:ext xmlns:c16="http://schemas.microsoft.com/office/drawing/2014/chart" uri="{C3380CC4-5D6E-409C-BE32-E72D297353CC}">
              <c16:uniqueId val="{00000001-3889-45BA-BEAE-B988CE98A30C}"/>
            </c:ext>
          </c:extLst>
        </c:ser>
        <c:dLbls>
          <c:showLegendKey val="0"/>
          <c:showVal val="0"/>
          <c:showCatName val="0"/>
          <c:showSerName val="0"/>
          <c:showPercent val="0"/>
          <c:showBubbleSize val="0"/>
        </c:dLbls>
        <c:marker val="1"/>
        <c:smooth val="0"/>
        <c:axId val="84773888"/>
        <c:axId val="84693376"/>
      </c:lineChart>
      <c:dateAx>
        <c:axId val="84773888"/>
        <c:scaling>
          <c:orientation val="minMax"/>
        </c:scaling>
        <c:delete val="1"/>
        <c:axPos val="b"/>
        <c:numFmt formatCode="ge" sourceLinked="1"/>
        <c:majorTickMark val="none"/>
        <c:minorTickMark val="none"/>
        <c:tickLblPos val="none"/>
        <c:crossAx val="84693376"/>
        <c:crosses val="autoZero"/>
        <c:auto val="1"/>
        <c:lblOffset val="100"/>
        <c:baseTimeUnit val="years"/>
      </c:dateAx>
      <c:valAx>
        <c:axId val="8469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77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#N/A</c:v>
                </c:pt>
                <c:pt idx="2">
                  <c:v>51.2</c:v>
                </c:pt>
                <c:pt idx="3">
                  <c:v>53.3</c:v>
                </c:pt>
                <c:pt idx="4">
                  <c:v>49.2</c:v>
                </c:pt>
              </c:numCache>
            </c:numRef>
          </c:val>
          <c:extLst>
            <c:ext xmlns:c16="http://schemas.microsoft.com/office/drawing/2014/chart" uri="{C3380CC4-5D6E-409C-BE32-E72D297353CC}">
              <c16:uniqueId val="{00000000-9E01-430E-87B0-6FB0654D3CFF}"/>
            </c:ext>
          </c:extLst>
        </c:ser>
        <c:dLbls>
          <c:showLegendKey val="0"/>
          <c:showVal val="0"/>
          <c:showCatName val="0"/>
          <c:showSerName val="0"/>
          <c:showPercent val="0"/>
          <c:showBubbleSize val="0"/>
        </c:dLbls>
        <c:gapWidth val="150"/>
        <c:axId val="84696448"/>
        <c:axId val="8473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#N/A</c:v>
                </c:pt>
                <c:pt idx="2">
                  <c:v>49.2</c:v>
                </c:pt>
                <c:pt idx="3">
                  <c:v>48.7</c:v>
                </c:pt>
                <c:pt idx="4">
                  <c:v>48.3</c:v>
                </c:pt>
              </c:numCache>
            </c:numRef>
          </c:val>
          <c:smooth val="0"/>
          <c:extLst>
            <c:ext xmlns:c16="http://schemas.microsoft.com/office/drawing/2014/chart" uri="{C3380CC4-5D6E-409C-BE32-E72D297353CC}">
              <c16:uniqueId val="{00000001-9E01-430E-87B0-6FB0654D3CFF}"/>
            </c:ext>
          </c:extLst>
        </c:ser>
        <c:dLbls>
          <c:showLegendKey val="0"/>
          <c:showVal val="0"/>
          <c:showCatName val="0"/>
          <c:showSerName val="0"/>
          <c:showPercent val="0"/>
          <c:showBubbleSize val="0"/>
        </c:dLbls>
        <c:marker val="1"/>
        <c:smooth val="0"/>
        <c:axId val="84696448"/>
        <c:axId val="84739200"/>
      </c:lineChart>
      <c:dateAx>
        <c:axId val="84696448"/>
        <c:scaling>
          <c:orientation val="minMax"/>
        </c:scaling>
        <c:delete val="1"/>
        <c:axPos val="b"/>
        <c:numFmt formatCode="ge" sourceLinked="1"/>
        <c:majorTickMark val="none"/>
        <c:minorTickMark val="none"/>
        <c:tickLblPos val="none"/>
        <c:crossAx val="84739200"/>
        <c:crosses val="autoZero"/>
        <c:auto val="1"/>
        <c:lblOffset val="100"/>
        <c:baseTimeUnit val="years"/>
      </c:dateAx>
      <c:valAx>
        <c:axId val="8473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696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15">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15">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6" t="str">
        <f>データ!H6</f>
        <v>大阪府　地方独立行政法人市立東大阪医療センター</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15">
      <c r="A8" s="2"/>
      <c r="B8" s="153" t="str">
        <f>データ!K6</f>
        <v>地方独立行政法人</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500床以上</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547</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15">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15">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27</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対象</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ド 透 未 訓 ガ</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 臨 が 災 地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547</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15">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15">
      <c r="A12" s="2"/>
      <c r="B12" s="142" t="str">
        <f>データ!U6</f>
        <v>-</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38361</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７：１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547</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547</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15">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202</v>
      </c>
      <c r="NN18" s="130"/>
      <c r="NO18" s="125" t="s">
        <v>72</v>
      </c>
      <c r="NP18" s="126"/>
      <c r="NQ18" s="126"/>
      <c r="NR18" s="129" t="s">
        <v>202</v>
      </c>
      <c r="NS18" s="130"/>
      <c r="NT18" s="125" t="s">
        <v>38</v>
      </c>
      <c r="NU18" s="126"/>
      <c r="NV18" s="126"/>
      <c r="NW18" s="129" t="s">
        <v>202</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203</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t="str">
        <f>データ!AI7</f>
        <v>-</v>
      </c>
      <c r="AF33" s="88"/>
      <c r="AG33" s="88"/>
      <c r="AH33" s="88"/>
      <c r="AI33" s="88"/>
      <c r="AJ33" s="88"/>
      <c r="AK33" s="88"/>
      <c r="AL33" s="88"/>
      <c r="AM33" s="88"/>
      <c r="AN33" s="88"/>
      <c r="AO33" s="88"/>
      <c r="AP33" s="88"/>
      <c r="AQ33" s="88"/>
      <c r="AR33" s="88"/>
      <c r="AS33" s="89"/>
      <c r="AT33" s="87">
        <f>データ!AJ7</f>
        <v>94.7</v>
      </c>
      <c r="AU33" s="88"/>
      <c r="AV33" s="88"/>
      <c r="AW33" s="88"/>
      <c r="AX33" s="88"/>
      <c r="AY33" s="88"/>
      <c r="AZ33" s="88"/>
      <c r="BA33" s="88"/>
      <c r="BB33" s="88"/>
      <c r="BC33" s="88"/>
      <c r="BD33" s="88"/>
      <c r="BE33" s="88"/>
      <c r="BF33" s="88"/>
      <c r="BG33" s="88"/>
      <c r="BH33" s="89"/>
      <c r="BI33" s="87">
        <f>データ!AK7</f>
        <v>95.2</v>
      </c>
      <c r="BJ33" s="88"/>
      <c r="BK33" s="88"/>
      <c r="BL33" s="88"/>
      <c r="BM33" s="88"/>
      <c r="BN33" s="88"/>
      <c r="BO33" s="88"/>
      <c r="BP33" s="88"/>
      <c r="BQ33" s="88"/>
      <c r="BR33" s="88"/>
      <c r="BS33" s="88"/>
      <c r="BT33" s="88"/>
      <c r="BU33" s="88"/>
      <c r="BV33" s="88"/>
      <c r="BW33" s="89"/>
      <c r="BX33" s="87">
        <f>データ!AL7</f>
        <v>100.2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t="str">
        <f>データ!AT7</f>
        <v>-</v>
      </c>
      <c r="DT33" s="88"/>
      <c r="DU33" s="88"/>
      <c r="DV33" s="88"/>
      <c r="DW33" s="88"/>
      <c r="DX33" s="88"/>
      <c r="DY33" s="88"/>
      <c r="DZ33" s="88"/>
      <c r="EA33" s="88"/>
      <c r="EB33" s="88"/>
      <c r="EC33" s="88"/>
      <c r="ED33" s="88"/>
      <c r="EE33" s="88"/>
      <c r="EF33" s="88"/>
      <c r="EG33" s="89"/>
      <c r="EH33" s="87">
        <f>データ!AU7</f>
        <v>93.5</v>
      </c>
      <c r="EI33" s="88"/>
      <c r="EJ33" s="88"/>
      <c r="EK33" s="88"/>
      <c r="EL33" s="88"/>
      <c r="EM33" s="88"/>
      <c r="EN33" s="88"/>
      <c r="EO33" s="88"/>
      <c r="EP33" s="88"/>
      <c r="EQ33" s="88"/>
      <c r="ER33" s="88"/>
      <c r="ES33" s="88"/>
      <c r="ET33" s="88"/>
      <c r="EU33" s="88"/>
      <c r="EV33" s="89"/>
      <c r="EW33" s="87">
        <f>データ!AV7</f>
        <v>94.1</v>
      </c>
      <c r="EX33" s="88"/>
      <c r="EY33" s="88"/>
      <c r="EZ33" s="88"/>
      <c r="FA33" s="88"/>
      <c r="FB33" s="88"/>
      <c r="FC33" s="88"/>
      <c r="FD33" s="88"/>
      <c r="FE33" s="88"/>
      <c r="FF33" s="88"/>
      <c r="FG33" s="88"/>
      <c r="FH33" s="88"/>
      <c r="FI33" s="88"/>
      <c r="FJ33" s="88"/>
      <c r="FK33" s="89"/>
      <c r="FL33" s="87">
        <f>データ!AW7</f>
        <v>99.3</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t="str">
        <f>データ!BE7</f>
        <v>-</v>
      </c>
      <c r="HH33" s="88"/>
      <c r="HI33" s="88"/>
      <c r="HJ33" s="88"/>
      <c r="HK33" s="88"/>
      <c r="HL33" s="88"/>
      <c r="HM33" s="88"/>
      <c r="HN33" s="88"/>
      <c r="HO33" s="88"/>
      <c r="HP33" s="88"/>
      <c r="HQ33" s="88"/>
      <c r="HR33" s="88"/>
      <c r="HS33" s="88"/>
      <c r="HT33" s="88"/>
      <c r="HU33" s="89"/>
      <c r="HV33" s="87">
        <f>データ!BF7</f>
        <v>6.6</v>
      </c>
      <c r="HW33" s="88"/>
      <c r="HX33" s="88"/>
      <c r="HY33" s="88"/>
      <c r="HZ33" s="88"/>
      <c r="IA33" s="88"/>
      <c r="IB33" s="88"/>
      <c r="IC33" s="88"/>
      <c r="ID33" s="88"/>
      <c r="IE33" s="88"/>
      <c r="IF33" s="88"/>
      <c r="IG33" s="88"/>
      <c r="IH33" s="88"/>
      <c r="II33" s="88"/>
      <c r="IJ33" s="89"/>
      <c r="IK33" s="87">
        <f>データ!BG7</f>
        <v>8.6999999999999993</v>
      </c>
      <c r="IL33" s="88"/>
      <c r="IM33" s="88"/>
      <c r="IN33" s="88"/>
      <c r="IO33" s="88"/>
      <c r="IP33" s="88"/>
      <c r="IQ33" s="88"/>
      <c r="IR33" s="88"/>
      <c r="IS33" s="88"/>
      <c r="IT33" s="88"/>
      <c r="IU33" s="88"/>
      <c r="IV33" s="88"/>
      <c r="IW33" s="88"/>
      <c r="IX33" s="88"/>
      <c r="IY33" s="89"/>
      <c r="IZ33" s="87">
        <f>データ!BH7</f>
        <v>7.4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t="str">
        <f>データ!BP7</f>
        <v>-</v>
      </c>
      <c r="KV33" s="88"/>
      <c r="KW33" s="88"/>
      <c r="KX33" s="88"/>
      <c r="KY33" s="88"/>
      <c r="KZ33" s="88"/>
      <c r="LA33" s="88"/>
      <c r="LB33" s="88"/>
      <c r="LC33" s="88"/>
      <c r="LD33" s="88"/>
      <c r="LE33" s="88"/>
      <c r="LF33" s="88"/>
      <c r="LG33" s="88"/>
      <c r="LH33" s="88"/>
      <c r="LI33" s="89"/>
      <c r="LJ33" s="87">
        <f>データ!BQ7</f>
        <v>83.2</v>
      </c>
      <c r="LK33" s="88"/>
      <c r="LL33" s="88"/>
      <c r="LM33" s="88"/>
      <c r="LN33" s="88"/>
      <c r="LO33" s="88"/>
      <c r="LP33" s="88"/>
      <c r="LQ33" s="88"/>
      <c r="LR33" s="88"/>
      <c r="LS33" s="88"/>
      <c r="LT33" s="88"/>
      <c r="LU33" s="88"/>
      <c r="LV33" s="88"/>
      <c r="LW33" s="88"/>
      <c r="LX33" s="89"/>
      <c r="LY33" s="87">
        <f>データ!BR7</f>
        <v>84.8</v>
      </c>
      <c r="LZ33" s="88"/>
      <c r="MA33" s="88"/>
      <c r="MB33" s="88"/>
      <c r="MC33" s="88"/>
      <c r="MD33" s="88"/>
      <c r="ME33" s="88"/>
      <c r="MF33" s="88"/>
      <c r="MG33" s="88"/>
      <c r="MH33" s="88"/>
      <c r="MI33" s="88"/>
      <c r="MJ33" s="88"/>
      <c r="MK33" s="88"/>
      <c r="ML33" s="88"/>
      <c r="MM33" s="89"/>
      <c r="MN33" s="87">
        <f>データ!BS7</f>
        <v>85.9</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t="str">
        <f>データ!AN7</f>
        <v>-</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t="str">
        <f>データ!AY7</f>
        <v>-</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t="str">
        <f>データ!BJ7</f>
        <v>-</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t="str">
        <f>データ!BU7</f>
        <v>-</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204</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205</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t="str">
        <f>データ!CA7</f>
        <v>-</v>
      </c>
      <c r="AF55" s="106"/>
      <c r="AG55" s="106"/>
      <c r="AH55" s="106"/>
      <c r="AI55" s="106"/>
      <c r="AJ55" s="106"/>
      <c r="AK55" s="106"/>
      <c r="AL55" s="106"/>
      <c r="AM55" s="106"/>
      <c r="AN55" s="106"/>
      <c r="AO55" s="106"/>
      <c r="AP55" s="106"/>
      <c r="AQ55" s="106"/>
      <c r="AR55" s="106"/>
      <c r="AS55" s="107"/>
      <c r="AT55" s="105">
        <f>データ!CB7</f>
        <v>55500</v>
      </c>
      <c r="AU55" s="106"/>
      <c r="AV55" s="106"/>
      <c r="AW55" s="106"/>
      <c r="AX55" s="106"/>
      <c r="AY55" s="106"/>
      <c r="AZ55" s="106"/>
      <c r="BA55" s="106"/>
      <c r="BB55" s="106"/>
      <c r="BC55" s="106"/>
      <c r="BD55" s="106"/>
      <c r="BE55" s="106"/>
      <c r="BF55" s="106"/>
      <c r="BG55" s="106"/>
      <c r="BH55" s="107"/>
      <c r="BI55" s="105">
        <f>データ!CC7</f>
        <v>57289</v>
      </c>
      <c r="BJ55" s="106"/>
      <c r="BK55" s="106"/>
      <c r="BL55" s="106"/>
      <c r="BM55" s="106"/>
      <c r="BN55" s="106"/>
      <c r="BO55" s="106"/>
      <c r="BP55" s="106"/>
      <c r="BQ55" s="106"/>
      <c r="BR55" s="106"/>
      <c r="BS55" s="106"/>
      <c r="BT55" s="106"/>
      <c r="BU55" s="106"/>
      <c r="BV55" s="106"/>
      <c r="BW55" s="107"/>
      <c r="BX55" s="105">
        <f>データ!CD7</f>
        <v>60293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t="str">
        <f>データ!CL7</f>
        <v>-</v>
      </c>
      <c r="DT55" s="106"/>
      <c r="DU55" s="106"/>
      <c r="DV55" s="106"/>
      <c r="DW55" s="106"/>
      <c r="DX55" s="106"/>
      <c r="DY55" s="106"/>
      <c r="DZ55" s="106"/>
      <c r="EA55" s="106"/>
      <c r="EB55" s="106"/>
      <c r="EC55" s="106"/>
      <c r="ED55" s="106"/>
      <c r="EE55" s="106"/>
      <c r="EF55" s="106"/>
      <c r="EG55" s="107"/>
      <c r="EH55" s="105">
        <f>データ!CM7</f>
        <v>16386</v>
      </c>
      <c r="EI55" s="106"/>
      <c r="EJ55" s="106"/>
      <c r="EK55" s="106"/>
      <c r="EL55" s="106"/>
      <c r="EM55" s="106"/>
      <c r="EN55" s="106"/>
      <c r="EO55" s="106"/>
      <c r="EP55" s="106"/>
      <c r="EQ55" s="106"/>
      <c r="ER55" s="106"/>
      <c r="ES55" s="106"/>
      <c r="ET55" s="106"/>
      <c r="EU55" s="106"/>
      <c r="EV55" s="107"/>
      <c r="EW55" s="105">
        <f>データ!CN7</f>
        <v>16623</v>
      </c>
      <c r="EX55" s="106"/>
      <c r="EY55" s="106"/>
      <c r="EZ55" s="106"/>
      <c r="FA55" s="106"/>
      <c r="FB55" s="106"/>
      <c r="FC55" s="106"/>
      <c r="FD55" s="106"/>
      <c r="FE55" s="106"/>
      <c r="FF55" s="106"/>
      <c r="FG55" s="106"/>
      <c r="FH55" s="106"/>
      <c r="FI55" s="106"/>
      <c r="FJ55" s="106"/>
      <c r="FK55" s="107"/>
      <c r="FL55" s="105">
        <f>データ!CO7</f>
        <v>17723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t="str">
        <f>データ!CW7</f>
        <v>-</v>
      </c>
      <c r="HH55" s="88"/>
      <c r="HI55" s="88"/>
      <c r="HJ55" s="88"/>
      <c r="HK55" s="88"/>
      <c r="HL55" s="88"/>
      <c r="HM55" s="88"/>
      <c r="HN55" s="88"/>
      <c r="HO55" s="88"/>
      <c r="HP55" s="88"/>
      <c r="HQ55" s="88"/>
      <c r="HR55" s="88"/>
      <c r="HS55" s="88"/>
      <c r="HT55" s="88"/>
      <c r="HU55" s="89"/>
      <c r="HV55" s="87">
        <f>データ!CX7</f>
        <v>51.2</v>
      </c>
      <c r="HW55" s="88"/>
      <c r="HX55" s="88"/>
      <c r="HY55" s="88"/>
      <c r="HZ55" s="88"/>
      <c r="IA55" s="88"/>
      <c r="IB55" s="88"/>
      <c r="IC55" s="88"/>
      <c r="ID55" s="88"/>
      <c r="IE55" s="88"/>
      <c r="IF55" s="88"/>
      <c r="IG55" s="88"/>
      <c r="IH55" s="88"/>
      <c r="II55" s="88"/>
      <c r="IJ55" s="89"/>
      <c r="IK55" s="87">
        <f>データ!CY7</f>
        <v>53.3</v>
      </c>
      <c r="IL55" s="88"/>
      <c r="IM55" s="88"/>
      <c r="IN55" s="88"/>
      <c r="IO55" s="88"/>
      <c r="IP55" s="88"/>
      <c r="IQ55" s="88"/>
      <c r="IR55" s="88"/>
      <c r="IS55" s="88"/>
      <c r="IT55" s="88"/>
      <c r="IU55" s="88"/>
      <c r="IV55" s="88"/>
      <c r="IW55" s="88"/>
      <c r="IX55" s="88"/>
      <c r="IY55" s="89"/>
      <c r="IZ55" s="87">
        <f>データ!CZ7</f>
        <v>49.2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t="str">
        <f>データ!DH7</f>
        <v>-</v>
      </c>
      <c r="KV55" s="88"/>
      <c r="KW55" s="88"/>
      <c r="KX55" s="88"/>
      <c r="KY55" s="88"/>
      <c r="KZ55" s="88"/>
      <c r="LA55" s="88"/>
      <c r="LB55" s="88"/>
      <c r="LC55" s="88"/>
      <c r="LD55" s="88"/>
      <c r="LE55" s="88"/>
      <c r="LF55" s="88"/>
      <c r="LG55" s="88"/>
      <c r="LH55" s="88"/>
      <c r="LI55" s="89"/>
      <c r="LJ55" s="87">
        <f>データ!DI7</f>
        <v>24.2</v>
      </c>
      <c r="LK55" s="88"/>
      <c r="LL55" s="88"/>
      <c r="LM55" s="88"/>
      <c r="LN55" s="88"/>
      <c r="LO55" s="88"/>
      <c r="LP55" s="88"/>
      <c r="LQ55" s="88"/>
      <c r="LR55" s="88"/>
      <c r="LS55" s="88"/>
      <c r="LT55" s="88"/>
      <c r="LU55" s="88"/>
      <c r="LV55" s="88"/>
      <c r="LW55" s="88"/>
      <c r="LX55" s="89"/>
      <c r="LY55" s="87">
        <f>データ!DJ7</f>
        <v>23.5</v>
      </c>
      <c r="LZ55" s="88"/>
      <c r="MA55" s="88"/>
      <c r="MB55" s="88"/>
      <c r="MC55" s="88"/>
      <c r="MD55" s="88"/>
      <c r="ME55" s="88"/>
      <c r="MF55" s="88"/>
      <c r="MG55" s="88"/>
      <c r="MH55" s="88"/>
      <c r="MI55" s="88"/>
      <c r="MJ55" s="88"/>
      <c r="MK55" s="88"/>
      <c r="ML55" s="88"/>
      <c r="MM55" s="89"/>
      <c r="MN55" s="87">
        <f>データ!DK7</f>
        <v>24</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t="str">
        <f>データ!CF7</f>
        <v>-</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t="str">
        <f>データ!CQ7</f>
        <v>-</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t="str">
        <f>データ!DB7</f>
        <v>-</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t="str">
        <f>データ!DM7</f>
        <v>-</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206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t="str">
        <f>データ!DS7</f>
        <v>-</v>
      </c>
      <c r="AO79" s="82"/>
      <c r="AP79" s="82"/>
      <c r="AQ79" s="82"/>
      <c r="AR79" s="82"/>
      <c r="AS79" s="82"/>
      <c r="AT79" s="82"/>
      <c r="AU79" s="82"/>
      <c r="AV79" s="82"/>
      <c r="AW79" s="82"/>
      <c r="AX79" s="82"/>
      <c r="AY79" s="82"/>
      <c r="AZ79" s="82"/>
      <c r="BA79" s="82"/>
      <c r="BB79" s="82"/>
      <c r="BC79" s="82"/>
      <c r="BD79" s="82"/>
      <c r="BE79" s="82"/>
      <c r="BF79" s="82"/>
      <c r="BG79" s="82">
        <f>データ!DT7</f>
        <v>5.6</v>
      </c>
      <c r="BH79" s="82"/>
      <c r="BI79" s="82"/>
      <c r="BJ79" s="82"/>
      <c r="BK79" s="82"/>
      <c r="BL79" s="82"/>
      <c r="BM79" s="82"/>
      <c r="BN79" s="82"/>
      <c r="BO79" s="82"/>
      <c r="BP79" s="82"/>
      <c r="BQ79" s="82"/>
      <c r="BR79" s="82"/>
      <c r="BS79" s="82"/>
      <c r="BT79" s="82"/>
      <c r="BU79" s="82"/>
      <c r="BV79" s="82"/>
      <c r="BW79" s="82"/>
      <c r="BX79" s="82"/>
      <c r="BY79" s="82"/>
      <c r="BZ79" s="82">
        <f>データ!DU7</f>
        <v>14.1</v>
      </c>
      <c r="CA79" s="82"/>
      <c r="CB79" s="82"/>
      <c r="CC79" s="82"/>
      <c r="CD79" s="82"/>
      <c r="CE79" s="82"/>
      <c r="CF79" s="82"/>
      <c r="CG79" s="82"/>
      <c r="CH79" s="82"/>
      <c r="CI79" s="82"/>
      <c r="CJ79" s="82"/>
      <c r="CK79" s="82"/>
      <c r="CL79" s="82"/>
      <c r="CM79" s="82"/>
      <c r="CN79" s="82"/>
      <c r="CO79" s="82"/>
      <c r="CP79" s="82"/>
      <c r="CQ79" s="82"/>
      <c r="CR79" s="82"/>
      <c r="CS79" s="82">
        <f>データ!DV7</f>
        <v>18.899999999999999</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t="str">
        <f>データ!ED7</f>
        <v>-</v>
      </c>
      <c r="FI79" s="82"/>
      <c r="FJ79" s="82"/>
      <c r="FK79" s="82"/>
      <c r="FL79" s="82"/>
      <c r="FM79" s="82"/>
      <c r="FN79" s="82"/>
      <c r="FO79" s="82"/>
      <c r="FP79" s="82"/>
      <c r="FQ79" s="82"/>
      <c r="FR79" s="82"/>
      <c r="FS79" s="82"/>
      <c r="FT79" s="82"/>
      <c r="FU79" s="82"/>
      <c r="FV79" s="82"/>
      <c r="FW79" s="82"/>
      <c r="FX79" s="82"/>
      <c r="FY79" s="82"/>
      <c r="FZ79" s="82"/>
      <c r="GA79" s="82">
        <f>データ!EE7</f>
        <v>16.8</v>
      </c>
      <c r="GB79" s="82"/>
      <c r="GC79" s="82"/>
      <c r="GD79" s="82"/>
      <c r="GE79" s="82"/>
      <c r="GF79" s="82"/>
      <c r="GG79" s="82"/>
      <c r="GH79" s="82"/>
      <c r="GI79" s="82"/>
      <c r="GJ79" s="82"/>
      <c r="GK79" s="82"/>
      <c r="GL79" s="82"/>
      <c r="GM79" s="82"/>
      <c r="GN79" s="82"/>
      <c r="GO79" s="82"/>
      <c r="GP79" s="82"/>
      <c r="GQ79" s="82"/>
      <c r="GR79" s="82"/>
      <c r="GS79" s="82"/>
      <c r="GT79" s="82">
        <f>データ!EF7</f>
        <v>37.4</v>
      </c>
      <c r="GU79" s="82"/>
      <c r="GV79" s="82"/>
      <c r="GW79" s="82"/>
      <c r="GX79" s="82"/>
      <c r="GY79" s="82"/>
      <c r="GZ79" s="82"/>
      <c r="HA79" s="82"/>
      <c r="HB79" s="82"/>
      <c r="HC79" s="82"/>
      <c r="HD79" s="82"/>
      <c r="HE79" s="82"/>
      <c r="HF79" s="82"/>
      <c r="HG79" s="82"/>
      <c r="HH79" s="82"/>
      <c r="HI79" s="82"/>
      <c r="HJ79" s="82"/>
      <c r="HK79" s="82"/>
      <c r="HL79" s="82"/>
      <c r="HM79" s="82">
        <f>データ!EG7</f>
        <v>38.6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t="str">
        <f>データ!EO7</f>
        <v>-</v>
      </c>
      <c r="KD79" s="81"/>
      <c r="KE79" s="81"/>
      <c r="KF79" s="81"/>
      <c r="KG79" s="81"/>
      <c r="KH79" s="81"/>
      <c r="KI79" s="81"/>
      <c r="KJ79" s="81"/>
      <c r="KK79" s="81"/>
      <c r="KL79" s="81"/>
      <c r="KM79" s="81"/>
      <c r="KN79" s="81"/>
      <c r="KO79" s="81"/>
      <c r="KP79" s="81"/>
      <c r="KQ79" s="81"/>
      <c r="KR79" s="81"/>
      <c r="KS79" s="81"/>
      <c r="KT79" s="81"/>
      <c r="KU79" s="81"/>
      <c r="KV79" s="81">
        <f>データ!EP7</f>
        <v>17173519</v>
      </c>
      <c r="KW79" s="81"/>
      <c r="KX79" s="81"/>
      <c r="KY79" s="81"/>
      <c r="KZ79" s="81"/>
      <c r="LA79" s="81"/>
      <c r="LB79" s="81"/>
      <c r="LC79" s="81"/>
      <c r="LD79" s="81"/>
      <c r="LE79" s="81"/>
      <c r="LF79" s="81"/>
      <c r="LG79" s="81"/>
      <c r="LH79" s="81"/>
      <c r="LI79" s="81"/>
      <c r="LJ79" s="81"/>
      <c r="LK79" s="81"/>
      <c r="LL79" s="81"/>
      <c r="LM79" s="81"/>
      <c r="LN79" s="81"/>
      <c r="LO79" s="81">
        <f>データ!EQ7</f>
        <v>17655852</v>
      </c>
      <c r="LP79" s="81"/>
      <c r="LQ79" s="81"/>
      <c r="LR79" s="81"/>
      <c r="LS79" s="81"/>
      <c r="LT79" s="81"/>
      <c r="LU79" s="81"/>
      <c r="LV79" s="81"/>
      <c r="LW79" s="81"/>
      <c r="LX79" s="81"/>
      <c r="LY79" s="81"/>
      <c r="LZ79" s="81"/>
      <c r="MA79" s="81"/>
      <c r="MB79" s="81"/>
      <c r="MC79" s="81"/>
      <c r="MD79" s="81"/>
      <c r="ME79" s="81"/>
      <c r="MF79" s="81"/>
      <c r="MG79" s="81"/>
      <c r="MH79" s="81">
        <f>データ!ER7</f>
        <v>20261183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t="str">
        <f>データ!DX7</f>
        <v>-</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t="str">
        <f>データ!EI7</f>
        <v>-</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t="str">
        <f>データ!ET7</f>
        <v>-</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bYZTkFrXY6CdVoP5GeLzQuwqWMcg+T6dBNkDWbZW8qGSaqywF8LOKibXDtQs527+fnmuc09cC5RCgEWYoXpBA==" saltValue="j/hqT8UBY9+47sAKJ+tvU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106</v>
      </c>
      <c r="AI4" s="169"/>
      <c r="AJ4" s="169"/>
      <c r="AK4" s="169"/>
      <c r="AL4" s="169"/>
      <c r="AM4" s="169"/>
      <c r="AN4" s="169"/>
      <c r="AO4" s="169"/>
      <c r="AP4" s="169"/>
      <c r="AQ4" s="169"/>
      <c r="AR4" s="170"/>
      <c r="AS4" s="171" t="s">
        <v>107</v>
      </c>
      <c r="AT4" s="167"/>
      <c r="AU4" s="167"/>
      <c r="AV4" s="167"/>
      <c r="AW4" s="167"/>
      <c r="AX4" s="167"/>
      <c r="AY4" s="167"/>
      <c r="AZ4" s="167"/>
      <c r="BA4" s="167"/>
      <c r="BB4" s="167"/>
      <c r="BC4" s="167"/>
      <c r="BD4" s="171" t="s">
        <v>108</v>
      </c>
      <c r="BE4" s="167"/>
      <c r="BF4" s="167"/>
      <c r="BG4" s="167"/>
      <c r="BH4" s="167"/>
      <c r="BI4" s="167"/>
      <c r="BJ4" s="167"/>
      <c r="BK4" s="167"/>
      <c r="BL4" s="167"/>
      <c r="BM4" s="167"/>
      <c r="BN4" s="167"/>
      <c r="BO4" s="168" t="s">
        <v>109</v>
      </c>
      <c r="BP4" s="169"/>
      <c r="BQ4" s="169"/>
      <c r="BR4" s="169"/>
      <c r="BS4" s="169"/>
      <c r="BT4" s="169"/>
      <c r="BU4" s="169"/>
      <c r="BV4" s="169"/>
      <c r="BW4" s="169"/>
      <c r="BX4" s="169"/>
      <c r="BY4" s="170"/>
      <c r="BZ4" s="167" t="s">
        <v>110</v>
      </c>
      <c r="CA4" s="167"/>
      <c r="CB4" s="167"/>
      <c r="CC4" s="167"/>
      <c r="CD4" s="167"/>
      <c r="CE4" s="167"/>
      <c r="CF4" s="167"/>
      <c r="CG4" s="167"/>
      <c r="CH4" s="167"/>
      <c r="CI4" s="167"/>
      <c r="CJ4" s="167"/>
      <c r="CK4" s="171" t="s">
        <v>111</v>
      </c>
      <c r="CL4" s="167"/>
      <c r="CM4" s="167"/>
      <c r="CN4" s="167"/>
      <c r="CO4" s="167"/>
      <c r="CP4" s="167"/>
      <c r="CQ4" s="167"/>
      <c r="CR4" s="167"/>
      <c r="CS4" s="167"/>
      <c r="CT4" s="167"/>
      <c r="CU4" s="167"/>
      <c r="CV4" s="167" t="s">
        <v>112</v>
      </c>
      <c r="CW4" s="167"/>
      <c r="CX4" s="167"/>
      <c r="CY4" s="167"/>
      <c r="CZ4" s="167"/>
      <c r="DA4" s="167"/>
      <c r="DB4" s="167"/>
      <c r="DC4" s="167"/>
      <c r="DD4" s="167"/>
      <c r="DE4" s="167"/>
      <c r="DF4" s="167"/>
      <c r="DG4" s="167" t="s">
        <v>113</v>
      </c>
      <c r="DH4" s="167"/>
      <c r="DI4" s="167"/>
      <c r="DJ4" s="167"/>
      <c r="DK4" s="167"/>
      <c r="DL4" s="167"/>
      <c r="DM4" s="167"/>
      <c r="DN4" s="167"/>
      <c r="DO4" s="167"/>
      <c r="DP4" s="167"/>
      <c r="DQ4" s="167"/>
      <c r="DR4" s="168" t="s">
        <v>114</v>
      </c>
      <c r="DS4" s="169"/>
      <c r="DT4" s="169"/>
      <c r="DU4" s="169"/>
      <c r="DV4" s="169"/>
      <c r="DW4" s="169"/>
      <c r="DX4" s="169"/>
      <c r="DY4" s="169"/>
      <c r="DZ4" s="169"/>
      <c r="EA4" s="169"/>
      <c r="EB4" s="170"/>
      <c r="EC4" s="167" t="s">
        <v>115</v>
      </c>
      <c r="ED4" s="167"/>
      <c r="EE4" s="167"/>
      <c r="EF4" s="167"/>
      <c r="EG4" s="167"/>
      <c r="EH4" s="167"/>
      <c r="EI4" s="167"/>
      <c r="EJ4" s="167"/>
      <c r="EK4" s="167"/>
      <c r="EL4" s="167"/>
      <c r="EM4" s="167"/>
      <c r="EN4" s="167" t="s">
        <v>116</v>
      </c>
      <c r="EO4" s="167"/>
      <c r="EP4" s="167"/>
      <c r="EQ4" s="167"/>
      <c r="ER4" s="167"/>
      <c r="ES4" s="167"/>
      <c r="ET4" s="167"/>
      <c r="EU4" s="167"/>
      <c r="EV4" s="167"/>
      <c r="EW4" s="167"/>
      <c r="EX4" s="167"/>
    </row>
    <row r="5" spans="1:154" x14ac:dyDescent="0.15">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153</v>
      </c>
      <c r="AV5" s="64" t="s">
        <v>154</v>
      </c>
      <c r="AW5" s="64" t="s">
        <v>155</v>
      </c>
      <c r="AX5" s="64" t="s">
        <v>145</v>
      </c>
      <c r="AY5" s="64" t="s">
        <v>146</v>
      </c>
      <c r="AZ5" s="64" t="s">
        <v>147</v>
      </c>
      <c r="BA5" s="64" t="s">
        <v>148</v>
      </c>
      <c r="BB5" s="64" t="s">
        <v>149</v>
      </c>
      <c r="BC5" s="64" t="s">
        <v>150</v>
      </c>
      <c r="BD5" s="64" t="s">
        <v>156</v>
      </c>
      <c r="BE5" s="64" t="s">
        <v>141</v>
      </c>
      <c r="BF5" s="64" t="s">
        <v>157</v>
      </c>
      <c r="BG5" s="64" t="s">
        <v>158</v>
      </c>
      <c r="BH5" s="64" t="s">
        <v>159</v>
      </c>
      <c r="BI5" s="64" t="s">
        <v>145</v>
      </c>
      <c r="BJ5" s="64" t="s">
        <v>146</v>
      </c>
      <c r="BK5" s="64" t="s">
        <v>147</v>
      </c>
      <c r="BL5" s="64" t="s">
        <v>148</v>
      </c>
      <c r="BM5" s="64" t="s">
        <v>149</v>
      </c>
      <c r="BN5" s="64" t="s">
        <v>150</v>
      </c>
      <c r="BO5" s="64" t="s">
        <v>160</v>
      </c>
      <c r="BP5" s="64" t="s">
        <v>161</v>
      </c>
      <c r="BQ5" s="64" t="s">
        <v>162</v>
      </c>
      <c r="BR5" s="64" t="s">
        <v>158</v>
      </c>
      <c r="BS5" s="64" t="s">
        <v>144</v>
      </c>
      <c r="BT5" s="64" t="s">
        <v>145</v>
      </c>
      <c r="BU5" s="64" t="s">
        <v>146</v>
      </c>
      <c r="BV5" s="64" t="s">
        <v>147</v>
      </c>
      <c r="BW5" s="64" t="s">
        <v>148</v>
      </c>
      <c r="BX5" s="64" t="s">
        <v>149</v>
      </c>
      <c r="BY5" s="64" t="s">
        <v>150</v>
      </c>
      <c r="BZ5" s="64" t="s">
        <v>163</v>
      </c>
      <c r="CA5" s="64" t="s">
        <v>164</v>
      </c>
      <c r="CB5" s="64" t="s">
        <v>165</v>
      </c>
      <c r="CC5" s="64" t="s">
        <v>166</v>
      </c>
      <c r="CD5" s="64" t="s">
        <v>144</v>
      </c>
      <c r="CE5" s="64" t="s">
        <v>145</v>
      </c>
      <c r="CF5" s="64" t="s">
        <v>146</v>
      </c>
      <c r="CG5" s="64" t="s">
        <v>147</v>
      </c>
      <c r="CH5" s="64" t="s">
        <v>148</v>
      </c>
      <c r="CI5" s="64" t="s">
        <v>149</v>
      </c>
      <c r="CJ5" s="64" t="s">
        <v>150</v>
      </c>
      <c r="CK5" s="64" t="s">
        <v>156</v>
      </c>
      <c r="CL5" s="64" t="s">
        <v>152</v>
      </c>
      <c r="CM5" s="64" t="s">
        <v>167</v>
      </c>
      <c r="CN5" s="64" t="s">
        <v>168</v>
      </c>
      <c r="CO5" s="64" t="s">
        <v>144</v>
      </c>
      <c r="CP5" s="64" t="s">
        <v>145</v>
      </c>
      <c r="CQ5" s="64" t="s">
        <v>146</v>
      </c>
      <c r="CR5" s="64" t="s">
        <v>147</v>
      </c>
      <c r="CS5" s="64" t="s">
        <v>148</v>
      </c>
      <c r="CT5" s="64" t="s">
        <v>149</v>
      </c>
      <c r="CU5" s="64" t="s">
        <v>150</v>
      </c>
      <c r="CV5" s="64" t="s">
        <v>163</v>
      </c>
      <c r="CW5" s="64" t="s">
        <v>169</v>
      </c>
      <c r="CX5" s="64" t="s">
        <v>157</v>
      </c>
      <c r="CY5" s="64" t="s">
        <v>158</v>
      </c>
      <c r="CZ5" s="64" t="s">
        <v>144</v>
      </c>
      <c r="DA5" s="64" t="s">
        <v>145</v>
      </c>
      <c r="DB5" s="64" t="s">
        <v>146</v>
      </c>
      <c r="DC5" s="64" t="s">
        <v>147</v>
      </c>
      <c r="DD5" s="64" t="s">
        <v>148</v>
      </c>
      <c r="DE5" s="64" t="s">
        <v>149</v>
      </c>
      <c r="DF5" s="64" t="s">
        <v>150</v>
      </c>
      <c r="DG5" s="64" t="s">
        <v>170</v>
      </c>
      <c r="DH5" s="64" t="s">
        <v>141</v>
      </c>
      <c r="DI5" s="64" t="s">
        <v>157</v>
      </c>
      <c r="DJ5" s="64" t="s">
        <v>171</v>
      </c>
      <c r="DK5" s="64" t="s">
        <v>155</v>
      </c>
      <c r="DL5" s="64" t="s">
        <v>145</v>
      </c>
      <c r="DM5" s="64" t="s">
        <v>146</v>
      </c>
      <c r="DN5" s="64" t="s">
        <v>147</v>
      </c>
      <c r="DO5" s="64" t="s">
        <v>148</v>
      </c>
      <c r="DP5" s="64" t="s">
        <v>149</v>
      </c>
      <c r="DQ5" s="64" t="s">
        <v>150</v>
      </c>
      <c r="DR5" s="64" t="s">
        <v>140</v>
      </c>
      <c r="DS5" s="64" t="s">
        <v>172</v>
      </c>
      <c r="DT5" s="64" t="s">
        <v>173</v>
      </c>
      <c r="DU5" s="64" t="s">
        <v>158</v>
      </c>
      <c r="DV5" s="64" t="s">
        <v>174</v>
      </c>
      <c r="DW5" s="64" t="s">
        <v>145</v>
      </c>
      <c r="DX5" s="64" t="s">
        <v>146</v>
      </c>
      <c r="DY5" s="64" t="s">
        <v>147</v>
      </c>
      <c r="DZ5" s="64" t="s">
        <v>148</v>
      </c>
      <c r="EA5" s="64" t="s">
        <v>149</v>
      </c>
      <c r="EB5" s="64" t="s">
        <v>150</v>
      </c>
      <c r="EC5" s="64" t="s">
        <v>151</v>
      </c>
      <c r="ED5" s="64" t="s">
        <v>152</v>
      </c>
      <c r="EE5" s="64" t="s">
        <v>175</v>
      </c>
      <c r="EF5" s="64" t="s">
        <v>158</v>
      </c>
      <c r="EG5" s="64" t="s">
        <v>176</v>
      </c>
      <c r="EH5" s="64" t="s">
        <v>145</v>
      </c>
      <c r="EI5" s="64" t="s">
        <v>146</v>
      </c>
      <c r="EJ5" s="64" t="s">
        <v>147</v>
      </c>
      <c r="EK5" s="64" t="s">
        <v>148</v>
      </c>
      <c r="EL5" s="64" t="s">
        <v>149</v>
      </c>
      <c r="EM5" s="64" t="s">
        <v>177</v>
      </c>
      <c r="EN5" s="64" t="s">
        <v>178</v>
      </c>
      <c r="EO5" s="64" t="s">
        <v>141</v>
      </c>
      <c r="EP5" s="64" t="s">
        <v>179</v>
      </c>
      <c r="EQ5" s="64" t="s">
        <v>180</v>
      </c>
      <c r="ER5" s="64" t="s">
        <v>181</v>
      </c>
      <c r="ES5" s="64" t="s">
        <v>145</v>
      </c>
      <c r="ET5" s="64" t="s">
        <v>146</v>
      </c>
      <c r="EU5" s="64" t="s">
        <v>147</v>
      </c>
      <c r="EV5" s="64" t="s">
        <v>148</v>
      </c>
      <c r="EW5" s="64" t="s">
        <v>149</v>
      </c>
      <c r="EX5" s="64" t="s">
        <v>150</v>
      </c>
    </row>
    <row r="6" spans="1:154" s="69" customFormat="1" x14ac:dyDescent="0.15">
      <c r="A6" s="50" t="s">
        <v>182</v>
      </c>
      <c r="B6" s="65">
        <f>B8</f>
        <v>2018</v>
      </c>
      <c r="C6" s="65">
        <f t="shared" ref="C6:M6" si="2">C8</f>
        <v>277550</v>
      </c>
      <c r="D6" s="65">
        <f t="shared" si="2"/>
        <v>46</v>
      </c>
      <c r="E6" s="65">
        <f t="shared" si="2"/>
        <v>6</v>
      </c>
      <c r="F6" s="65">
        <f t="shared" si="2"/>
        <v>0</v>
      </c>
      <c r="G6" s="65">
        <f t="shared" si="2"/>
        <v>1</v>
      </c>
      <c r="H6" s="172" t="str">
        <f>IF(H8&lt;&gt;I8,H8,"")&amp;IF(I8&lt;&gt;J8,I8,"")&amp;"　"&amp;J8</f>
        <v>大阪府　地方独立行政法人市立東大阪医療センター</v>
      </c>
      <c r="I6" s="173"/>
      <c r="J6" s="174"/>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27</v>
      </c>
      <c r="R6" s="65" t="str">
        <f t="shared" si="3"/>
        <v>対象</v>
      </c>
      <c r="S6" s="65" t="str">
        <f t="shared" si="3"/>
        <v>ド 透 未 訓 ガ</v>
      </c>
      <c r="T6" s="65" t="str">
        <f t="shared" si="3"/>
        <v>救 臨 が 災 地 輪</v>
      </c>
      <c r="U6" s="66" t="str">
        <f>U8</f>
        <v>-</v>
      </c>
      <c r="V6" s="66">
        <f>V8</f>
        <v>38361</v>
      </c>
      <c r="W6" s="65" t="str">
        <f>W8</f>
        <v>非該当</v>
      </c>
      <c r="X6" s="65" t="str">
        <f t="shared" si="3"/>
        <v>７：１</v>
      </c>
      <c r="Y6" s="66">
        <f t="shared" si="3"/>
        <v>547</v>
      </c>
      <c r="Z6" s="66" t="str">
        <f t="shared" si="3"/>
        <v>-</v>
      </c>
      <c r="AA6" s="66" t="str">
        <f t="shared" si="3"/>
        <v>-</v>
      </c>
      <c r="AB6" s="66" t="str">
        <f t="shared" si="3"/>
        <v>-</v>
      </c>
      <c r="AC6" s="66" t="str">
        <f t="shared" si="3"/>
        <v>-</v>
      </c>
      <c r="AD6" s="66">
        <f t="shared" si="3"/>
        <v>547</v>
      </c>
      <c r="AE6" s="66">
        <f t="shared" si="3"/>
        <v>547</v>
      </c>
      <c r="AF6" s="66" t="str">
        <f t="shared" si="3"/>
        <v>-</v>
      </c>
      <c r="AG6" s="66">
        <f t="shared" si="3"/>
        <v>547</v>
      </c>
      <c r="AH6" s="67" t="e">
        <f>IF(AH8="-",NA(),AH8)</f>
        <v>#N/A</v>
      </c>
      <c r="AI6" s="67" t="e">
        <f t="shared" ref="AI6:AQ6" si="4">IF(AI8="-",NA(),AI8)</f>
        <v>#N/A</v>
      </c>
      <c r="AJ6" s="67">
        <f t="shared" si="4"/>
        <v>94.7</v>
      </c>
      <c r="AK6" s="67">
        <f t="shared" si="4"/>
        <v>95.2</v>
      </c>
      <c r="AL6" s="67">
        <f t="shared" si="4"/>
        <v>100.2</v>
      </c>
      <c r="AM6" s="67" t="e">
        <f t="shared" si="4"/>
        <v>#N/A</v>
      </c>
      <c r="AN6" s="67" t="e">
        <f t="shared" si="4"/>
        <v>#N/A</v>
      </c>
      <c r="AO6" s="67">
        <f t="shared" si="4"/>
        <v>99.8</v>
      </c>
      <c r="AP6" s="67">
        <f t="shared" si="4"/>
        <v>100.1</v>
      </c>
      <c r="AQ6" s="67">
        <f t="shared" si="4"/>
        <v>100</v>
      </c>
      <c r="AR6" s="67" t="str">
        <f>IF(AR8="-","【-】","【"&amp;SUBSTITUTE(TEXT(AR8,"#,##0.0"),"-","△")&amp;"】")</f>
        <v>【98.8】</v>
      </c>
      <c r="AS6" s="67" t="e">
        <f>IF(AS8="-",NA(),AS8)</f>
        <v>#N/A</v>
      </c>
      <c r="AT6" s="67" t="e">
        <f t="shared" ref="AT6:BB6" si="5">IF(AT8="-",NA(),AT8)</f>
        <v>#N/A</v>
      </c>
      <c r="AU6" s="67">
        <f t="shared" si="5"/>
        <v>93.5</v>
      </c>
      <c r="AV6" s="67">
        <f t="shared" si="5"/>
        <v>94.1</v>
      </c>
      <c r="AW6" s="67">
        <f t="shared" si="5"/>
        <v>99.3</v>
      </c>
      <c r="AX6" s="67" t="e">
        <f t="shared" si="5"/>
        <v>#N/A</v>
      </c>
      <c r="AY6" s="67" t="e">
        <f t="shared" si="5"/>
        <v>#N/A</v>
      </c>
      <c r="AZ6" s="67">
        <f t="shared" si="5"/>
        <v>93.6</v>
      </c>
      <c r="BA6" s="67">
        <f t="shared" si="5"/>
        <v>94</v>
      </c>
      <c r="BB6" s="67">
        <f t="shared" si="5"/>
        <v>94.1</v>
      </c>
      <c r="BC6" s="67" t="str">
        <f>IF(BC8="-","【-】","【"&amp;SUBSTITUTE(TEXT(BC8,"#,##0.0"),"-","△")&amp;"】")</f>
        <v>【89.7】</v>
      </c>
      <c r="BD6" s="67" t="e">
        <f>IF(BD8="-",NA(),BD8)</f>
        <v>#N/A</v>
      </c>
      <c r="BE6" s="67" t="e">
        <f t="shared" ref="BE6:BM6" si="6">IF(BE8="-",NA(),BE8)</f>
        <v>#N/A</v>
      </c>
      <c r="BF6" s="67">
        <f t="shared" si="6"/>
        <v>6.6</v>
      </c>
      <c r="BG6" s="67">
        <f t="shared" si="6"/>
        <v>8.6999999999999993</v>
      </c>
      <c r="BH6" s="67">
        <f t="shared" si="6"/>
        <v>7.4</v>
      </c>
      <c r="BI6" s="67" t="e">
        <f t="shared" si="6"/>
        <v>#N/A</v>
      </c>
      <c r="BJ6" s="67" t="e">
        <f t="shared" si="6"/>
        <v>#N/A</v>
      </c>
      <c r="BK6" s="67">
        <f t="shared" si="6"/>
        <v>33.9</v>
      </c>
      <c r="BL6" s="67">
        <f t="shared" si="6"/>
        <v>34.9</v>
      </c>
      <c r="BM6" s="67">
        <f t="shared" si="6"/>
        <v>32.6</v>
      </c>
      <c r="BN6" s="67" t="str">
        <f>IF(BN8="-","【-】","【"&amp;SUBSTITUTE(TEXT(BN8,"#,##0.0"),"-","△")&amp;"】")</f>
        <v>【64.1】</v>
      </c>
      <c r="BO6" s="67" t="e">
        <f>IF(BO8="-",NA(),BO8)</f>
        <v>#N/A</v>
      </c>
      <c r="BP6" s="67" t="e">
        <f t="shared" ref="BP6:BX6" si="7">IF(BP8="-",NA(),BP8)</f>
        <v>#N/A</v>
      </c>
      <c r="BQ6" s="67">
        <f t="shared" si="7"/>
        <v>83.2</v>
      </c>
      <c r="BR6" s="67">
        <f t="shared" si="7"/>
        <v>84.8</v>
      </c>
      <c r="BS6" s="67">
        <f t="shared" si="7"/>
        <v>85.9</v>
      </c>
      <c r="BT6" s="67" t="e">
        <f t="shared" si="7"/>
        <v>#N/A</v>
      </c>
      <c r="BU6" s="67" t="e">
        <f t="shared" si="7"/>
        <v>#N/A</v>
      </c>
      <c r="BV6" s="67">
        <f t="shared" si="7"/>
        <v>79.5</v>
      </c>
      <c r="BW6" s="67">
        <f t="shared" si="7"/>
        <v>79.900000000000006</v>
      </c>
      <c r="BX6" s="67">
        <f t="shared" si="7"/>
        <v>80.2</v>
      </c>
      <c r="BY6" s="67" t="str">
        <f>IF(BY8="-","【-】","【"&amp;SUBSTITUTE(TEXT(BY8,"#,##0.0"),"-","△")&amp;"】")</f>
        <v>【74.9】</v>
      </c>
      <c r="BZ6" s="68" t="e">
        <f>IF(BZ8="-",NA(),BZ8)</f>
        <v>#N/A</v>
      </c>
      <c r="CA6" s="68" t="e">
        <f t="shared" ref="CA6:CI6" si="8">IF(CA8="-",NA(),CA8)</f>
        <v>#N/A</v>
      </c>
      <c r="CB6" s="68">
        <f t="shared" si="8"/>
        <v>55500</v>
      </c>
      <c r="CC6" s="68">
        <f t="shared" si="8"/>
        <v>57289</v>
      </c>
      <c r="CD6" s="68">
        <f t="shared" si="8"/>
        <v>60293</v>
      </c>
      <c r="CE6" s="68" t="e">
        <f t="shared" si="8"/>
        <v>#N/A</v>
      </c>
      <c r="CF6" s="68" t="e">
        <f t="shared" si="8"/>
        <v>#N/A</v>
      </c>
      <c r="CG6" s="68">
        <f t="shared" si="8"/>
        <v>64765</v>
      </c>
      <c r="CH6" s="68">
        <f t="shared" si="8"/>
        <v>66228</v>
      </c>
      <c r="CI6" s="68">
        <f t="shared" si="8"/>
        <v>68751</v>
      </c>
      <c r="CJ6" s="67" t="str">
        <f>IF(CJ8="-","【-】","【"&amp;SUBSTITUTE(TEXT(CJ8,"#,##0"),"-","△")&amp;"】")</f>
        <v>【52,412】</v>
      </c>
      <c r="CK6" s="68" t="e">
        <f>IF(CK8="-",NA(),CK8)</f>
        <v>#N/A</v>
      </c>
      <c r="CL6" s="68" t="e">
        <f t="shared" ref="CL6:CT6" si="9">IF(CL8="-",NA(),CL8)</f>
        <v>#N/A</v>
      </c>
      <c r="CM6" s="68">
        <f t="shared" si="9"/>
        <v>16386</v>
      </c>
      <c r="CN6" s="68">
        <f t="shared" si="9"/>
        <v>16623</v>
      </c>
      <c r="CO6" s="68">
        <f t="shared" si="9"/>
        <v>17723</v>
      </c>
      <c r="CP6" s="68" t="e">
        <f t="shared" si="9"/>
        <v>#N/A</v>
      </c>
      <c r="CQ6" s="68" t="e">
        <f t="shared" si="9"/>
        <v>#N/A</v>
      </c>
      <c r="CR6" s="68">
        <f t="shared" si="9"/>
        <v>17680</v>
      </c>
      <c r="CS6" s="68">
        <f t="shared" si="9"/>
        <v>18393</v>
      </c>
      <c r="CT6" s="68">
        <f t="shared" si="9"/>
        <v>19207</v>
      </c>
      <c r="CU6" s="67" t="str">
        <f>IF(CU8="-","【-】","【"&amp;SUBSTITUTE(TEXT(CU8,"#,##0"),"-","△")&amp;"】")</f>
        <v>【14,708】</v>
      </c>
      <c r="CV6" s="67" t="e">
        <f>IF(CV8="-",NA(),CV8)</f>
        <v>#N/A</v>
      </c>
      <c r="CW6" s="67" t="e">
        <f t="shared" ref="CW6:DE6" si="10">IF(CW8="-",NA(),CW8)</f>
        <v>#N/A</v>
      </c>
      <c r="CX6" s="67">
        <f t="shared" si="10"/>
        <v>51.2</v>
      </c>
      <c r="CY6" s="67">
        <f t="shared" si="10"/>
        <v>53.3</v>
      </c>
      <c r="CZ6" s="67">
        <f t="shared" si="10"/>
        <v>49.2</v>
      </c>
      <c r="DA6" s="67" t="e">
        <f t="shared" si="10"/>
        <v>#N/A</v>
      </c>
      <c r="DB6" s="67" t="e">
        <f t="shared" si="10"/>
        <v>#N/A</v>
      </c>
      <c r="DC6" s="67">
        <f t="shared" si="10"/>
        <v>49.2</v>
      </c>
      <c r="DD6" s="67">
        <f t="shared" si="10"/>
        <v>48.7</v>
      </c>
      <c r="DE6" s="67">
        <f t="shared" si="10"/>
        <v>48.3</v>
      </c>
      <c r="DF6" s="67" t="str">
        <f>IF(DF8="-","【-】","【"&amp;SUBSTITUTE(TEXT(DF8,"#,##0.0"),"-","△")&amp;"】")</f>
        <v>【54.8】</v>
      </c>
      <c r="DG6" s="67" t="e">
        <f>IF(DG8="-",NA(),DG8)</f>
        <v>#N/A</v>
      </c>
      <c r="DH6" s="67" t="e">
        <f t="shared" ref="DH6:DP6" si="11">IF(DH8="-",NA(),DH8)</f>
        <v>#N/A</v>
      </c>
      <c r="DI6" s="67">
        <f t="shared" si="11"/>
        <v>24.2</v>
      </c>
      <c r="DJ6" s="67">
        <f t="shared" si="11"/>
        <v>23.5</v>
      </c>
      <c r="DK6" s="67">
        <f t="shared" si="11"/>
        <v>24</v>
      </c>
      <c r="DL6" s="67" t="e">
        <f t="shared" si="11"/>
        <v>#N/A</v>
      </c>
      <c r="DM6" s="67" t="e">
        <f t="shared" si="11"/>
        <v>#N/A</v>
      </c>
      <c r="DN6" s="67">
        <f t="shared" si="11"/>
        <v>27.4</v>
      </c>
      <c r="DO6" s="67">
        <f t="shared" si="11"/>
        <v>27.8</v>
      </c>
      <c r="DP6" s="67">
        <f t="shared" si="11"/>
        <v>28.1</v>
      </c>
      <c r="DQ6" s="67" t="str">
        <f>IF(DQ8="-","【-】","【"&amp;SUBSTITUTE(TEXT(DQ8,"#,##0.0"),"-","△")&amp;"】")</f>
        <v>【24.3】</v>
      </c>
      <c r="DR6" s="67" t="e">
        <f>IF(DR8="-",NA(),DR8)</f>
        <v>#N/A</v>
      </c>
      <c r="DS6" s="67" t="e">
        <f t="shared" ref="DS6:EA6" si="12">IF(DS8="-",NA(),DS8)</f>
        <v>#N/A</v>
      </c>
      <c r="DT6" s="67">
        <f t="shared" si="12"/>
        <v>5.6</v>
      </c>
      <c r="DU6" s="67">
        <f t="shared" si="12"/>
        <v>14.1</v>
      </c>
      <c r="DV6" s="67">
        <f t="shared" si="12"/>
        <v>18.899999999999999</v>
      </c>
      <c r="DW6" s="67" t="e">
        <f t="shared" si="12"/>
        <v>#N/A</v>
      </c>
      <c r="DX6" s="67" t="e">
        <f t="shared" si="12"/>
        <v>#N/A</v>
      </c>
      <c r="DY6" s="67">
        <f t="shared" si="12"/>
        <v>51.2</v>
      </c>
      <c r="DZ6" s="67">
        <f t="shared" si="12"/>
        <v>52</v>
      </c>
      <c r="EA6" s="67">
        <f t="shared" si="12"/>
        <v>52.5</v>
      </c>
      <c r="EB6" s="67" t="str">
        <f>IF(EB8="-","【-】","【"&amp;SUBSTITUTE(TEXT(EB8,"#,##0.0"),"-","△")&amp;"】")</f>
        <v>【52.5】</v>
      </c>
      <c r="EC6" s="67" t="e">
        <f>IF(EC8="-",NA(),EC8)</f>
        <v>#N/A</v>
      </c>
      <c r="ED6" s="67" t="e">
        <f t="shared" ref="ED6:EL6" si="13">IF(ED8="-",NA(),ED8)</f>
        <v>#N/A</v>
      </c>
      <c r="EE6" s="67">
        <f t="shared" si="13"/>
        <v>16.8</v>
      </c>
      <c r="EF6" s="67">
        <f t="shared" si="13"/>
        <v>37.4</v>
      </c>
      <c r="EG6" s="67">
        <f t="shared" si="13"/>
        <v>38.6</v>
      </c>
      <c r="EH6" s="67" t="e">
        <f t="shared" si="13"/>
        <v>#N/A</v>
      </c>
      <c r="EI6" s="67" t="e">
        <f t="shared" si="13"/>
        <v>#N/A</v>
      </c>
      <c r="EJ6" s="67">
        <f t="shared" si="13"/>
        <v>64.3</v>
      </c>
      <c r="EK6" s="67">
        <f t="shared" si="13"/>
        <v>66</v>
      </c>
      <c r="EL6" s="67">
        <f t="shared" si="13"/>
        <v>67.099999999999994</v>
      </c>
      <c r="EM6" s="67" t="str">
        <f>IF(EM8="-","【-】","【"&amp;SUBSTITUTE(TEXT(EM8,"#,##0.0"),"-","△")&amp;"】")</f>
        <v>【68.8】</v>
      </c>
      <c r="EN6" s="68" t="e">
        <f>IF(EN8="-",NA(),EN8)</f>
        <v>#N/A</v>
      </c>
      <c r="EO6" s="68" t="e">
        <f t="shared" ref="EO6:EW6" si="14">IF(EO8="-",NA(),EO8)</f>
        <v>#N/A</v>
      </c>
      <c r="EP6" s="68">
        <f t="shared" si="14"/>
        <v>17173519</v>
      </c>
      <c r="EQ6" s="68">
        <f t="shared" si="14"/>
        <v>17655852</v>
      </c>
      <c r="ER6" s="68">
        <f t="shared" si="14"/>
        <v>20261183</v>
      </c>
      <c r="ES6" s="68" t="e">
        <f t="shared" si="14"/>
        <v>#N/A</v>
      </c>
      <c r="ET6" s="68" t="e">
        <f t="shared" si="14"/>
        <v>#N/A</v>
      </c>
      <c r="EU6" s="68">
        <f t="shared" si="14"/>
        <v>51669762</v>
      </c>
      <c r="EV6" s="68">
        <f t="shared" si="14"/>
        <v>53351028</v>
      </c>
      <c r="EW6" s="68">
        <f t="shared" si="14"/>
        <v>55620962</v>
      </c>
      <c r="EX6" s="68" t="str">
        <f>IF(EX8="-","【-】","【"&amp;SUBSTITUTE(TEXT(EX8,"#,##0"),"-","△")&amp;"】")</f>
        <v>【47,139,449】</v>
      </c>
    </row>
    <row r="7" spans="1:154" s="69" customFormat="1" x14ac:dyDescent="0.15">
      <c r="A7" s="50" t="s">
        <v>183</v>
      </c>
      <c r="B7" s="65">
        <f t="shared" ref="B7:AG7" si="15">B8</f>
        <v>2018</v>
      </c>
      <c r="C7" s="65">
        <f t="shared" si="15"/>
        <v>277550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27</v>
      </c>
      <c r="R7" s="65" t="str">
        <f t="shared" si="15"/>
        <v>対象</v>
      </c>
      <c r="S7" s="65" t="str">
        <f t="shared" si="15"/>
        <v>ド 透 未 訓 ガ</v>
      </c>
      <c r="T7" s="65" t="str">
        <f t="shared" si="15"/>
        <v>救 臨 が 災 地 輪</v>
      </c>
      <c r="U7" s="66" t="str">
        <f>U8</f>
        <v>-</v>
      </c>
      <c r="V7" s="66">
        <f>V8</f>
        <v>38361</v>
      </c>
      <c r="W7" s="65" t="str">
        <f>W8</f>
        <v>非該当</v>
      </c>
      <c r="X7" s="65" t="str">
        <f t="shared" si="15"/>
        <v>７：１</v>
      </c>
      <c r="Y7" s="66">
        <f t="shared" si="15"/>
        <v>547</v>
      </c>
      <c r="Z7" s="66" t="str">
        <f t="shared" si="15"/>
        <v>-</v>
      </c>
      <c r="AA7" s="66" t="str">
        <f t="shared" si="15"/>
        <v>-</v>
      </c>
      <c r="AB7" s="66" t="str">
        <f t="shared" si="15"/>
        <v>-</v>
      </c>
      <c r="AC7" s="66" t="str">
        <f t="shared" si="15"/>
        <v>-</v>
      </c>
      <c r="AD7" s="66">
        <f t="shared" si="15"/>
        <v>547</v>
      </c>
      <c r="AE7" s="66">
        <f t="shared" si="15"/>
        <v>547</v>
      </c>
      <c r="AF7" s="66" t="str">
        <f t="shared" si="15"/>
        <v>-</v>
      </c>
      <c r="AG7" s="66">
        <f t="shared" si="15"/>
        <v>547</v>
      </c>
      <c r="AH7" s="67" t="str">
        <f>AH8</f>
        <v>-</v>
      </c>
      <c r="AI7" s="67" t="str">
        <f t="shared" ref="AI7:AQ7" si="16">AI8</f>
        <v>-</v>
      </c>
      <c r="AJ7" s="67">
        <f t="shared" si="16"/>
        <v>94.7</v>
      </c>
      <c r="AK7" s="67">
        <f t="shared" si="16"/>
        <v>95.2</v>
      </c>
      <c r="AL7" s="67">
        <f t="shared" si="16"/>
        <v>100.2</v>
      </c>
      <c r="AM7" s="67" t="str">
        <f t="shared" si="16"/>
        <v>-</v>
      </c>
      <c r="AN7" s="67" t="str">
        <f t="shared" si="16"/>
        <v>-</v>
      </c>
      <c r="AO7" s="67">
        <f t="shared" si="16"/>
        <v>99.8</v>
      </c>
      <c r="AP7" s="67">
        <f t="shared" si="16"/>
        <v>100.1</v>
      </c>
      <c r="AQ7" s="67">
        <f t="shared" si="16"/>
        <v>100</v>
      </c>
      <c r="AR7" s="67"/>
      <c r="AS7" s="67" t="str">
        <f>AS8</f>
        <v>-</v>
      </c>
      <c r="AT7" s="67" t="str">
        <f t="shared" ref="AT7:BB7" si="17">AT8</f>
        <v>-</v>
      </c>
      <c r="AU7" s="67">
        <f t="shared" si="17"/>
        <v>93.5</v>
      </c>
      <c r="AV7" s="67">
        <f t="shared" si="17"/>
        <v>94.1</v>
      </c>
      <c r="AW7" s="67">
        <f t="shared" si="17"/>
        <v>99.3</v>
      </c>
      <c r="AX7" s="67" t="str">
        <f t="shared" si="17"/>
        <v>-</v>
      </c>
      <c r="AY7" s="67" t="str">
        <f t="shared" si="17"/>
        <v>-</v>
      </c>
      <c r="AZ7" s="67">
        <f t="shared" si="17"/>
        <v>93.6</v>
      </c>
      <c r="BA7" s="67">
        <f t="shared" si="17"/>
        <v>94</v>
      </c>
      <c r="BB7" s="67">
        <f t="shared" si="17"/>
        <v>94.1</v>
      </c>
      <c r="BC7" s="67"/>
      <c r="BD7" s="67" t="str">
        <f>BD8</f>
        <v>-</v>
      </c>
      <c r="BE7" s="67" t="str">
        <f t="shared" ref="BE7:BM7" si="18">BE8</f>
        <v>-</v>
      </c>
      <c r="BF7" s="67">
        <f t="shared" si="18"/>
        <v>6.6</v>
      </c>
      <c r="BG7" s="67">
        <f t="shared" si="18"/>
        <v>8.6999999999999993</v>
      </c>
      <c r="BH7" s="67">
        <f t="shared" si="18"/>
        <v>7.4</v>
      </c>
      <c r="BI7" s="67" t="str">
        <f t="shared" si="18"/>
        <v>-</v>
      </c>
      <c r="BJ7" s="67" t="str">
        <f t="shared" si="18"/>
        <v>-</v>
      </c>
      <c r="BK7" s="67">
        <f t="shared" si="18"/>
        <v>33.9</v>
      </c>
      <c r="BL7" s="67">
        <f t="shared" si="18"/>
        <v>34.9</v>
      </c>
      <c r="BM7" s="67">
        <f t="shared" si="18"/>
        <v>32.6</v>
      </c>
      <c r="BN7" s="67"/>
      <c r="BO7" s="67" t="str">
        <f>BO8</f>
        <v>-</v>
      </c>
      <c r="BP7" s="67" t="str">
        <f t="shared" ref="BP7:BX7" si="19">BP8</f>
        <v>-</v>
      </c>
      <c r="BQ7" s="67">
        <f t="shared" si="19"/>
        <v>83.2</v>
      </c>
      <c r="BR7" s="67">
        <f t="shared" si="19"/>
        <v>84.8</v>
      </c>
      <c r="BS7" s="67">
        <f t="shared" si="19"/>
        <v>85.9</v>
      </c>
      <c r="BT7" s="67" t="str">
        <f t="shared" si="19"/>
        <v>-</v>
      </c>
      <c r="BU7" s="67" t="str">
        <f t="shared" si="19"/>
        <v>-</v>
      </c>
      <c r="BV7" s="67">
        <f t="shared" si="19"/>
        <v>79.5</v>
      </c>
      <c r="BW7" s="67">
        <f t="shared" si="19"/>
        <v>79.900000000000006</v>
      </c>
      <c r="BX7" s="67">
        <f t="shared" si="19"/>
        <v>80.2</v>
      </c>
      <c r="BY7" s="67"/>
      <c r="BZ7" s="68" t="str">
        <f>BZ8</f>
        <v>-</v>
      </c>
      <c r="CA7" s="68" t="str">
        <f t="shared" ref="CA7:CI7" si="20">CA8</f>
        <v>-</v>
      </c>
      <c r="CB7" s="68">
        <f t="shared" si="20"/>
        <v>55500</v>
      </c>
      <c r="CC7" s="68">
        <f t="shared" si="20"/>
        <v>57289</v>
      </c>
      <c r="CD7" s="68">
        <f t="shared" si="20"/>
        <v>60293</v>
      </c>
      <c r="CE7" s="68" t="str">
        <f t="shared" si="20"/>
        <v>-</v>
      </c>
      <c r="CF7" s="68" t="str">
        <f t="shared" si="20"/>
        <v>-</v>
      </c>
      <c r="CG7" s="68">
        <f t="shared" si="20"/>
        <v>64765</v>
      </c>
      <c r="CH7" s="68">
        <f t="shared" si="20"/>
        <v>66228</v>
      </c>
      <c r="CI7" s="68">
        <f t="shared" si="20"/>
        <v>68751</v>
      </c>
      <c r="CJ7" s="67"/>
      <c r="CK7" s="68" t="str">
        <f>CK8</f>
        <v>-</v>
      </c>
      <c r="CL7" s="68" t="str">
        <f t="shared" ref="CL7:CT7" si="21">CL8</f>
        <v>-</v>
      </c>
      <c r="CM7" s="68">
        <f t="shared" si="21"/>
        <v>16386</v>
      </c>
      <c r="CN7" s="68">
        <f t="shared" si="21"/>
        <v>16623</v>
      </c>
      <c r="CO7" s="68">
        <f t="shared" si="21"/>
        <v>17723</v>
      </c>
      <c r="CP7" s="68" t="str">
        <f t="shared" si="21"/>
        <v>-</v>
      </c>
      <c r="CQ7" s="68" t="str">
        <f t="shared" si="21"/>
        <v>-</v>
      </c>
      <c r="CR7" s="68">
        <f t="shared" si="21"/>
        <v>17680</v>
      </c>
      <c r="CS7" s="68">
        <f t="shared" si="21"/>
        <v>18393</v>
      </c>
      <c r="CT7" s="68">
        <f t="shared" si="21"/>
        <v>19207</v>
      </c>
      <c r="CU7" s="67"/>
      <c r="CV7" s="67" t="str">
        <f>CV8</f>
        <v>-</v>
      </c>
      <c r="CW7" s="67" t="str">
        <f t="shared" ref="CW7:DE7" si="22">CW8</f>
        <v>-</v>
      </c>
      <c r="CX7" s="67">
        <f t="shared" si="22"/>
        <v>51.2</v>
      </c>
      <c r="CY7" s="67">
        <f t="shared" si="22"/>
        <v>53.3</v>
      </c>
      <c r="CZ7" s="67">
        <f t="shared" si="22"/>
        <v>49.2</v>
      </c>
      <c r="DA7" s="67" t="str">
        <f t="shared" si="22"/>
        <v>-</v>
      </c>
      <c r="DB7" s="67" t="str">
        <f t="shared" si="22"/>
        <v>-</v>
      </c>
      <c r="DC7" s="67">
        <f t="shared" si="22"/>
        <v>49.2</v>
      </c>
      <c r="DD7" s="67">
        <f t="shared" si="22"/>
        <v>48.7</v>
      </c>
      <c r="DE7" s="67">
        <f t="shared" si="22"/>
        <v>48.3</v>
      </c>
      <c r="DF7" s="67"/>
      <c r="DG7" s="67" t="str">
        <f>DG8</f>
        <v>-</v>
      </c>
      <c r="DH7" s="67" t="str">
        <f t="shared" ref="DH7:DP7" si="23">DH8</f>
        <v>-</v>
      </c>
      <c r="DI7" s="67">
        <f t="shared" si="23"/>
        <v>24.2</v>
      </c>
      <c r="DJ7" s="67">
        <f t="shared" si="23"/>
        <v>23.5</v>
      </c>
      <c r="DK7" s="67">
        <f t="shared" si="23"/>
        <v>24</v>
      </c>
      <c r="DL7" s="67" t="str">
        <f t="shared" si="23"/>
        <v>-</v>
      </c>
      <c r="DM7" s="67" t="str">
        <f t="shared" si="23"/>
        <v>-</v>
      </c>
      <c r="DN7" s="67">
        <f t="shared" si="23"/>
        <v>27.4</v>
      </c>
      <c r="DO7" s="67">
        <f t="shared" si="23"/>
        <v>27.8</v>
      </c>
      <c r="DP7" s="67">
        <f t="shared" si="23"/>
        <v>28.1</v>
      </c>
      <c r="DQ7" s="67"/>
      <c r="DR7" s="67" t="str">
        <f>DR8</f>
        <v>-</v>
      </c>
      <c r="DS7" s="67" t="str">
        <f t="shared" ref="DS7:EA7" si="24">DS8</f>
        <v>-</v>
      </c>
      <c r="DT7" s="67">
        <f t="shared" si="24"/>
        <v>5.6</v>
      </c>
      <c r="DU7" s="67">
        <f t="shared" si="24"/>
        <v>14.1</v>
      </c>
      <c r="DV7" s="67">
        <f t="shared" si="24"/>
        <v>18.899999999999999</v>
      </c>
      <c r="DW7" s="67" t="str">
        <f t="shared" si="24"/>
        <v>-</v>
      </c>
      <c r="DX7" s="67" t="str">
        <f t="shared" si="24"/>
        <v>-</v>
      </c>
      <c r="DY7" s="67">
        <f t="shared" si="24"/>
        <v>51.2</v>
      </c>
      <c r="DZ7" s="67">
        <f t="shared" si="24"/>
        <v>52</v>
      </c>
      <c r="EA7" s="67">
        <f t="shared" si="24"/>
        <v>52.5</v>
      </c>
      <c r="EB7" s="67"/>
      <c r="EC7" s="67" t="str">
        <f>EC8</f>
        <v>-</v>
      </c>
      <c r="ED7" s="67" t="str">
        <f t="shared" ref="ED7:EL7" si="25">ED8</f>
        <v>-</v>
      </c>
      <c r="EE7" s="67">
        <f t="shared" si="25"/>
        <v>16.8</v>
      </c>
      <c r="EF7" s="67">
        <f t="shared" si="25"/>
        <v>37.4</v>
      </c>
      <c r="EG7" s="67">
        <f t="shared" si="25"/>
        <v>38.6</v>
      </c>
      <c r="EH7" s="67" t="str">
        <f t="shared" si="25"/>
        <v>-</v>
      </c>
      <c r="EI7" s="67" t="str">
        <f t="shared" si="25"/>
        <v>-</v>
      </c>
      <c r="EJ7" s="67">
        <f t="shared" si="25"/>
        <v>64.3</v>
      </c>
      <c r="EK7" s="67">
        <f t="shared" si="25"/>
        <v>66</v>
      </c>
      <c r="EL7" s="67">
        <f t="shared" si="25"/>
        <v>67.099999999999994</v>
      </c>
      <c r="EM7" s="67"/>
      <c r="EN7" s="68" t="str">
        <f>EN8</f>
        <v>-</v>
      </c>
      <c r="EO7" s="68" t="str">
        <f t="shared" ref="EO7:EW7" si="26">EO8</f>
        <v>-</v>
      </c>
      <c r="EP7" s="68">
        <f t="shared" si="26"/>
        <v>17173519</v>
      </c>
      <c r="EQ7" s="68">
        <f t="shared" si="26"/>
        <v>17655852</v>
      </c>
      <c r="ER7" s="68">
        <f t="shared" si="26"/>
        <v>20261183</v>
      </c>
      <c r="ES7" s="68" t="str">
        <f t="shared" si="26"/>
        <v>-</v>
      </c>
      <c r="ET7" s="68" t="str">
        <f t="shared" si="26"/>
        <v>-</v>
      </c>
      <c r="EU7" s="68">
        <f t="shared" si="26"/>
        <v>51669762</v>
      </c>
      <c r="EV7" s="68">
        <f t="shared" si="26"/>
        <v>53351028</v>
      </c>
      <c r="EW7" s="68">
        <f t="shared" si="26"/>
        <v>55620962</v>
      </c>
      <c r="EX7" s="68"/>
    </row>
    <row r="8" spans="1:154" s="69" customFormat="1" x14ac:dyDescent="0.15">
      <c r="A8" s="50"/>
      <c r="B8" s="70">
        <v>2018</v>
      </c>
      <c r="C8" s="70">
        <v>277550</v>
      </c>
      <c r="D8" s="70">
        <v>46</v>
      </c>
      <c r="E8" s="70">
        <v>6</v>
      </c>
      <c r="F8" s="70">
        <v>0</v>
      </c>
      <c r="G8" s="70">
        <v>1</v>
      </c>
      <c r="H8" s="70" t="s">
        <v>184</v>
      </c>
      <c r="I8" s="70" t="s">
        <v>185</v>
      </c>
      <c r="J8" s="70" t="s">
        <v>185</v>
      </c>
      <c r="K8" s="70" t="s">
        <v>186</v>
      </c>
      <c r="L8" s="70" t="s">
        <v>187</v>
      </c>
      <c r="M8" s="70" t="s">
        <v>188</v>
      </c>
      <c r="N8" s="70" t="s">
        <v>189</v>
      </c>
      <c r="O8" s="70" t="s">
        <v>190</v>
      </c>
      <c r="P8" s="70" t="s">
        <v>191</v>
      </c>
      <c r="Q8" s="71">
        <v>27</v>
      </c>
      <c r="R8" s="70" t="s">
        <v>192</v>
      </c>
      <c r="S8" s="70" t="s">
        <v>193</v>
      </c>
      <c r="T8" s="70" t="s">
        <v>194</v>
      </c>
      <c r="U8" s="71" t="s">
        <v>38</v>
      </c>
      <c r="V8" s="71">
        <v>38361</v>
      </c>
      <c r="W8" s="70" t="s">
        <v>195</v>
      </c>
      <c r="X8" s="72" t="s">
        <v>196</v>
      </c>
      <c r="Y8" s="71">
        <v>547</v>
      </c>
      <c r="Z8" s="71" t="s">
        <v>38</v>
      </c>
      <c r="AA8" s="71" t="s">
        <v>38</v>
      </c>
      <c r="AB8" s="71" t="s">
        <v>38</v>
      </c>
      <c r="AC8" s="71" t="s">
        <v>38</v>
      </c>
      <c r="AD8" s="71">
        <v>547</v>
      </c>
      <c r="AE8" s="71">
        <v>547</v>
      </c>
      <c r="AF8" s="71" t="s">
        <v>38</v>
      </c>
      <c r="AG8" s="71">
        <v>547</v>
      </c>
      <c r="AH8" s="73" t="s">
        <v>38</v>
      </c>
      <c r="AI8" s="73" t="s">
        <v>38</v>
      </c>
      <c r="AJ8" s="73">
        <v>94.7</v>
      </c>
      <c r="AK8" s="73">
        <v>95.2</v>
      </c>
      <c r="AL8" s="73">
        <v>100.2</v>
      </c>
      <c r="AM8" s="73" t="s">
        <v>38</v>
      </c>
      <c r="AN8" s="73" t="s">
        <v>38</v>
      </c>
      <c r="AO8" s="73">
        <v>99.8</v>
      </c>
      <c r="AP8" s="73">
        <v>100.1</v>
      </c>
      <c r="AQ8" s="73">
        <v>100</v>
      </c>
      <c r="AR8" s="73">
        <v>98.8</v>
      </c>
      <c r="AS8" s="73" t="s">
        <v>38</v>
      </c>
      <c r="AT8" s="73" t="s">
        <v>38</v>
      </c>
      <c r="AU8" s="73">
        <v>93.5</v>
      </c>
      <c r="AV8" s="73">
        <v>94.1</v>
      </c>
      <c r="AW8" s="73">
        <v>99.3</v>
      </c>
      <c r="AX8" s="73" t="s">
        <v>38</v>
      </c>
      <c r="AY8" s="73" t="s">
        <v>38</v>
      </c>
      <c r="AZ8" s="73">
        <v>93.6</v>
      </c>
      <c r="BA8" s="73">
        <v>94</v>
      </c>
      <c r="BB8" s="73">
        <v>94.1</v>
      </c>
      <c r="BC8" s="73">
        <v>89.7</v>
      </c>
      <c r="BD8" s="74" t="s">
        <v>38</v>
      </c>
      <c r="BE8" s="74" t="s">
        <v>38</v>
      </c>
      <c r="BF8" s="74">
        <v>6.6</v>
      </c>
      <c r="BG8" s="74">
        <v>8.6999999999999993</v>
      </c>
      <c r="BH8" s="74">
        <v>7.4</v>
      </c>
      <c r="BI8" s="74" t="s">
        <v>38</v>
      </c>
      <c r="BJ8" s="74" t="s">
        <v>38</v>
      </c>
      <c r="BK8" s="74">
        <v>33.9</v>
      </c>
      <c r="BL8" s="74">
        <v>34.9</v>
      </c>
      <c r="BM8" s="74">
        <v>32.6</v>
      </c>
      <c r="BN8" s="74">
        <v>64.099999999999994</v>
      </c>
      <c r="BO8" s="73" t="s">
        <v>38</v>
      </c>
      <c r="BP8" s="73" t="s">
        <v>38</v>
      </c>
      <c r="BQ8" s="73">
        <v>83.2</v>
      </c>
      <c r="BR8" s="73">
        <v>84.8</v>
      </c>
      <c r="BS8" s="73">
        <v>85.9</v>
      </c>
      <c r="BT8" s="73" t="s">
        <v>38</v>
      </c>
      <c r="BU8" s="73" t="s">
        <v>38</v>
      </c>
      <c r="BV8" s="73">
        <v>79.5</v>
      </c>
      <c r="BW8" s="73">
        <v>79.900000000000006</v>
      </c>
      <c r="BX8" s="73">
        <v>80.2</v>
      </c>
      <c r="BY8" s="73">
        <v>74.900000000000006</v>
      </c>
      <c r="BZ8" s="74" t="s">
        <v>38</v>
      </c>
      <c r="CA8" s="74" t="s">
        <v>38</v>
      </c>
      <c r="CB8" s="74">
        <v>55500</v>
      </c>
      <c r="CC8" s="74">
        <v>57289</v>
      </c>
      <c r="CD8" s="74">
        <v>60293</v>
      </c>
      <c r="CE8" s="74" t="s">
        <v>38</v>
      </c>
      <c r="CF8" s="74" t="s">
        <v>38</v>
      </c>
      <c r="CG8" s="74">
        <v>64765</v>
      </c>
      <c r="CH8" s="74">
        <v>66228</v>
      </c>
      <c r="CI8" s="74">
        <v>68751</v>
      </c>
      <c r="CJ8" s="73">
        <v>52412</v>
      </c>
      <c r="CK8" s="74" t="s">
        <v>38</v>
      </c>
      <c r="CL8" s="74" t="s">
        <v>38</v>
      </c>
      <c r="CM8" s="74">
        <v>16386</v>
      </c>
      <c r="CN8" s="74">
        <v>16623</v>
      </c>
      <c r="CO8" s="74">
        <v>17723</v>
      </c>
      <c r="CP8" s="74" t="s">
        <v>38</v>
      </c>
      <c r="CQ8" s="74" t="s">
        <v>38</v>
      </c>
      <c r="CR8" s="74">
        <v>17680</v>
      </c>
      <c r="CS8" s="74">
        <v>18393</v>
      </c>
      <c r="CT8" s="74">
        <v>19207</v>
      </c>
      <c r="CU8" s="73">
        <v>14708</v>
      </c>
      <c r="CV8" s="74" t="s">
        <v>38</v>
      </c>
      <c r="CW8" s="74" t="s">
        <v>38</v>
      </c>
      <c r="CX8" s="74">
        <v>51.2</v>
      </c>
      <c r="CY8" s="74">
        <v>53.3</v>
      </c>
      <c r="CZ8" s="74">
        <v>49.2</v>
      </c>
      <c r="DA8" s="74" t="s">
        <v>38</v>
      </c>
      <c r="DB8" s="74" t="s">
        <v>38</v>
      </c>
      <c r="DC8" s="74">
        <v>49.2</v>
      </c>
      <c r="DD8" s="74">
        <v>48.7</v>
      </c>
      <c r="DE8" s="74">
        <v>48.3</v>
      </c>
      <c r="DF8" s="74">
        <v>54.8</v>
      </c>
      <c r="DG8" s="74" t="s">
        <v>38</v>
      </c>
      <c r="DH8" s="74" t="s">
        <v>38</v>
      </c>
      <c r="DI8" s="74">
        <v>24.2</v>
      </c>
      <c r="DJ8" s="74">
        <v>23.5</v>
      </c>
      <c r="DK8" s="74">
        <v>24</v>
      </c>
      <c r="DL8" s="74" t="s">
        <v>38</v>
      </c>
      <c r="DM8" s="74" t="s">
        <v>38</v>
      </c>
      <c r="DN8" s="74">
        <v>27.4</v>
      </c>
      <c r="DO8" s="74">
        <v>27.8</v>
      </c>
      <c r="DP8" s="74">
        <v>28.1</v>
      </c>
      <c r="DQ8" s="74">
        <v>24.3</v>
      </c>
      <c r="DR8" s="73" t="s">
        <v>38</v>
      </c>
      <c r="DS8" s="73" t="s">
        <v>38</v>
      </c>
      <c r="DT8" s="73">
        <v>5.6</v>
      </c>
      <c r="DU8" s="73">
        <v>14.1</v>
      </c>
      <c r="DV8" s="73">
        <v>18.899999999999999</v>
      </c>
      <c r="DW8" s="73" t="s">
        <v>38</v>
      </c>
      <c r="DX8" s="73" t="s">
        <v>38</v>
      </c>
      <c r="DY8" s="73">
        <v>51.2</v>
      </c>
      <c r="DZ8" s="73">
        <v>52</v>
      </c>
      <c r="EA8" s="73">
        <v>52.5</v>
      </c>
      <c r="EB8" s="73">
        <v>52.5</v>
      </c>
      <c r="EC8" s="73" t="s">
        <v>38</v>
      </c>
      <c r="ED8" s="73" t="s">
        <v>38</v>
      </c>
      <c r="EE8" s="73">
        <v>16.8</v>
      </c>
      <c r="EF8" s="73">
        <v>37.4</v>
      </c>
      <c r="EG8" s="73">
        <v>38.6</v>
      </c>
      <c r="EH8" s="73" t="s">
        <v>38</v>
      </c>
      <c r="EI8" s="73" t="s">
        <v>38</v>
      </c>
      <c r="EJ8" s="73">
        <v>64.3</v>
      </c>
      <c r="EK8" s="73">
        <v>66</v>
      </c>
      <c r="EL8" s="73">
        <v>67.099999999999994</v>
      </c>
      <c r="EM8" s="73">
        <v>68.8</v>
      </c>
      <c r="EN8" s="74" t="s">
        <v>38</v>
      </c>
      <c r="EO8" s="74" t="s">
        <v>38</v>
      </c>
      <c r="EP8" s="74">
        <v>17173519</v>
      </c>
      <c r="EQ8" s="74">
        <v>17655852</v>
      </c>
      <c r="ER8" s="74">
        <v>20261183</v>
      </c>
      <c r="ES8" s="74" t="s">
        <v>38</v>
      </c>
      <c r="ET8" s="74" t="s">
        <v>38</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197</v>
      </c>
      <c r="C10" s="79" t="s">
        <v>198</v>
      </c>
      <c r="D10" s="79" t="s">
        <v>199</v>
      </c>
      <c r="E10" s="79" t="s">
        <v>200</v>
      </c>
      <c r="F10" s="79" t="s">
        <v>201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202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2020-01-22T08:21:02Z</cp:lastPrinted>
  <dcterms:modified xsi:type="dcterms:W3CDTF">2020-02-25T01:42:28Z</dcterms:modified>
</cp:coreProperties>
</file>