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3羽曳野市○\"/>
    </mc:Choice>
  </mc:AlternateContent>
  <workbookProtection workbookAlgorithmName="SHA-512" workbookHashValue="yx+Tukcq/JnQ6VztVvPCly+5DSZC1FZ856qdUe0uub+pwRz2A33F0RI3u1aQnw0sWnMUoZEZSOK3ZkPXX8ymVA==" workbookSaltValue="LU9SFUgRJcQm0Nki/RfV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Q6" i="5"/>
  <c r="P6" i="5"/>
  <c r="P10" i="4" s="1"/>
  <c r="O6" i="5"/>
  <c r="N6" i="5"/>
  <c r="B10" i="4" s="1"/>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W10" i="4"/>
  <c r="I10" i="4"/>
  <c r="BB8" i="4"/>
  <c r="AL8" i="4"/>
  <c r="W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<sst xmlns="http://schemas.openxmlformats.org/spreadsheetml/2006/main" count="220" uniqueCount="108">
  <si>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</si>
  <si>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</si>
  <si>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</si>
  <si>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</si>
  <si>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</si>
  <si>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</si>
  <si>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</si>
  <si>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</si>
  <si>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</si>
  <si>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</si>
  <si>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</si>
  <si>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</si>
  <si>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</si>
  <si>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</si>
  <si>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</si>
  <si>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</si>
  <si>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</si>
  <si>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</si>
  <si>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</si>
  <si>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</si>
  <si>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</si>
  <si>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</si>
  <si>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</si>
  <si>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</si>
  <si>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</si>
  <si>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</si>
  <si>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</si>
  <si>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</si>
  <si>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</si>
  <si>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</si>
  <si>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</si>
  <si>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</si>
  <si>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</si>
  <si>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</si>
  <si>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</si>
  <si>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</si>
  <si>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</si>
  <si>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</si>
  <si>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</si>
  <si>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</si>
  <si>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</si>
  <si>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</si>
  <si>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</si>
  <si>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</si>
  <si>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</si>
  <si>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</si>
  <si>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</si>
  <si>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</si>
  <si>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</si>
  <si>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</si>
  <si>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</si>
  <si>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</si>
  <si>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</si>
  <si>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</si>
  <si>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</si>
  <si>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</si>
  <si>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</si>
  <si>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</si>
  <si>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</si>
  <si>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</si>
  <si>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</si>
  <si>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</si>
  <si>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</si>
  <si>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</si>
  <si>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</si>
  <si>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</si>
  <si>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</si>
  <si>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</si>
  <si>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</si>
  <si>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</si>
  <si>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</si>
  <si>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</si>
  <si>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</si>
  <si>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</si>
  <si>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</si>
  <si>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</si>
  <si>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</si>
  <si>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</si>
  <si>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</si>
  <si>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</si>
  <si>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</si>
  <si>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</si>
  <si>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</si>
  <si>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</si>
  <si>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</si>
  <si>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</si>
  <si>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</si>
  <si>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</si>
  <si>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</si>
  <si>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</si>
  <si>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</si>
  <si>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</si>
  <si>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</si>
  <si>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</si>
  <si>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</si>
  <si>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</si>
  <si>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</si>
  <si>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</si>
  <si>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</si>
  <si>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</si>
  <si>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</si>
  <si>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</si>
  <si>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</si>
  <si>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</si>
  <si>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</si>
  <si>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類似団体平均値と比較すると、前年に引き続き、①から⑧の全指標について良好な数値であることから、健全かつ効率的な経営をしていると考えられる。
　ただし、①経常収支比率、⑤料金回収率、⑥給水原価については、前年と比較してやや数値が悪化している。原因は、水道施設を監視・遠隔操作するための設備を更新したことに伴い、固定資産除却処理を行ったため、資産減耗費が増加し、経常費用、給水原価が増加したことによるものである。</t>
    <rPh sb="15" eb="17">
      <t>ゼンネン</t>
    </rPh>
    <rPh sb="18" eb="19">
      <t>ヒ</t>
    </rPh>
    <rPh sb="20" eb="21">
      <t>ツヅ</t>
    </rPh>
    <rPh sb="28" eb="29">
      <t>ゼン</t>
    </rPh>
    <rPh sb="29" eb="31">
      <t>シヒョウ</t>
    </rPh>
    <rPh sb="35" eb="37">
      <t>リョウコウ</t>
    </rPh>
    <rPh sb="38" eb="40">
      <t>スウチ</t>
    </rPh>
    <rPh sb="48" eb="50">
      <t>ケンゼン</t>
    </rPh>
    <rPh sb="52" eb="55">
      <t>コウリツテキ</t>
    </rPh>
    <rPh sb="56" eb="58">
      <t>ケイエイ</t>
    </rPh>
    <rPh sb="64" eb="65">
      <t>カンガ</t>
    </rPh>
    <rPh sb="77" eb="79">
      <t>ケイジョウ</t>
    </rPh>
    <rPh sb="79" eb="81">
      <t>シュウシ</t>
    </rPh>
    <rPh sb="81" eb="83">
      <t>ヒリツ</t>
    </rPh>
    <rPh sb="85" eb="87">
      <t>リョウキン</t>
    </rPh>
    <rPh sb="87" eb="89">
      <t>カイシュウ</t>
    </rPh>
    <rPh sb="89" eb="90">
      <t>リツ</t>
    </rPh>
    <rPh sb="92" eb="94">
      <t>キュウスイ</t>
    </rPh>
    <rPh sb="94" eb="96">
      <t>ゲンカ</t>
    </rPh>
    <rPh sb="102" eb="104">
      <t>ゼンネン</t>
    </rPh>
    <rPh sb="105" eb="107">
      <t>ヒカク</t>
    </rPh>
    <rPh sb="111" eb="113">
      <t>スウチ</t>
    </rPh>
    <rPh sb="114" eb="116">
      <t>アッカ</t>
    </rPh>
    <rPh sb="121" eb="123">
      <t>ゲンイン</t>
    </rPh>
    <rPh sb="125" eb="127">
      <t>スイドウ</t>
    </rPh>
    <rPh sb="127" eb="129">
      <t>シセツ</t>
    </rPh>
    <rPh sb="130" eb="132">
      <t>カンシ</t>
    </rPh>
    <rPh sb="133" eb="135">
      <t>エンカク</t>
    </rPh>
    <rPh sb="135" eb="137">
      <t>ソウサ</t>
    </rPh>
    <rPh sb="142" eb="144">
      <t>セツビ</t>
    </rPh>
    <rPh sb="145" eb="147">
      <t>コウシン</t>
    </rPh>
    <rPh sb="152" eb="153">
      <t>トモナ</t>
    </rPh>
    <rPh sb="155" eb="157">
      <t>コテイ</t>
    </rPh>
    <rPh sb="157" eb="159">
      <t>シサン</t>
    </rPh>
    <rPh sb="159" eb="161">
      <t>ジョキャク</t>
    </rPh>
    <rPh sb="161" eb="163">
      <t>ショリ</t>
    </rPh>
    <rPh sb="164" eb="165">
      <t>オコナ</t>
    </rPh>
    <rPh sb="170" eb="172">
      <t>シサン</t>
    </rPh>
    <rPh sb="172" eb="174">
      <t>ゲンモウ</t>
    </rPh>
    <rPh sb="174" eb="175">
      <t>ヒ</t>
    </rPh>
    <rPh sb="176" eb="178">
      <t>ゾウカ</t>
    </rPh>
    <rPh sb="180" eb="182">
      <t>ケイジョウ</t>
    </rPh>
    <rPh sb="182" eb="184">
      <t>ヒヨウ</t>
    </rPh>
    <rPh sb="185" eb="187">
      <t>キュウスイ</t>
    </rPh>
    <rPh sb="187" eb="189">
      <t>ゲンカ</t>
    </rPh>
    <rPh sb="190" eb="192">
      <t>ゾウカ</t>
    </rPh>
    <phoneticPr fontId="4"/>
  </si>
  <si>
    <t>　①有形固定資産減価償却率が類似団体平均値を下回っていること、③管路更新率が類似団体平均値を上回っていること、また、①から③の全指標について、前年に比べ数値が好転していることから、施設更新及び管路更新について着実に実施できていると考えられる。
　③管路更新率については、前年に引き続き類似団体平均値の約2倍を維持しており、②管路経年化率の改善につながっている。</t>
    <rPh sb="2" eb="4">
      <t>ユウケイ</t>
    </rPh>
    <rPh sb="4" eb="6">
      <t>コテイ</t>
    </rPh>
    <rPh sb="6" eb="8">
      <t>シサン</t>
    </rPh>
    <rPh sb="8" eb="10">
      <t>ゲンカ</t>
    </rPh>
    <rPh sb="10" eb="12">
      <t>ショウキャク</t>
    </rPh>
    <rPh sb="12" eb="13">
      <t>リツ</t>
    </rPh>
    <rPh sb="22" eb="24">
      <t>シタマワ</t>
    </rPh>
    <rPh sb="32" eb="34">
      <t>カンロ</t>
    </rPh>
    <rPh sb="34" eb="36">
      <t>コウシン</t>
    </rPh>
    <rPh sb="36" eb="37">
      <t>リツ</t>
    </rPh>
    <rPh sb="38" eb="40">
      <t>ルイジ</t>
    </rPh>
    <rPh sb="40" eb="42">
      <t>ダンタイ</t>
    </rPh>
    <rPh sb="42" eb="45">
      <t>ヘイキンチ</t>
    </rPh>
    <rPh sb="46" eb="48">
      <t>ウワマワ</t>
    </rPh>
    <rPh sb="76" eb="78">
      <t>スウチ</t>
    </rPh>
    <rPh sb="90" eb="92">
      <t>シセツ</t>
    </rPh>
    <rPh sb="92" eb="94">
      <t>コウシン</t>
    </rPh>
    <rPh sb="94" eb="95">
      <t>オヨ</t>
    </rPh>
    <rPh sb="96" eb="98">
      <t>カンロ</t>
    </rPh>
    <rPh sb="98" eb="100">
      <t>コウシン</t>
    </rPh>
    <rPh sb="104" eb="106">
      <t>チャクジツ</t>
    </rPh>
    <rPh sb="107" eb="109">
      <t>ジッシ</t>
    </rPh>
    <rPh sb="115" eb="116">
      <t>カンガ</t>
    </rPh>
    <rPh sb="124" eb="126">
      <t>カンロ</t>
    </rPh>
    <rPh sb="126" eb="128">
      <t>コウシン</t>
    </rPh>
    <rPh sb="128" eb="129">
      <t>リツ</t>
    </rPh>
    <rPh sb="135" eb="137">
      <t>ゼンネン</t>
    </rPh>
    <rPh sb="138" eb="139">
      <t>ヒ</t>
    </rPh>
    <rPh sb="140" eb="141">
      <t>ツヅ</t>
    </rPh>
    <rPh sb="142" eb="144">
      <t>ルイジ</t>
    </rPh>
    <rPh sb="144" eb="146">
      <t>ダンタイ</t>
    </rPh>
    <rPh sb="146" eb="149">
      <t>ヘイキンチ</t>
    </rPh>
    <rPh sb="150" eb="151">
      <t>ヤク</t>
    </rPh>
    <rPh sb="152" eb="153">
      <t>バイ</t>
    </rPh>
    <rPh sb="154" eb="156">
      <t>イジ</t>
    </rPh>
    <rPh sb="162" eb="164">
      <t>カンロ</t>
    </rPh>
    <rPh sb="164" eb="167">
      <t>ケイネンカ</t>
    </rPh>
    <rPh sb="167" eb="168">
      <t>リツ</t>
    </rPh>
    <rPh sb="169" eb="171">
      <t>カイゼン</t>
    </rPh>
    <phoneticPr fontId="4"/>
  </si>
  <si>
    <t>　上記「1. 経営の健全性・効率性について」のとおり健全かつ効率的な経営を確保するとともに、「2. 老朽化の状況について」のとおり施設更新及び管路更新について着実に実施していると考えられるが、管路経年化率は依然として類似団体平均値と比べ高水準である。
　このことから、平成30年度から開始した第6次水道施設整備事業（7ヶ年事業）により、施設・管路の老朽化対策及び耐震化を着実に進め、経営についても平成28年度に策定した経営戦略に基づき、引き続き健全かつ効率的な経営ができるよう努めていく。</t>
    <rPh sb="1" eb="3">
      <t>ジョウキ</t>
    </rPh>
    <rPh sb="26" eb="28">
      <t>ケンゼン</t>
    </rPh>
    <rPh sb="30" eb="33">
      <t>コウリツテキ</t>
    </rPh>
    <rPh sb="34" eb="36">
      <t>ケイエイ</t>
    </rPh>
    <rPh sb="37" eb="39">
      <t>カクホ</t>
    </rPh>
    <rPh sb="89" eb="90">
      <t>カンガ</t>
    </rPh>
    <rPh sb="96" eb="98">
      <t>カンロ</t>
    </rPh>
    <rPh sb="98" eb="101">
      <t>ケイネンカ</t>
    </rPh>
    <rPh sb="101" eb="102">
      <t>リツ</t>
    </rPh>
    <rPh sb="103" eb="105">
      <t>イゼン</t>
    </rPh>
    <rPh sb="108" eb="110">
      <t>ルイジ</t>
    </rPh>
    <rPh sb="110" eb="112">
      <t>ダンタイ</t>
    </rPh>
    <rPh sb="112" eb="115">
      <t>ヘイキンチ</t>
    </rPh>
    <rPh sb="116" eb="117">
      <t>クラ</t>
    </rPh>
    <rPh sb="118" eb="121">
      <t>コウスイジュン</t>
    </rPh>
    <rPh sb="134" eb="136">
      <t>ヘイセイ</t>
    </rPh>
    <rPh sb="138" eb="140">
      <t>ネンド</t>
    </rPh>
    <rPh sb="142" eb="144">
      <t>カイシ</t>
    </rPh>
    <rPh sb="146" eb="147">
      <t>ダイ</t>
    </rPh>
    <rPh sb="148" eb="149">
      <t>ジ</t>
    </rPh>
    <rPh sb="149" eb="151">
      <t>スイドウ</t>
    </rPh>
    <rPh sb="151" eb="153">
      <t>シセツ</t>
    </rPh>
    <rPh sb="153" eb="155">
      <t>セイビ</t>
    </rPh>
    <rPh sb="155" eb="157">
      <t>ジギョウ</t>
    </rPh>
    <rPh sb="160" eb="161">
      <t>ネン</t>
    </rPh>
    <rPh sb="161" eb="163">
      <t>ジギョウ</t>
    </rPh>
    <rPh sb="168" eb="170">
      <t>シセツ</t>
    </rPh>
    <rPh sb="171" eb="173">
      <t>カンロ</t>
    </rPh>
    <rPh sb="174" eb="177">
      <t>ロウキュウカ</t>
    </rPh>
    <rPh sb="177" eb="179">
      <t>タイサク</t>
    </rPh>
    <rPh sb="179" eb="180">
      <t>オヨ</t>
    </rPh>
    <rPh sb="181" eb="184">
      <t>タイシンカ</t>
    </rPh>
    <rPh sb="188" eb="18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</si>
</sst>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1.06</c:v>
                </c:pt>
                <c:pt idx="2">
                  <c:v>0.82</c:v>
                </c:pt>
                <c:pt idx="3">
                  <c:v>1.32</c:v>
                </c:pt>
                <c:pt idx="4">
                  <c:v>1.4</c:v>
                </c:pt>
              </c:numCache>
            </c:numRef>
          </c:val>
          <c:extLst>
            <c:ext xmlns:c16="http://schemas.microsoft.com/office/drawing/2014/chart" uri="{C3380CC4-5D6E-409C-BE32-E72D297353CC}">
              <c16:uniqueId val="{00000000-86DF-4F41-9838-A35EBF4F06CF}"/>
            </c:ext>
          </c:extLst>
        </c:ser>
        <c:dLbls>
          <c:showLegendKey val="0"/>
          <c:showVal val="0"/>
          <c:showCatName val="0"/>
          <c:showSerName val="0"/>
          <c:showPercent val="0"/>
          <c:showBubbleSize val="0"/>
        </c:dLbls>
        <c:gapWidth val="150"/>
        <c:axId val="166511360"/>
        <c:axId val="1665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86DF-4F41-9838-A35EBF4F06CF}"/>
            </c:ext>
          </c:extLst>
        </c:ser>
        <c:dLbls>
          <c:showLegendKey val="0"/>
          <c:showVal val="0"/>
          <c:showCatName val="0"/>
          <c:showSerName val="0"/>
          <c:showPercent val="0"/>
          <c:showBubbleSize val="0"/>
        </c:dLbls>
        <c:marker val="1"/>
        <c:smooth val="0"/>
        <c:axId val="166511360"/>
        <c:axId val="166513280"/>
      </c:lineChart>
      <c:dateAx>
        <c:axId val="166511360"/>
        <c:scaling>
          <c:orientation val="minMax"/>
        </c:scaling>
        <c:delete val="1"/>
        <c:axPos val="b"/>
        <c:numFmt formatCode="ge" sourceLinked="1"/>
        <c:majorTickMark val="none"/>
        <c:minorTickMark val="none"/>
        <c:tickLblPos val="none"/>
        <c:crossAx val="166513280"/>
        <c:crosses val="autoZero"/>
        <c:auto val="1"/>
        <c:lblOffset val="100"/>
        <c:baseTimeUnit val="years"/>
      </c:dateAx>
      <c:valAx>
        <c:axId val="166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72.709999999999994</c:v>
                </c:pt>
                <c:pt idx="1">
                  <c:v>72.459999999999994</c:v>
                </c:pt>
                <c:pt idx="2">
                  <c:v>72.5</c:v>
                </c:pt>
                <c:pt idx="3">
                  <c:v>71.53</c:v>
                </c:pt>
                <c:pt idx="4">
                  <c:v>70.66</c:v>
                </c:pt>
              </c:numCache>
            </c:numRef>
          </c:val>
          <c:extLst>
            <c:ext xmlns:c16="http://schemas.microsoft.com/office/drawing/2014/chart" uri="{C3380CC4-5D6E-409C-BE32-E72D297353CC}">
              <c16:uniqueId val="{00000000-A3E7-448F-B837-CE6BC70B5540}"/>
            </c:ext>
          </c:extLst>
        </c:ser>
        <c:dLbls>
          <c:showLegendKey val="0"/>
          <c:showVal val="0"/>
          <c:showCatName val="0"/>
          <c:showSerName val="0"/>
          <c:showPercent val="0"/>
          <c:showBubbleSize val="0"/>
        </c:dLbls>
        <c:gapWidth val="150"/>
        <c:axId val="167561088"/>
        <c:axId val="1675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3E7-448F-B837-CE6BC70B5540}"/>
            </c:ext>
          </c:extLst>
        </c:ser>
        <c:dLbls>
          <c:showLegendKey val="0"/>
          <c:showVal val="0"/>
          <c:showCatName val="0"/>
          <c:showSerName val="0"/>
          <c:showPercent val="0"/>
          <c:showBubbleSize val="0"/>
        </c:dLbls>
        <c:marker val="1"/>
        <c:smooth val="0"/>
        <c:axId val="167561088"/>
        <c:axId val="167575552"/>
      </c:lineChart>
      <c:dateAx>
        <c:axId val="167561088"/>
        <c:scaling>
          <c:orientation val="minMax"/>
        </c:scaling>
        <c:delete val="1"/>
        <c:axPos val="b"/>
        <c:numFmt formatCode="ge" sourceLinked="1"/>
        <c:majorTickMark val="none"/>
        <c:minorTickMark val="none"/>
        <c:tickLblPos val="none"/>
        <c:crossAx val="167575552"/>
        <c:crosses val="autoZero"/>
        <c:auto val="1"/>
        <c:lblOffset val="100"/>
        <c:baseTimeUnit val="years"/>
      </c:dateAx>
      <c:valAx>
        <c:axId val="1675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96.82</c:v>
                </c:pt>
                <c:pt idx="1">
                  <c:v>96.1</c:v>
                </c:pt>
                <c:pt idx="2">
                  <c:v>95.79</c:v>
                </c:pt>
                <c:pt idx="3">
                  <c:v>96.02</c:v>
                </c:pt>
                <c:pt idx="4">
                  <c:v>96.39</c:v>
                </c:pt>
              </c:numCache>
            </c:numRef>
          </c:val>
          <c:extLst>
            <c:ext xmlns:c16="http://schemas.microsoft.com/office/drawing/2014/chart" uri="{C3380CC4-5D6E-409C-BE32-E72D297353CC}">
              <c16:uniqueId val="{00000000-A1C4-4D07-ADBF-44B87D80D316}"/>
            </c:ext>
          </c:extLst>
        </c:ser>
        <c:dLbls>
          <c:showLegendKey val="0"/>
          <c:showVal val="0"/>
          <c:showCatName val="0"/>
          <c:showSerName val="0"/>
          <c:showPercent val="0"/>
          <c:showBubbleSize val="0"/>
        </c:dLbls>
        <c:gapWidth val="150"/>
        <c:axId val="167593856"/>
        <c:axId val="1676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A1C4-4D07-ADBF-44B87D80D316}"/>
            </c:ext>
          </c:extLst>
        </c:ser>
        <c:dLbls>
          <c:showLegendKey val="0"/>
          <c:showVal val="0"/>
          <c:showCatName val="0"/>
          <c:showSerName val="0"/>
          <c:showPercent val="0"/>
          <c:showBubbleSize val="0"/>
        </c:dLbls>
        <c:marker val="1"/>
        <c:smooth val="0"/>
        <c:axId val="167593856"/>
        <c:axId val="167612416"/>
      </c:lineChart>
      <c:dateAx>
        <c:axId val="167593856"/>
        <c:scaling>
          <c:orientation val="minMax"/>
        </c:scaling>
        <c:delete val="1"/>
        <c:axPos val="b"/>
        <c:numFmt formatCode="ge" sourceLinked="1"/>
        <c:majorTickMark val="none"/>
        <c:minorTickMark val="none"/>
        <c:tickLblPos val="none"/>
        <c:crossAx val="167612416"/>
        <c:crosses val="autoZero"/>
        <c:auto val="1"/>
        <c:lblOffset val="100"/>
        <c:baseTimeUnit val="years"/>
      </c:dateAx>
      <c:valAx>
        <c:axId val="1676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135.84</c:v>
                </c:pt>
                <c:pt idx="1">
                  <c:v>119.81</c:v>
                </c:pt>
                <c:pt idx="2">
                  <c:v>126.34</c:v>
                </c:pt>
                <c:pt idx="3">
                  <c:v>124.01</c:v>
                </c:pt>
                <c:pt idx="4">
                  <c:v>121.41</c:v>
                </c:pt>
              </c:numCache>
            </c:numRef>
          </c:val>
          <c:extLst>
            <c:ext xmlns:c16="http://schemas.microsoft.com/office/drawing/2014/chart" uri="{C3380CC4-5D6E-409C-BE32-E72D297353CC}">
              <c16:uniqueId val="{00000000-4E0B-40A8-97CA-7D30E62F29A6}"/>
            </c:ext>
          </c:extLst>
        </c:ser>
        <c:dLbls>
          <c:showLegendKey val="0"/>
          <c:showVal val="0"/>
          <c:showCatName val="0"/>
          <c:showSerName val="0"/>
          <c:showPercent val="0"/>
          <c:showBubbleSize val="0"/>
        </c:dLbls>
        <c:gapWidth val="150"/>
        <c:axId val="166564608"/>
        <c:axId val="1665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4E0B-40A8-97CA-7D30E62F29A6}"/>
            </c:ext>
          </c:extLst>
        </c:ser>
        <c:dLbls>
          <c:showLegendKey val="0"/>
          <c:showVal val="0"/>
          <c:showCatName val="0"/>
          <c:showSerName val="0"/>
          <c:showPercent val="0"/>
          <c:showBubbleSize val="0"/>
        </c:dLbls>
        <c:marker val="1"/>
        <c:smooth val="0"/>
        <c:axId val="166564608"/>
        <c:axId val="166566528"/>
      </c:lineChart>
      <c:dateAx>
        <c:axId val="166564608"/>
        <c:scaling>
          <c:orientation val="minMax"/>
        </c:scaling>
        <c:delete val="1"/>
        <c:axPos val="b"/>
        <c:numFmt formatCode="ge" sourceLinked="1"/>
        <c:majorTickMark val="none"/>
        <c:minorTickMark val="none"/>
        <c:tickLblPos val="none"/>
        <c:crossAx val="166566528"/>
        <c:crosses val="autoZero"/>
        <c:auto val="1"/>
        <c:lblOffset val="100"/>
        <c:baseTimeUnit val="years"/>
      </c:dateAx>
      <c:valAx>
        <c:axId val="16656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43.36</c:v>
                </c:pt>
                <c:pt idx="1">
                  <c:v>41.06</c:v>
                </c:pt>
                <c:pt idx="2">
                  <c:v>42.58</c:v>
                </c:pt>
                <c:pt idx="3">
                  <c:v>43.86</c:v>
                </c:pt>
                <c:pt idx="4">
                  <c:v>43.36</c:v>
                </c:pt>
              </c:numCache>
            </c:numRef>
          </c:val>
          <c:extLst>
            <c:ext xmlns:c16="http://schemas.microsoft.com/office/drawing/2014/chart" uri="{C3380CC4-5D6E-409C-BE32-E72D297353CC}">
              <c16:uniqueId val="{00000000-9B89-42AD-9BDD-8D83A9AAD8E6}"/>
            </c:ext>
          </c:extLst>
        </c:ser>
        <c:dLbls>
          <c:showLegendKey val="0"/>
          <c:showVal val="0"/>
          <c:showCatName val="0"/>
          <c:showSerName val="0"/>
          <c:showPercent val="0"/>
          <c:showBubbleSize val="0"/>
        </c:dLbls>
        <c:gapWidth val="150"/>
        <c:axId val="167195392"/>
        <c:axId val="167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9B89-42AD-9BDD-8D83A9AAD8E6}"/>
            </c:ext>
          </c:extLst>
        </c:ser>
        <c:dLbls>
          <c:showLegendKey val="0"/>
          <c:showVal val="0"/>
          <c:showCatName val="0"/>
          <c:showSerName val="0"/>
          <c:showPercent val="0"/>
          <c:showBubbleSize val="0"/>
        </c:dLbls>
        <c:marker val="1"/>
        <c:smooth val="0"/>
        <c:axId val="167195392"/>
        <c:axId val="167197312"/>
      </c:lineChart>
      <c:dateAx>
        <c:axId val="167195392"/>
        <c:scaling>
          <c:orientation val="minMax"/>
        </c:scaling>
        <c:delete val="1"/>
        <c:axPos val="b"/>
        <c:numFmt formatCode="ge" sourceLinked="1"/>
        <c:majorTickMark val="none"/>
        <c:minorTickMark val="none"/>
        <c:tickLblPos val="none"/>
        <c:crossAx val="167197312"/>
        <c:crosses val="autoZero"/>
        <c:auto val="1"/>
        <c:lblOffset val="100"/>
        <c:baseTimeUnit val="years"/>
      </c:dateAx>
      <c:valAx>
        <c:axId val="167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24.48</c:v>
                </c:pt>
                <c:pt idx="1">
                  <c:v>24.11</c:v>
                </c:pt>
                <c:pt idx="2">
                  <c:v>24.19</c:v>
                </c:pt>
                <c:pt idx="3">
                  <c:v>27.39</c:v>
                </c:pt>
                <c:pt idx="4">
                  <c:v>26.4</c:v>
                </c:pt>
              </c:numCache>
            </c:numRef>
          </c:val>
          <c:extLst>
            <c:ext xmlns:c16="http://schemas.microsoft.com/office/drawing/2014/chart" uri="{C3380CC4-5D6E-409C-BE32-E72D297353CC}">
              <c16:uniqueId val="{00000000-DC12-47DF-B4D3-02B1AB948768}"/>
            </c:ext>
          </c:extLst>
        </c:ser>
        <c:dLbls>
          <c:showLegendKey val="0"/>
          <c:showVal val="0"/>
          <c:showCatName val="0"/>
          <c:showSerName val="0"/>
          <c:showPercent val="0"/>
          <c:showBubbleSize val="0"/>
        </c:dLbls>
        <c:gapWidth val="150"/>
        <c:axId val="167244544"/>
        <c:axId val="1672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DC12-47DF-B4D3-02B1AB948768}"/>
            </c:ext>
          </c:extLst>
        </c:ser>
        <c:dLbls>
          <c:showLegendKey val="0"/>
          <c:showVal val="0"/>
          <c:showCatName val="0"/>
          <c:showSerName val="0"/>
          <c:showPercent val="0"/>
          <c:showBubbleSize val="0"/>
        </c:dLbls>
        <c:marker val="1"/>
        <c:smooth val="0"/>
        <c:axId val="167244544"/>
        <c:axId val="167246464"/>
      </c:lineChart>
      <c:dateAx>
        <c:axId val="167244544"/>
        <c:scaling>
          <c:orientation val="minMax"/>
        </c:scaling>
        <c:delete val="1"/>
        <c:axPos val="b"/>
        <c:numFmt formatCode="ge" sourceLinked="1"/>
        <c:majorTickMark val="none"/>
        <c:minorTickMark val="none"/>
        <c:tickLblPos val="none"/>
        <c:crossAx val="167246464"/>
        <c:crosses val="autoZero"/>
        <c:auto val="1"/>
        <c:lblOffset val="100"/>
        <c:baseTimeUnit val="years"/>
      </c:dateAx>
      <c:valAx>
        <c:axId val="167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90-48A8-88AC-B8FEF5440C05}"/>
            </c:ext>
          </c:extLst>
        </c:ser>
        <c:dLbls>
          <c:showLegendKey val="0"/>
          <c:showVal val="0"/>
          <c:showCatName val="0"/>
          <c:showSerName val="0"/>
          <c:showPercent val="0"/>
          <c:showBubbleSize val="0"/>
        </c:dLbls>
        <c:gapWidth val="150"/>
        <c:axId val="167328000"/>
        <c:axId val="1673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1B90-48A8-88AC-B8FEF5440C05}"/>
            </c:ext>
          </c:extLst>
        </c:ser>
        <c:dLbls>
          <c:showLegendKey val="0"/>
          <c:showVal val="0"/>
          <c:showCatName val="0"/>
          <c:showSerName val="0"/>
          <c:showPercent val="0"/>
          <c:showBubbleSize val="0"/>
        </c:dLbls>
        <c:marker val="1"/>
        <c:smooth val="0"/>
        <c:axId val="167328000"/>
        <c:axId val="167342464"/>
      </c:lineChart>
      <c:dateAx>
        <c:axId val="167328000"/>
        <c:scaling>
          <c:orientation val="minMax"/>
        </c:scaling>
        <c:delete val="1"/>
        <c:axPos val="b"/>
        <c:numFmt formatCode="ge" sourceLinked="1"/>
        <c:majorTickMark val="none"/>
        <c:minorTickMark val="none"/>
        <c:tickLblPos val="none"/>
        <c:crossAx val="167342464"/>
        <c:crosses val="autoZero"/>
        <c:auto val="1"/>
        <c:lblOffset val="100"/>
        <c:baseTimeUnit val="years"/>
      </c:dateAx>
      <c:valAx>
        <c:axId val="16734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280.73</c:v>
                </c:pt>
                <c:pt idx="1">
                  <c:v>251.63</c:v>
                </c:pt>
                <c:pt idx="2">
                  <c:v>293.98</c:v>
                </c:pt>
                <c:pt idx="3">
                  <c:v>379.19</c:v>
                </c:pt>
                <c:pt idx="4">
                  <c:v>411.49</c:v>
                </c:pt>
              </c:numCache>
            </c:numRef>
          </c:val>
          <c:extLst>
            <c:ext xmlns:c16="http://schemas.microsoft.com/office/drawing/2014/chart" uri="{C3380CC4-5D6E-409C-BE32-E72D297353CC}">
              <c16:uniqueId val="{00000000-879B-49E1-8095-8D8D6684BA36}"/>
            </c:ext>
          </c:extLst>
        </c:ser>
        <c:dLbls>
          <c:showLegendKey val="0"/>
          <c:showVal val="0"/>
          <c:showCatName val="0"/>
          <c:showSerName val="0"/>
          <c:showPercent val="0"/>
          <c:showBubbleSize val="0"/>
        </c:dLbls>
        <c:gapWidth val="150"/>
        <c:axId val="167385344"/>
        <c:axId val="1673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879B-49E1-8095-8D8D6684BA36}"/>
            </c:ext>
          </c:extLst>
        </c:ser>
        <c:dLbls>
          <c:showLegendKey val="0"/>
          <c:showVal val="0"/>
          <c:showCatName val="0"/>
          <c:showSerName val="0"/>
          <c:showPercent val="0"/>
          <c:showBubbleSize val="0"/>
        </c:dLbls>
        <c:marker val="1"/>
        <c:smooth val="0"/>
        <c:axId val="167385344"/>
        <c:axId val="167391616"/>
      </c:lineChart>
      <c:dateAx>
        <c:axId val="167385344"/>
        <c:scaling>
          <c:orientation val="minMax"/>
        </c:scaling>
        <c:delete val="1"/>
        <c:axPos val="b"/>
        <c:numFmt formatCode="ge" sourceLinked="1"/>
        <c:majorTickMark val="none"/>
        <c:minorTickMark val="none"/>
        <c:tickLblPos val="none"/>
        <c:crossAx val="167391616"/>
        <c:crosses val="autoZero"/>
        <c:auto val="1"/>
        <c:lblOffset val="100"/>
        <c:baseTimeUnit val="years"/>
      </c:dateAx>
      <c:valAx>
        <c:axId val="16739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62.39</c:v>
                </c:pt>
                <c:pt idx="1">
                  <c:v>58.58</c:v>
                </c:pt>
                <c:pt idx="2">
                  <c:v>53.17</c:v>
                </c:pt>
                <c:pt idx="3">
                  <c:v>47.91</c:v>
                </c:pt>
                <c:pt idx="4">
                  <c:v>42.19</c:v>
                </c:pt>
              </c:numCache>
            </c:numRef>
          </c:val>
          <c:extLst>
            <c:ext xmlns:c16="http://schemas.microsoft.com/office/drawing/2014/chart" uri="{C3380CC4-5D6E-409C-BE32-E72D297353CC}">
              <c16:uniqueId val="{00000000-684E-480B-9E1E-30C372A86A30}"/>
            </c:ext>
          </c:extLst>
        </c:ser>
        <c:dLbls>
          <c:showLegendKey val="0"/>
          <c:showVal val="0"/>
          <c:showCatName val="0"/>
          <c:showSerName val="0"/>
          <c:showPercent val="0"/>
          <c:showBubbleSize val="0"/>
        </c:dLbls>
        <c:gapWidth val="150"/>
        <c:axId val="167409920"/>
        <c:axId val="1674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684E-480B-9E1E-30C372A86A30}"/>
            </c:ext>
          </c:extLst>
        </c:ser>
        <c:dLbls>
          <c:showLegendKey val="0"/>
          <c:showVal val="0"/>
          <c:showCatName val="0"/>
          <c:showSerName val="0"/>
          <c:showPercent val="0"/>
          <c:showBubbleSize val="0"/>
        </c:dLbls>
        <c:marker val="1"/>
        <c:smooth val="0"/>
        <c:axId val="167409920"/>
        <c:axId val="167420288"/>
      </c:lineChart>
      <c:dateAx>
        <c:axId val="167409920"/>
        <c:scaling>
          <c:orientation val="minMax"/>
        </c:scaling>
        <c:delete val="1"/>
        <c:axPos val="b"/>
        <c:numFmt formatCode="ge" sourceLinked="1"/>
        <c:majorTickMark val="none"/>
        <c:minorTickMark val="none"/>
        <c:tickLblPos val="none"/>
        <c:crossAx val="167420288"/>
        <c:crosses val="autoZero"/>
        <c:auto val="1"/>
        <c:lblOffset val="100"/>
        <c:baseTimeUnit val="years"/>
      </c:dateAx>
      <c:valAx>
        <c:axId val="16742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4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136.24</c:v>
                </c:pt>
                <c:pt idx="1">
                  <c:v>115.5</c:v>
                </c:pt>
                <c:pt idx="2">
                  <c:v>126.68</c:v>
                </c:pt>
                <c:pt idx="3">
                  <c:v>123.94</c:v>
                </c:pt>
                <c:pt idx="4">
                  <c:v>118.89</c:v>
                </c:pt>
              </c:numCache>
            </c:numRef>
          </c:val>
          <c:extLst>
            <c:ext xmlns:c16="http://schemas.microsoft.com/office/drawing/2014/chart" uri="{C3380CC4-5D6E-409C-BE32-E72D297353CC}">
              <c16:uniqueId val="{00000000-755B-4300-AA94-7543D1CE26F5}"/>
            </c:ext>
          </c:extLst>
        </c:ser>
        <c:dLbls>
          <c:showLegendKey val="0"/>
          <c:showVal val="0"/>
          <c:showCatName val="0"/>
          <c:showSerName val="0"/>
          <c:showPercent val="0"/>
          <c:showBubbleSize val="0"/>
        </c:dLbls>
        <c:gapWidth val="150"/>
        <c:axId val="167463168"/>
        <c:axId val="1674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755B-4300-AA94-7543D1CE26F5}"/>
            </c:ext>
          </c:extLst>
        </c:ser>
        <c:dLbls>
          <c:showLegendKey val="0"/>
          <c:showVal val="0"/>
          <c:showCatName val="0"/>
          <c:showSerName val="0"/>
          <c:showPercent val="0"/>
          <c:showBubbleSize val="0"/>
        </c:dLbls>
        <c:marker val="1"/>
        <c:smooth val="0"/>
        <c:axId val="167463168"/>
        <c:axId val="167469440"/>
      </c:lineChart>
      <c:dateAx>
        <c:axId val="167463168"/>
        <c:scaling>
          <c:orientation val="minMax"/>
        </c:scaling>
        <c:delete val="1"/>
        <c:axPos val="b"/>
        <c:numFmt formatCode="ge" sourceLinked="1"/>
        <c:majorTickMark val="none"/>
        <c:minorTickMark val="none"/>
        <c:tickLblPos val="none"/>
        <c:crossAx val="167469440"/>
        <c:crosses val="autoZero"/>
        <c:auto val="1"/>
        <c:lblOffset val="100"/>
        <c:baseTimeUnit val="years"/>
      </c:dateAx>
      <c:valAx>
        <c:axId val="1674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119.47</c:v>
                </c:pt>
                <c:pt idx="1">
                  <c:v>138.19999999999999</c:v>
                </c:pt>
                <c:pt idx="2">
                  <c:v>125.9</c:v>
                </c:pt>
                <c:pt idx="3">
                  <c:v>128.36000000000001</c:v>
                </c:pt>
                <c:pt idx="4">
                  <c:v>133.51</c:v>
                </c:pt>
              </c:numCache>
            </c:numRef>
          </c:val>
          <c:extLst>
            <c:ext xmlns:c16="http://schemas.microsoft.com/office/drawing/2014/chart" uri="{C3380CC4-5D6E-409C-BE32-E72D297353CC}">
              <c16:uniqueId val="{00000000-E1A3-4551-9AC2-B47CD8C871F9}"/>
            </c:ext>
          </c:extLst>
        </c:ser>
        <c:dLbls>
          <c:showLegendKey val="0"/>
          <c:showVal val="0"/>
          <c:showCatName val="0"/>
          <c:showSerName val="0"/>
          <c:showPercent val="0"/>
          <c:showBubbleSize val="0"/>
        </c:dLbls>
        <c:gapWidth val="150"/>
        <c:axId val="167507840"/>
        <c:axId val="1675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E1A3-4551-9AC2-B47CD8C871F9}"/>
            </c:ext>
          </c:extLst>
        </c:ser>
        <c:dLbls>
          <c:showLegendKey val="0"/>
          <c:showVal val="0"/>
          <c:showCatName val="0"/>
          <c:showSerName val="0"/>
          <c:showPercent val="0"/>
          <c:showBubbleSize val="0"/>
        </c:dLbls>
        <c:marker val="1"/>
        <c:smooth val="0"/>
        <c:axId val="167507840"/>
        <c:axId val="167518208"/>
      </c:lineChart>
      <c:dateAx>
        <c:axId val="167507840"/>
        <c:scaling>
          <c:orientation val="minMax"/>
        </c:scaling>
        <c:delete val="1"/>
        <c:axPos val="b"/>
        <c:numFmt formatCode="ge" sourceLinked="1"/>
        <c:majorTickMark val="none"/>
        <c:minorTickMark val="none"/>
        <c:tickLblPos val="none"/>
        <c:crossAx val="167518208"/>
        <c:crosses val="autoZero"/>
        <c:auto val="1"/>
        <c:lblOffset val="100"/>
        <c:baseTimeUnit val="years"/>
      </c:dateAx>
      <c:valAx>
        <c:axId val="167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羽曳野市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4"/>
      <c r="AL8" s="64">
        <f>データ!$R$6</f>
        <v>111955</v>
      </c>
      <c r="AM8" s="64"/>
      <c r="AN8" s="64"/>
      <c r="AO8" s="64"/>
      <c r="AP8" s="64"/>
      <c r="AQ8" s="64"/>
      <c r="AR8" s="64"/>
      <c r="AS8" s="64"/>
      <c r="AT8" s="60">
        <f>データ!$S$6</f>
        <v>26.45</v>
      </c>
      <c r="AU8" s="61"/>
      <c r="AV8" s="61"/>
      <c r="AW8" s="61"/>
      <c r="AX8" s="61"/>
      <c r="AY8" s="61"/>
      <c r="AZ8" s="61"/>
      <c r="BA8" s="61"/>
      <c r="BB8" s="63">
        <f>データ!$T$6</f>
        <v>4232.7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92.05</v>
      </c>
      <c r="J10" s="61"/>
      <c r="K10" s="61"/>
      <c r="L10" s="61"/>
      <c r="M10" s="61"/>
      <c r="N10" s="61"/>
      <c r="O10" s="62"/>
      <c r="P10" s="63">
        <f>データ!$P$6</f>
        <v>100</v>
      </c>
      <c r="Q10" s="63"/>
      <c r="R10" s="63"/>
      <c r="S10" s="63"/>
      <c r="T10" s="63"/>
      <c r="U10" s="63"/>
      <c r="V10" s="63"/>
      <c r="W10" s="64">
        <f>データ!$Q$6</f>
        <v>2694</v>
      </c>
      <c r="X10" s="64"/>
      <c r="Y10" s="64"/>
      <c r="Z10" s="64"/>
      <c r="AA10" s="64"/>
      <c r="AB10" s="64"/>
      <c r="AC10" s="64"/>
      <c r="AD10" s="2"/>
      <c r="AE10" s="2"/>
      <c r="AF10" s="2"/>
      <c r="AG10" s="2"/>
      <c r="AH10" s="4"/>
      <c r="AI10" s="4"/>
      <c r="AJ10" s="4"/>
      <c r="AK10" s="4"/>
      <c r="AL10" s="64">
        <f>データ!$U$6</f>
        <v>109084</v>
      </c>
      <c r="AM10" s="64"/>
      <c r="AN10" s="64"/>
      <c r="AO10" s="64"/>
      <c r="AP10" s="64"/>
      <c r="AQ10" s="64"/>
      <c r="AR10" s="64"/>
      <c r="AS10" s="64"/>
      <c r="AT10" s="60">
        <f>データ!$V$6</f>
        <v>26.32</v>
      </c>
      <c r="AU10" s="61"/>
      <c r="AV10" s="61"/>
      <c r="AW10" s="61"/>
      <c r="AX10" s="61"/>
      <c r="AY10" s="61"/>
      <c r="AZ10" s="61"/>
      <c r="BA10" s="61"/>
      <c r="BB10" s="63">
        <f>データ!$W$6</f>
        <v>4144.53</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OKqJIUv4TEkTBF+tsBSEaGBa/shXUHXNAupklbXGXfcF3iE0gZ2Lnn2VUux3TCVdcf3bE/HdBPUgdyxO48PVw==" saltValue="cqu8aVsLJjWPgHmdeauv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272221</v>
      </c>
      <c r="D6" s="34">
        <f t="shared" si="3"/>
        <v>46</v>
      </c>
      <c r="E6" s="34">
        <f t="shared" si="3"/>
        <v>1</v>
      </c>
      <c r="F6" s="34">
        <f t="shared" si="3"/>
        <v>0</v>
      </c>
      <c r="G6" s="34">
        <f t="shared" si="3"/>
        <v>1</v>
      </c>
      <c r="H6" s="34" t="str">
        <f t="shared" si="3"/>
        <v>大阪府　羽曳野市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92.05</v>
      </c>
      <c r="P6" s="35">
        <f t="shared" si="3"/>
        <v>100</v>
      </c>
      <c r="Q6" s="35">
        <f t="shared" si="3"/>
        <v>2694</v>
      </c>
      <c r="R6" s="35">
        <f t="shared" si="3"/>
        <v>111955</v>
      </c>
      <c r="S6" s="35">
        <f t="shared" si="3"/>
        <v>26.45</v>
      </c>
      <c r="T6" s="35">
        <f t="shared" si="3"/>
        <v>4232.7</v>
      </c>
      <c r="U6" s="35">
        <f t="shared" si="3"/>
        <v>109084</v>
      </c>
      <c r="V6" s="35">
        <f t="shared" si="3"/>
        <v>26.32</v>
      </c>
      <c r="W6" s="35">
        <f t="shared" si="3"/>
        <v>4144.53</v>
      </c>
      <c r="X6" s="36">
        <f>IF(X7="",NA(),X7)</f>
        <v>135.84</v>
      </c>
      <c r="Y6" s="36">
        <f t="shared" ref="Y6:AG6" si="4">IF(Y7="",NA(),Y7)</f>
        <v>119.81</v>
      </c>
      <c r="Z6" s="36">
        <f t="shared" si="4"/>
        <v>126.34</v>
      </c>
      <c r="AA6" s="36">
        <f t="shared" si="4"/>
        <v>124.01</v>
      </c>
      <c r="AB6" s="36">
        <f t="shared" si="4"/>
        <v>121.41</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280.73</v>
      </c>
      <c r="AU6" s="36">
        <f t="shared" ref="AU6:BC6" si="6">IF(AU7="",NA(),AU7)</f>
        <v>251.63</v>
      </c>
      <c r="AV6" s="36">
        <f t="shared" si="6"/>
        <v>293.98</v>
      </c>
      <c r="AW6" s="36">
        <f t="shared" si="6"/>
        <v>379.19</v>
      </c>
      <c r="AX6" s="36">
        <f t="shared" si="6"/>
        <v>411.49</v>
      </c>
      <c r="AY6" s="36">
        <f t="shared" si="6"/>
        <v>344.19</v>
      </c>
      <c r="AZ6" s="36">
        <f t="shared" si="6"/>
        <v>352.05</v>
      </c>
      <c r="BA6" s="36">
        <f t="shared" si="6"/>
        <v>349.04</v>
      </c>
      <c r="BB6" s="36">
        <f t="shared" si="6"/>
        <v>337.49</v>
      </c>
      <c r="BC6" s="36">
        <f t="shared" si="6"/>
        <v>335.6</v>
      </c>
      <c r="BD6" s="35" t="str">
        <f>IF(BD7="","",IF(BD7="-","【-】","【"&amp;SUBSTITUTE(TEXT(BD7,"#,##0.00"),"-","△")&amp;"】"))</f>
        <v>【261.93】</v>
      </c>
      <c r="BE6" s="36">
        <f>IF(BE7="",NA(),BE7)</f>
        <v>62.39</v>
      </c>
      <c r="BF6" s="36">
        <f t="shared" ref="BF6:BN6" si="7">IF(BF7="",NA(),BF7)</f>
        <v>58.58</v>
      </c>
      <c r="BG6" s="36">
        <f t="shared" si="7"/>
        <v>53.17</v>
      </c>
      <c r="BH6" s="36">
        <f t="shared" si="7"/>
        <v>47.91</v>
      </c>
      <c r="BI6" s="36">
        <f t="shared" si="7"/>
        <v>42.19</v>
      </c>
      <c r="BJ6" s="36">
        <f t="shared" si="7"/>
        <v>252.09</v>
      </c>
      <c r="BK6" s="36">
        <f t="shared" si="7"/>
        <v>250.76</v>
      </c>
      <c r="BL6" s="36">
        <f t="shared" si="7"/>
        <v>254.54</v>
      </c>
      <c r="BM6" s="36">
        <f t="shared" si="7"/>
        <v>265.92</v>
      </c>
      <c r="BN6" s="36">
        <f t="shared" si="7"/>
        <v>258.26</v>
      </c>
      <c r="BO6" s="35" t="str">
        <f>IF(BO7="","",IF(BO7="-","【-】","【"&amp;SUBSTITUTE(TEXT(BO7,"#,##0.00"),"-","△")&amp;"】"))</f>
        <v>【270.46】</v>
      </c>
      <c r="BP6" s="36">
        <f>IF(BP7="",NA(),BP7)</f>
        <v>136.24</v>
      </c>
      <c r="BQ6" s="36">
        <f t="shared" ref="BQ6:BY6" si="8">IF(BQ7="",NA(),BQ7)</f>
        <v>115.5</v>
      </c>
      <c r="BR6" s="36">
        <f t="shared" si="8"/>
        <v>126.68</v>
      </c>
      <c r="BS6" s="36">
        <f t="shared" si="8"/>
        <v>123.94</v>
      </c>
      <c r="BT6" s="36">
        <f t="shared" si="8"/>
        <v>118.89</v>
      </c>
      <c r="BU6" s="36">
        <f t="shared" si="8"/>
        <v>106.22</v>
      </c>
      <c r="BV6" s="36">
        <f t="shared" si="8"/>
        <v>106.69</v>
      </c>
      <c r="BW6" s="36">
        <f t="shared" si="8"/>
        <v>106.52</v>
      </c>
      <c r="BX6" s="36">
        <f t="shared" si="8"/>
        <v>105.86</v>
      </c>
      <c r="BY6" s="36">
        <f t="shared" si="8"/>
        <v>106.07</v>
      </c>
      <c r="BZ6" s="35" t="str">
        <f>IF(BZ7="","",IF(BZ7="-","【-】","【"&amp;SUBSTITUTE(TEXT(BZ7,"#,##0.00"),"-","△")&amp;"】"))</f>
        <v>【103.91】</v>
      </c>
      <c r="CA6" s="36">
        <f>IF(CA7="",NA(),CA7)</f>
        <v>119.47</v>
      </c>
      <c r="CB6" s="36">
        <f t="shared" ref="CB6:CJ6" si="9">IF(CB7="",NA(),CB7)</f>
        <v>138.19999999999999</v>
      </c>
      <c r="CC6" s="36">
        <f t="shared" si="9"/>
        <v>125.9</v>
      </c>
      <c r="CD6" s="36">
        <f t="shared" si="9"/>
        <v>128.36000000000001</v>
      </c>
      <c r="CE6" s="36">
        <f t="shared" si="9"/>
        <v>133.51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72.709999999999994</v>
      </c>
      <c r="CM6" s="36">
        <f t="shared" ref="CM6:CU6" si="10">IF(CM7="",NA(),CM7)</f>
        <v>72.459999999999994</v>
      </c>
      <c r="CN6" s="36">
        <f t="shared" si="10"/>
        <v>72.5</v>
      </c>
      <c r="CO6" s="36">
        <f t="shared" si="10"/>
        <v>71.53</v>
      </c>
      <c r="CP6" s="36">
        <f t="shared" si="10"/>
        <v>70.66</v>
      </c>
      <c r="CQ6" s="36">
        <f t="shared" si="10"/>
        <v>62.12</v>
      </c>
      <c r="CR6" s="36">
        <f t="shared" si="10"/>
        <v>62.26</v>
      </c>
      <c r="CS6" s="36">
        <f t="shared" si="10"/>
        <v>62.1</v>
      </c>
      <c r="CT6" s="36">
        <f t="shared" si="10"/>
        <v>62.38</v>
      </c>
      <c r="CU6" s="36">
        <f t="shared" si="10"/>
        <v>62.83</v>
      </c>
      <c r="CV6" s="35" t="str">
        <f>IF(CV7="","",IF(CV7="-","【-】","【"&amp;SUBSTITUTE(TEXT(CV7,"#,##0.00"),"-","△")&amp;"】"))</f>
        <v>【60.27】</v>
      </c>
      <c r="CW6" s="36">
        <f>IF(CW7="",NA(),CW7)</f>
        <v>96.82</v>
      </c>
      <c r="CX6" s="36">
        <f t="shared" ref="CX6:DF6" si="11">IF(CX7="",NA(),CX7)</f>
        <v>96.1</v>
      </c>
      <c r="CY6" s="36">
        <f t="shared" si="11"/>
        <v>95.79</v>
      </c>
      <c r="CZ6" s="36">
        <f t="shared" si="11"/>
        <v>96.02</v>
      </c>
      <c r="DA6" s="36">
        <f t="shared" si="11"/>
        <v>96.39</v>
      </c>
      <c r="DB6" s="36">
        <f t="shared" si="11"/>
        <v>89.45</v>
      </c>
      <c r="DC6" s="36">
        <f t="shared" si="11"/>
        <v>89.5</v>
      </c>
      <c r="DD6" s="36">
        <f t="shared" si="11"/>
        <v>89.52</v>
      </c>
      <c r="DE6" s="36">
        <f t="shared" si="11"/>
        <v>89.17</v>
      </c>
      <c r="DF6" s="36">
        <f t="shared" si="11"/>
        <v>88.86</v>
      </c>
      <c r="DG6" s="35" t="str">
        <f>IF(DG7="","",IF(DG7="-","【-】","【"&amp;SUBSTITUTE(TEXT(DG7,"#,##0.00"),"-","△")&amp;"】"))</f>
        <v>【89.92】</v>
      </c>
      <c r="DH6" s="36">
        <f>IF(DH7="",NA(),DH7)</f>
        <v>43.36</v>
      </c>
      <c r="DI6" s="36">
        <f t="shared" ref="DI6:DQ6" si="12">IF(DI7="",NA(),DI7)</f>
        <v>41.06</v>
      </c>
      <c r="DJ6" s="36">
        <f t="shared" si="12"/>
        <v>42.58</v>
      </c>
      <c r="DK6" s="36">
        <f t="shared" si="12"/>
        <v>43.86</v>
      </c>
      <c r="DL6" s="36">
        <f t="shared" si="12"/>
        <v>43.36</v>
      </c>
      <c r="DM6" s="36">
        <f t="shared" si="12"/>
        <v>44.91</v>
      </c>
      <c r="DN6" s="36">
        <f t="shared" si="12"/>
        <v>45.89</v>
      </c>
      <c r="DO6" s="36">
        <f t="shared" si="12"/>
        <v>46.58</v>
      </c>
      <c r="DP6" s="36">
        <f t="shared" si="12"/>
        <v>46.99</v>
      </c>
      <c r="DQ6" s="36">
        <f t="shared" si="12"/>
        <v>47.89</v>
      </c>
      <c r="DR6" s="35" t="str">
        <f>IF(DR7="","",IF(DR7="-","【-】","【"&amp;SUBSTITUTE(TEXT(DR7,"#,##0.00"),"-","△")&amp;"】"))</f>
        <v>【48.85】</v>
      </c>
      <c r="DS6" s="36">
        <f>IF(DS7="",NA(),DS7)</f>
        <v>24.48</v>
      </c>
      <c r="DT6" s="36">
        <f t="shared" ref="DT6:EB6" si="13">IF(DT7="",NA(),DT7)</f>
        <v>24.11</v>
      </c>
      <c r="DU6" s="36">
        <f t="shared" si="13"/>
        <v>24.19</v>
      </c>
      <c r="DV6" s="36">
        <f t="shared" si="13"/>
        <v>27.39</v>
      </c>
      <c r="DW6" s="36">
        <f t="shared" si="13"/>
        <v>26.4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0.43</v>
      </c>
      <c r="EE6" s="36">
        <f t="shared" ref="EE6:EM6" si="14">IF(EE7="",NA(),EE7)</f>
        <v>1.06</v>
      </c>
      <c r="EF6" s="36">
        <f t="shared" si="14"/>
        <v>0.82</v>
      </c>
      <c r="EG6" s="36">
        <f t="shared" si="14"/>
        <v>1.32</v>
      </c>
      <c r="EH6" s="36">
        <f t="shared" si="14"/>
        <v>1.4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272221</v>
      </c>
      <c r="D7" s="38">
        <v>46</v>
      </c>
      <c r="E7" s="38">
        <v>1</v>
      </c>
      <c r="F7" s="38">
        <v>0</v>
      </c>
      <c r="G7" s="38">
        <v>1</v>
      </c>
      <c r="H7" s="38" t="s">
        <v>93</v>
      </c>
      <c r="I7" s="38" t="s">
        <v>94</v>
      </c>
      <c r="J7" s="38" t="s">
        <v>95</v>
      </c>
      <c r="K7" s="38" t="s">
        <v>96</v>
      </c>
      <c r="L7" s="38" t="s">
        <v>97</v>
      </c>
      <c r="M7" s="38" t="s">
        <v>98</v>
      </c>
      <c r="N7" s="39" t="s">
        <v>99</v>
      </c>
      <c r="O7" s="39">
        <v>92.05</v>
      </c>
      <c r="P7" s="39">
        <v>100</v>
      </c>
      <c r="Q7" s="39">
        <v>2694</v>
      </c>
      <c r="R7" s="39">
        <v>111955</v>
      </c>
      <c r="S7" s="39">
        <v>26.45</v>
      </c>
      <c r="T7" s="39">
        <v>4232.7</v>
      </c>
      <c r="U7" s="39">
        <v>109084</v>
      </c>
      <c r="V7" s="39">
        <v>26.32</v>
      </c>
      <c r="W7" s="39">
        <v>4144.53</v>
      </c>
      <c r="X7" s="39">
        <v>135.84</v>
      </c>
      <c r="Y7" s="39">
        <v>119.81</v>
      </c>
      <c r="Z7" s="39">
        <v>126.34</v>
      </c>
      <c r="AA7" s="39">
        <v>124.01</v>
      </c>
      <c r="AB7" s="39">
        <v>121.41</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280.73</v>
      </c>
      <c r="AU7" s="39">
        <v>251.63</v>
      </c>
      <c r="AV7" s="39">
        <v>293.98</v>
      </c>
      <c r="AW7" s="39">
        <v>379.19</v>
      </c>
      <c r="AX7" s="39">
        <v>411.49</v>
      </c>
      <c r="AY7" s="39">
        <v>344.19</v>
      </c>
      <c r="AZ7" s="39">
        <v>352.05</v>
      </c>
      <c r="BA7" s="39">
        <v>349.04</v>
      </c>
      <c r="BB7" s="39">
        <v>337.49</v>
      </c>
      <c r="BC7" s="39">
        <v>335.6</v>
      </c>
      <c r="BD7" s="39">
        <v>261.93</v>
      </c>
      <c r="BE7" s="39">
        <v>62.39</v>
      </c>
      <c r="BF7" s="39">
        <v>58.58</v>
      </c>
      <c r="BG7" s="39">
        <v>53.17</v>
      </c>
      <c r="BH7" s="39">
        <v>47.91</v>
      </c>
      <c r="BI7" s="39">
        <v>42.19</v>
      </c>
      <c r="BJ7" s="39">
        <v>252.09</v>
      </c>
      <c r="BK7" s="39">
        <v>250.76</v>
      </c>
      <c r="BL7" s="39">
        <v>254.54</v>
      </c>
      <c r="BM7" s="39">
        <v>265.92</v>
      </c>
      <c r="BN7" s="39">
        <v>258.26</v>
      </c>
      <c r="BO7" s="39">
        <v>270.45999999999998</v>
      </c>
      <c r="BP7" s="39">
        <v>136.24</v>
      </c>
      <c r="BQ7" s="39">
        <v>115.5</v>
      </c>
      <c r="BR7" s="39">
        <v>126.68</v>
      </c>
      <c r="BS7" s="39">
        <v>123.94</v>
      </c>
      <c r="BT7" s="39">
        <v>118.89</v>
      </c>
      <c r="BU7" s="39">
        <v>106.22</v>
      </c>
      <c r="BV7" s="39">
        <v>106.69</v>
      </c>
      <c r="BW7" s="39">
        <v>106.52</v>
      </c>
      <c r="BX7" s="39">
        <v>105.86</v>
      </c>
      <c r="BY7" s="39">
        <v>106.07</v>
      </c>
      <c r="BZ7" s="39">
        <v>103.91</v>
      </c>
      <c r="CA7" s="39">
        <v>119.47</v>
      </c>
      <c r="CB7" s="39">
        <v>138.19999999999999</v>
      </c>
      <c r="CC7" s="39">
        <v>125.9</v>
      </c>
      <c r="CD7" s="39">
        <v>128.36000000000001</v>
      </c>
      <c r="CE7" s="39">
        <v>133.51</v>
      </c>
      <c r="CF7" s="39">
        <v>155.22999999999999</v>
      </c>
      <c r="CG7" s="39">
        <v>154.91999999999999</v>
      </c>
      <c r="CH7" s="39">
        <v>155.80000000000001</v>
      </c>
      <c r="CI7" s="39">
        <v>158.58000000000001</v>
      </c>
      <c r="CJ7" s="39">
        <v>159.22</v>
      </c>
      <c r="CK7" s="39">
        <v>167.11</v>
      </c>
      <c r="CL7" s="39">
        <v>72.709999999999994</v>
      </c>
      <c r="CM7" s="39">
        <v>72.459999999999994</v>
      </c>
      <c r="CN7" s="39">
        <v>72.5</v>
      </c>
      <c r="CO7" s="39">
        <v>71.53</v>
      </c>
      <c r="CP7" s="39">
        <v>70.66</v>
      </c>
      <c r="CQ7" s="39">
        <v>62.12</v>
      </c>
      <c r="CR7" s="39">
        <v>62.26</v>
      </c>
      <c r="CS7" s="39">
        <v>62.1</v>
      </c>
      <c r="CT7" s="39">
        <v>62.38</v>
      </c>
      <c r="CU7" s="39">
        <v>62.83</v>
      </c>
      <c r="CV7" s="39">
        <v>60.27</v>
      </c>
      <c r="CW7" s="39">
        <v>96.82</v>
      </c>
      <c r="CX7" s="39">
        <v>96.1</v>
      </c>
      <c r="CY7" s="39">
        <v>95.79</v>
      </c>
      <c r="CZ7" s="39">
        <v>96.02</v>
      </c>
      <c r="DA7" s="39">
        <v>96.39</v>
      </c>
      <c r="DB7" s="39">
        <v>89.45</v>
      </c>
      <c r="DC7" s="39">
        <v>89.5</v>
      </c>
      <c r="DD7" s="39">
        <v>89.52</v>
      </c>
      <c r="DE7" s="39">
        <v>89.17</v>
      </c>
      <c r="DF7" s="39">
        <v>88.86</v>
      </c>
      <c r="DG7" s="39">
        <v>89.92</v>
      </c>
      <c r="DH7" s="39">
        <v>43.36</v>
      </c>
      <c r="DI7" s="39">
        <v>41.06</v>
      </c>
      <c r="DJ7" s="39">
        <v>42.58</v>
      </c>
      <c r="DK7" s="39">
        <v>43.86</v>
      </c>
      <c r="DL7" s="39">
        <v>43.36</v>
      </c>
      <c r="DM7" s="39">
        <v>44.91</v>
      </c>
      <c r="DN7" s="39">
        <v>45.89</v>
      </c>
      <c r="DO7" s="39">
        <v>46.58</v>
      </c>
      <c r="DP7" s="39">
        <v>46.99</v>
      </c>
      <c r="DQ7" s="39">
        <v>47.89</v>
      </c>
      <c r="DR7" s="39">
        <v>48.85</v>
      </c>
      <c r="DS7" s="39">
        <v>24.48</v>
      </c>
      <c r="DT7" s="39">
        <v>24.11</v>
      </c>
      <c r="DU7" s="39">
        <v>24.19</v>
      </c>
      <c r="DV7" s="39">
        <v>27.39</v>
      </c>
      <c r="DW7" s="39">
        <v>26.4</v>
      </c>
      <c r="DX7" s="39">
        <v>12.03</v>
      </c>
      <c r="DY7" s="39">
        <v>13.14</v>
      </c>
      <c r="DZ7" s="39">
        <v>14.45</v>
      </c>
      <c r="EA7" s="39">
        <v>15.83</v>
      </c>
      <c r="EB7" s="39">
        <v>16.899999999999999</v>
      </c>
      <c r="EC7" s="39">
        <v>17.8</v>
      </c>
      <c r="ED7" s="39">
        <v>0.43</v>
      </c>
      <c r="EE7" s="39">
        <v>1.06</v>
      </c>
      <c r="EF7" s="39">
        <v>0.82</v>
      </c>
      <c r="EG7" s="39">
        <v>1.32</v>
      </c>
      <c r="EH7" s="39">
        <v>1.4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2020-02-13T04:42:38Z</cp:lastPrinted>
  <dcterms:modified xsi:type="dcterms:W3CDTF">2020-02-13T04:42:45Z</dcterms:modified>
</cp:coreProperties>
</file>