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20和泉市\"/>
    </mc:Choice>
  </mc:AlternateContent>
  <workbookProtection workbookAlgorithmName="SHA-512" workbookHashValue="J2Anpj8Gj4SEo3nq54ZkG7tfK3rEMzLjqK83obJBnJKOmELA/yCAS8KaOrtqKqGaF8im0qUdoMJ5qhDPOkzT0Q==" workbookSaltValue="asdrtPDrNsd/D6d5nq3+h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<sst xmlns="http://schemas.openxmlformats.org/spreadsheetml/2006/main" count="228" uniqueCount="111">
  <si>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</si>
  <si>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</si>
  <si>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</si>
  <si>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</si>
  <si>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</si>
  <si>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</si>
  <si>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</si>
  <si>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</si>
  <si>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</si>
  <si>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</si>
  <si>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</si>
  <si>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</si>
  <si>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</si>
  <si>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</si>
  <si>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</si>
  <si>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</si>
  <si>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</si>
  <si>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</si>
  <si>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</si>
  <si>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</si>
  <si>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</si>
  <si>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</si>
  <si>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</si>
  <si>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</si>
  <si>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</si>
  <si>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</si>
  <si>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</si>
  <si>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</si>
  <si>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</si>
  <si>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</si>
  <si>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</si>
  <si>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</si>
  <si>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</si>
  <si>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</si>
  <si>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</si>
  <si>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</si>
  <si>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</si>
  <si>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</si>
  <si>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</si>
  <si>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</si>
  <si>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</si>
  <si>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</si>
  <si>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</si>
  <si>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</si>
  <si>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</si>
  <si>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</si>
  <si>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</si>
  <si>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</si>
  <si>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</si>
  <si>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</si>
  <si>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</si>
  <si>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</si>
  <si>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</si>
  <si>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</si>
  <si>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</si>
  <si>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</si>
  <si>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</si>
  <si>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</si>
  <si>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</si>
  <si>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</si>
  <si>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</si>
  <si>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</si>
  <si>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</si>
  <si>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</si>
  <si>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</si>
  <si>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</si>
  <si>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</si>
  <si>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</si>
  <si>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</si>
  <si>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</si>
  <si>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</si>
  <si>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</si>
  <si>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</si>
  <si>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</si>
  <si>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</si>
  <si>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</si>
  <si>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</si>
  <si>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</si>
  <si>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</si>
  <si>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</si>
  <si>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</si>
  <si>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</si>
  <si>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</si>
  <si>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</si>
  <si>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</si>
  <si>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</si>
  <si>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</si>
  <si>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</si>
  <si>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</si>
  <si>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</si>
  <si>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</si>
  <si>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</si>
  <si>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</si>
  <si>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</si>
  <si>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</si>
  <si>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</si>
  <si>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和泉市</t>
  </si>
  <si>
    <t>法適用</t>
  </si>
  <si>
    <t>下水道事業</t>
  </si>
  <si>
    <t>公共下水道</t>
  </si>
  <si>
    <t>Ab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</si>
  <si>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</si>
  <si>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</si>
  <si>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</si>
  <si>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</si>
  <si>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</si>
  <si>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</si>
  <si>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</si>
  <si>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和泉市の公共下水道は、昭和50年度に都市計画決定を行い、昭和52年度から事業を進めていますので、現在、耐用年数が経過している管渠はありません。</t>
    <phoneticPr fontId="4"/>
  </si>
  <si>
    <t>　平成23年度から地方公営企業法を適用した公営企業会計に移行し、独立採算制を基本とした会計となり、資金状況などを勘案した収支バランスを重視しながら経営を行うようになりました。
　しかし、経営の健全性・効率性の指標をみると、これから管渠の布設を行いつつ、今後発生が見込まれる耐用年数を経過した管渠の更新に備えるため、よりいっそう経営の健全化・効率化を図らないといけないことがわかります。
　そのために、経営戦略に基づき、計画的かつ合理的な経営を行い、国庫補助金を最大限に活用して未整備区域の下水道整備促進を行いながら、不明水対策による処理経費の節減、及び未水洗化家屋への戸別訪問による啓発を行うなど収入確保に努めていきます。</t>
    <rPh sb="126" eb="128">
      <t>コンゴ</t>
    </rPh>
    <rPh sb="128" eb="130">
      <t>ハッセイ</t>
    </rPh>
    <rPh sb="131" eb="133">
      <t>ミコ</t>
    </rPh>
    <phoneticPr fontId="4"/>
  </si>
  <si>
    <t>　①経常収支比率は、平成30年度に料金改定を行ったことにより前年度から大きく上昇し、類似団体平均値(以下、平均値)より高く、健全な経営状態を保てています。
　②累積欠損金比率は、累積欠損金が発生していないため計上していません。
　③流動比率については、平成26年度からの会計制度の見直しにより、流動負債に企業債が計上され100％を大きく下回りました。また、平均値と比べても低くなっており、前年度と同様に資金的に苦しい経営となっていることがわかります。
  ④企業債残高対事業規模比率は前年度から下がったものの、平均値を上回っており、類似団体より企業債による経営圧迫の影響が大きいと考えられます。
　⑤経費回収率は100％を越えており、汚水処理に係る費用を下水道使用料で賄えています。
　⑥汚水処理原価は、平均値より下回っており、有収水量が増加したことにより、前年度との比較でも下がっています。
　⑦施設利用率は、汚水処理施設等を保有していないため計上していません。
　⑧水洗化率は、水洗化啓発活動により毎年度、少しずつ伸びているものの、浄化槽からの切替や接続に際しての経済的負担等の理由から平均値より低い値となっています。</t>
    <rPh sb="10" eb="12">
      <t>ヘイセイ</t>
    </rPh>
    <rPh sb="14" eb="16">
      <t>ネンド</t>
    </rPh>
    <rPh sb="17" eb="19">
      <t>リョウキン</t>
    </rPh>
    <rPh sb="19" eb="21">
      <t>カイテイ</t>
    </rPh>
    <rPh sb="22" eb="23">
      <t>オコナ</t>
    </rPh>
    <rPh sb="30" eb="33">
      <t>ゼンネンド</t>
    </rPh>
    <rPh sb="35" eb="36">
      <t>オオ</t>
    </rPh>
    <rPh sb="38" eb="40">
      <t>ジョウショウ</t>
    </rPh>
    <rPh sb="42" eb="44">
      <t>ルイジ</t>
    </rPh>
    <rPh sb="44" eb="46">
      <t>ダンタイ</t>
    </rPh>
    <rPh sb="46" eb="49">
      <t>ヘイキンチ</t>
    </rPh>
    <rPh sb="50" eb="52">
      <t>イカ</t>
    </rPh>
    <rPh sb="53" eb="56">
      <t>ヘイキンチ</t>
    </rPh>
    <rPh sb="59" eb="60">
      <t>タカ</t>
    </rPh>
    <rPh sb="62" eb="64">
      <t>ケンゼン</t>
    </rPh>
    <rPh sb="65" eb="67">
      <t>ケイエイ</t>
    </rPh>
    <rPh sb="67" eb="69">
      <t>ジョウタイ</t>
    </rPh>
    <rPh sb="70" eb="71">
      <t>タモ</t>
    </rPh>
    <rPh sb="311" eb="312">
      <t>コ</t>
    </rPh>
    <rPh sb="317" eb="319">
      <t>オスイ</t>
    </rPh>
    <rPh sb="319" eb="321">
      <t>ショリ</t>
    </rPh>
    <rPh sb="322" eb="323">
      <t>カカ</t>
    </rPh>
    <rPh sb="324" eb="326">
      <t>ヒヨウ</t>
    </rPh>
    <rPh sb="327" eb="330">
      <t>ゲスイドウ</t>
    </rPh>
    <rPh sb="330" eb="333">
      <t>シヨウリョウ</t>
    </rPh>
    <rPh sb="334" eb="335">
      <t>マカナ</t>
    </rPh>
    <rPh sb="364" eb="365">
      <t>ユウ</t>
    </rPh>
    <rPh sb="365" eb="366">
      <t>シュウ</t>
    </rPh>
    <rPh sb="366" eb="368">
      <t>スイリョウ</t>
    </rPh>
    <rPh sb="369" eb="371">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</si>
</sst>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63-4864-A39E-7B0118DCC14F}"/>
            </c:ext>
          </c:extLst>
        </c:ser>
        <c:dLbls>
          <c:showLegendKey val="0"/>
          <c:showVal val="0"/>
          <c:showCatName val="0"/>
          <c:showSerName val="0"/>
          <c:showPercent val="0"/>
          <c:showBubbleSize val="0"/>
        </c:dLbls>
        <c:gapWidth val="150"/>
        <c:axId val="74749440"/>
        <c:axId val="7475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0.11</c:v>
                </c:pt>
                <c:pt idx="2">
                  <c:v>0.13</c:v>
                </c:pt>
                <c:pt idx="3">
                  <c:v>0.17</c:v>
                </c:pt>
                <c:pt idx="4">
                  <c:v>0.12</c:v>
                </c:pt>
              </c:numCache>
            </c:numRef>
          </c:val>
          <c:smooth val="0"/>
          <c:extLst>
            <c:ext xmlns:c16="http://schemas.microsoft.com/office/drawing/2014/chart" uri="{C3380CC4-5D6E-409C-BE32-E72D297353CC}">
              <c16:uniqueId val="{00000001-7C63-4864-A39E-7B0118DCC14F}"/>
            </c:ext>
          </c:extLst>
        </c:ser>
        <c:dLbls>
          <c:showLegendKey val="0"/>
          <c:showVal val="0"/>
          <c:showCatName val="0"/>
          <c:showSerName val="0"/>
          <c:showPercent val="0"/>
          <c:showBubbleSize val="0"/>
        </c:dLbls>
        <c:marker val="1"/>
        <c:smooth val="0"/>
        <c:axId val="74749440"/>
        <c:axId val="74751360"/>
      </c:lineChart>
      <c:dateAx>
        <c:axId val="74749440"/>
        <c:scaling>
          <c:orientation val="minMax"/>
        </c:scaling>
        <c:delete val="1"/>
        <c:axPos val="b"/>
        <c:numFmt formatCode="ge" sourceLinked="1"/>
        <c:majorTickMark val="none"/>
        <c:minorTickMark val="none"/>
        <c:tickLblPos val="none"/>
        <c:crossAx val="74751360"/>
        <c:crosses val="autoZero"/>
        <c:auto val="1"/>
        <c:lblOffset val="100"/>
        <c:baseTimeUnit val="years"/>
      </c:dateAx>
      <c:valAx>
        <c:axId val="7475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74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BC-4051-ADF5-4BBC44063893}"/>
            </c:ext>
          </c:extLst>
        </c:ser>
        <c:dLbls>
          <c:showLegendKey val="0"/>
          <c:showVal val="0"/>
          <c:showCatName val="0"/>
          <c:showSerName val="0"/>
          <c:showPercent val="0"/>
          <c:showBubbleSize val="0"/>
        </c:dLbls>
        <c:gapWidth val="150"/>
        <c:axId val="84280832"/>
        <c:axId val="8428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69.95</c:v>
                </c:pt>
                <c:pt idx="1">
                  <c:v>72.239999999999995</c:v>
                </c:pt>
                <c:pt idx="2">
                  <c:v>63.26</c:v>
                </c:pt>
                <c:pt idx="3">
                  <c:v>61.54</c:v>
                </c:pt>
                <c:pt idx="4">
                  <c:v>68.3</c:v>
                </c:pt>
              </c:numCache>
            </c:numRef>
          </c:val>
          <c:smooth val="0"/>
          <c:extLst>
            <c:ext xmlns:c16="http://schemas.microsoft.com/office/drawing/2014/chart" uri="{C3380CC4-5D6E-409C-BE32-E72D297353CC}">
              <c16:uniqueId val="{00000001-53BC-4051-ADF5-4BBC44063893}"/>
            </c:ext>
          </c:extLst>
        </c:ser>
        <c:dLbls>
          <c:showLegendKey val="0"/>
          <c:showVal val="0"/>
          <c:showCatName val="0"/>
          <c:showSerName val="0"/>
          <c:showPercent val="0"/>
          <c:showBubbleSize val="0"/>
        </c:dLbls>
        <c:marker val="1"/>
        <c:smooth val="0"/>
        <c:axId val="84280832"/>
        <c:axId val="84282752"/>
      </c:lineChart>
      <c:dateAx>
        <c:axId val="84280832"/>
        <c:scaling>
          <c:orientation val="minMax"/>
        </c:scaling>
        <c:delete val="1"/>
        <c:axPos val="b"/>
        <c:numFmt formatCode="ge" sourceLinked="1"/>
        <c:majorTickMark val="none"/>
        <c:minorTickMark val="none"/>
        <c:tickLblPos val="none"/>
        <c:crossAx val="84282752"/>
        <c:crosses val="autoZero"/>
        <c:auto val="1"/>
        <c:lblOffset val="100"/>
        <c:baseTimeUnit val="years"/>
      </c:dateAx>
      <c:valAx>
        <c:axId val="8428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8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89.63</c:v>
                </c:pt>
                <c:pt idx="1">
                  <c:v>89.67</c:v>
                </c:pt>
                <c:pt idx="2">
                  <c:v>89.86</c:v>
                </c:pt>
                <c:pt idx="3">
                  <c:v>90.05</c:v>
                </c:pt>
                <c:pt idx="4">
                  <c:v>90.35</c:v>
                </c:pt>
              </c:numCache>
            </c:numRef>
          </c:val>
          <c:extLst>
            <c:ext xmlns:c16="http://schemas.microsoft.com/office/drawing/2014/chart" uri="{C3380CC4-5D6E-409C-BE32-E72D297353CC}">
              <c16:uniqueId val="{00000000-88DB-49F7-A4FA-16246F40BF7F}"/>
            </c:ext>
          </c:extLst>
        </c:ser>
        <c:dLbls>
          <c:showLegendKey val="0"/>
          <c:showVal val="0"/>
          <c:showCatName val="0"/>
          <c:showSerName val="0"/>
          <c:showPercent val="0"/>
          <c:showBubbleSize val="0"/>
        </c:dLbls>
        <c:gapWidth val="150"/>
        <c:axId val="84342656"/>
        <c:axId val="8434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96.69</c:v>
                </c:pt>
                <c:pt idx="1">
                  <c:v>96.84</c:v>
                </c:pt>
                <c:pt idx="2">
                  <c:v>94.07</c:v>
                </c:pt>
                <c:pt idx="3">
                  <c:v>94.13</c:v>
                </c:pt>
                <c:pt idx="4">
                  <c:v>96.78</c:v>
                </c:pt>
              </c:numCache>
            </c:numRef>
          </c:val>
          <c:smooth val="0"/>
          <c:extLst>
            <c:ext xmlns:c16="http://schemas.microsoft.com/office/drawing/2014/chart" uri="{C3380CC4-5D6E-409C-BE32-E72D297353CC}">
              <c16:uniqueId val="{00000001-88DB-49F7-A4FA-16246F40BF7F}"/>
            </c:ext>
          </c:extLst>
        </c:ser>
        <c:dLbls>
          <c:showLegendKey val="0"/>
          <c:showVal val="0"/>
          <c:showCatName val="0"/>
          <c:showSerName val="0"/>
          <c:showPercent val="0"/>
          <c:showBubbleSize val="0"/>
        </c:dLbls>
        <c:marker val="1"/>
        <c:smooth val="0"/>
        <c:axId val="84342656"/>
        <c:axId val="84348928"/>
      </c:lineChart>
      <c:dateAx>
        <c:axId val="84342656"/>
        <c:scaling>
          <c:orientation val="minMax"/>
        </c:scaling>
        <c:delete val="1"/>
        <c:axPos val="b"/>
        <c:numFmt formatCode="ge" sourceLinked="1"/>
        <c:majorTickMark val="none"/>
        <c:minorTickMark val="none"/>
        <c:tickLblPos val="none"/>
        <c:crossAx val="84348928"/>
        <c:crosses val="autoZero"/>
        <c:auto val="1"/>
        <c:lblOffset val="100"/>
        <c:baseTimeUnit val="years"/>
      </c:dateAx>
      <c:valAx>
        <c:axId val="8434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4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101.66</c:v>
                </c:pt>
                <c:pt idx="1">
                  <c:v>101.85</c:v>
                </c:pt>
                <c:pt idx="2">
                  <c:v>102.01</c:v>
                </c:pt>
                <c:pt idx="3">
                  <c:v>102.47</c:v>
                </c:pt>
                <c:pt idx="4">
                  <c:v>109.55</c:v>
                </c:pt>
              </c:numCache>
            </c:numRef>
          </c:val>
          <c:extLst>
            <c:ext xmlns:c16="http://schemas.microsoft.com/office/drawing/2014/chart" uri="{C3380CC4-5D6E-409C-BE32-E72D297353CC}">
              <c16:uniqueId val="{00000000-5DFA-4381-BAB1-BA985437CAD3}"/>
            </c:ext>
          </c:extLst>
        </c:ser>
        <c:dLbls>
          <c:showLegendKey val="0"/>
          <c:showVal val="0"/>
          <c:showCatName val="0"/>
          <c:showSerName val="0"/>
          <c:showPercent val="0"/>
          <c:showBubbleSize val="0"/>
        </c:dLbls>
        <c:gapWidth val="150"/>
        <c:axId val="75962240"/>
        <c:axId val="7597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104.63</c:v>
                </c:pt>
                <c:pt idx="1">
                  <c:v>105.91</c:v>
                </c:pt>
                <c:pt idx="2">
                  <c:v>107.45</c:v>
                </c:pt>
                <c:pt idx="3">
                  <c:v>107.43</c:v>
                </c:pt>
                <c:pt idx="4">
                  <c:v>106.78</c:v>
                </c:pt>
              </c:numCache>
            </c:numRef>
          </c:val>
          <c:smooth val="0"/>
          <c:extLst>
            <c:ext xmlns:c16="http://schemas.microsoft.com/office/drawing/2014/chart" uri="{C3380CC4-5D6E-409C-BE32-E72D297353CC}">
              <c16:uniqueId val="{00000001-5DFA-4381-BAB1-BA985437CAD3}"/>
            </c:ext>
          </c:extLst>
        </c:ser>
        <c:dLbls>
          <c:showLegendKey val="0"/>
          <c:showVal val="0"/>
          <c:showCatName val="0"/>
          <c:showSerName val="0"/>
          <c:showPercent val="0"/>
          <c:showBubbleSize val="0"/>
        </c:dLbls>
        <c:marker val="1"/>
        <c:smooth val="0"/>
        <c:axId val="75962240"/>
        <c:axId val="75976704"/>
      </c:lineChart>
      <c:dateAx>
        <c:axId val="75962240"/>
        <c:scaling>
          <c:orientation val="minMax"/>
        </c:scaling>
        <c:delete val="1"/>
        <c:axPos val="b"/>
        <c:numFmt formatCode="ge" sourceLinked="1"/>
        <c:majorTickMark val="none"/>
        <c:minorTickMark val="none"/>
        <c:tickLblPos val="none"/>
        <c:crossAx val="75976704"/>
        <c:crosses val="autoZero"/>
        <c:auto val="1"/>
        <c:lblOffset val="100"/>
        <c:baseTimeUnit val="years"/>
      </c:dateAx>
      <c:valAx>
        <c:axId val="7597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96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10.33</c:v>
                </c:pt>
                <c:pt idx="1">
                  <c:v>12.83</c:v>
                </c:pt>
                <c:pt idx="2">
                  <c:v>15.15</c:v>
                </c:pt>
                <c:pt idx="3">
                  <c:v>17.579999999999998</c:v>
                </c:pt>
                <c:pt idx="4">
                  <c:v>20.010000000000002</c:v>
                </c:pt>
              </c:numCache>
            </c:numRef>
          </c:val>
          <c:extLst>
            <c:ext xmlns:c16="http://schemas.microsoft.com/office/drawing/2014/chart" uri="{C3380CC4-5D6E-409C-BE32-E72D297353CC}">
              <c16:uniqueId val="{00000000-7EBA-4BC2-9D94-3DC518648EED}"/>
            </c:ext>
          </c:extLst>
        </c:ser>
        <c:dLbls>
          <c:showLegendKey val="0"/>
          <c:showVal val="0"/>
          <c:showCatName val="0"/>
          <c:showSerName val="0"/>
          <c:showPercent val="0"/>
          <c:showBubbleSize val="0"/>
        </c:dLbls>
        <c:gapWidth val="150"/>
        <c:axId val="75995392"/>
        <c:axId val="7641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25.54</c:v>
                </c:pt>
                <c:pt idx="1">
                  <c:v>22.87</c:v>
                </c:pt>
                <c:pt idx="2">
                  <c:v>28.95</c:v>
                </c:pt>
                <c:pt idx="3">
                  <c:v>30.11</c:v>
                </c:pt>
                <c:pt idx="4">
                  <c:v>29.38</c:v>
                </c:pt>
              </c:numCache>
            </c:numRef>
          </c:val>
          <c:smooth val="0"/>
          <c:extLst>
            <c:ext xmlns:c16="http://schemas.microsoft.com/office/drawing/2014/chart" uri="{C3380CC4-5D6E-409C-BE32-E72D297353CC}">
              <c16:uniqueId val="{00000001-7EBA-4BC2-9D94-3DC518648EED}"/>
            </c:ext>
          </c:extLst>
        </c:ser>
        <c:dLbls>
          <c:showLegendKey val="0"/>
          <c:showVal val="0"/>
          <c:showCatName val="0"/>
          <c:showSerName val="0"/>
          <c:showPercent val="0"/>
          <c:showBubbleSize val="0"/>
        </c:dLbls>
        <c:marker val="1"/>
        <c:smooth val="0"/>
        <c:axId val="75995392"/>
        <c:axId val="76415360"/>
      </c:lineChart>
      <c:dateAx>
        <c:axId val="75995392"/>
        <c:scaling>
          <c:orientation val="minMax"/>
        </c:scaling>
        <c:delete val="1"/>
        <c:axPos val="b"/>
        <c:numFmt formatCode="ge" sourceLinked="1"/>
        <c:majorTickMark val="none"/>
        <c:minorTickMark val="none"/>
        <c:tickLblPos val="none"/>
        <c:crossAx val="76415360"/>
        <c:crosses val="autoZero"/>
        <c:auto val="1"/>
        <c:lblOffset val="100"/>
        <c:baseTimeUnit val="years"/>
      </c:dateAx>
      <c:valAx>
        <c:axId val="7641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99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6B-4414-BF4C-5067C1A0E7F8}"/>
            </c:ext>
          </c:extLst>
        </c:ser>
        <c:dLbls>
          <c:showLegendKey val="0"/>
          <c:showVal val="0"/>
          <c:showCatName val="0"/>
          <c:showSerName val="0"/>
          <c:showPercent val="0"/>
          <c:showBubbleSize val="0"/>
        </c:dLbls>
        <c:gapWidth val="150"/>
        <c:axId val="76446336"/>
        <c:axId val="7645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1.39</c:v>
                </c:pt>
                <c:pt idx="1">
                  <c:v>1.2</c:v>
                </c:pt>
                <c:pt idx="2">
                  <c:v>4.07</c:v>
                </c:pt>
                <c:pt idx="3">
                  <c:v>4.54</c:v>
                </c:pt>
                <c:pt idx="4">
                  <c:v>3.45</c:v>
                </c:pt>
              </c:numCache>
            </c:numRef>
          </c:val>
          <c:smooth val="0"/>
          <c:extLst>
            <c:ext xmlns:c16="http://schemas.microsoft.com/office/drawing/2014/chart" uri="{C3380CC4-5D6E-409C-BE32-E72D297353CC}">
              <c16:uniqueId val="{00000001-4B6B-4414-BF4C-5067C1A0E7F8}"/>
            </c:ext>
          </c:extLst>
        </c:ser>
        <c:dLbls>
          <c:showLegendKey val="0"/>
          <c:showVal val="0"/>
          <c:showCatName val="0"/>
          <c:showSerName val="0"/>
          <c:showPercent val="0"/>
          <c:showBubbleSize val="0"/>
        </c:dLbls>
        <c:marker val="1"/>
        <c:smooth val="0"/>
        <c:axId val="76446336"/>
        <c:axId val="76452608"/>
      </c:lineChart>
      <c:dateAx>
        <c:axId val="76446336"/>
        <c:scaling>
          <c:orientation val="minMax"/>
        </c:scaling>
        <c:delete val="1"/>
        <c:axPos val="b"/>
        <c:numFmt formatCode="ge" sourceLinked="1"/>
        <c:majorTickMark val="none"/>
        <c:minorTickMark val="none"/>
        <c:tickLblPos val="none"/>
        <c:crossAx val="76452608"/>
        <c:crosses val="autoZero"/>
        <c:auto val="1"/>
        <c:lblOffset val="100"/>
        <c:baseTimeUnit val="years"/>
      </c:dateAx>
      <c:valAx>
        <c:axId val="7645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44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86-4017-B727-C6775BE3A935}"/>
            </c:ext>
          </c:extLst>
        </c:ser>
        <c:dLbls>
          <c:showLegendKey val="0"/>
          <c:showVal val="0"/>
          <c:showCatName val="0"/>
          <c:showSerName val="0"/>
          <c:showPercent val="0"/>
          <c:showBubbleSize val="0"/>
        </c:dLbls>
        <c:gapWidth val="150"/>
        <c:axId val="84034688"/>
        <c:axId val="8403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0.1</c:v>
                </c:pt>
                <c:pt idx="1">
                  <c:v>0</c:v>
                </c:pt>
                <c:pt idx="2" formatCode="#,##0.00;&quot;△&quot;#,##0.00;&quot;-&quot;">
                  <c:v>11.01</c:v>
                </c:pt>
                <c:pt idx="3" formatCode="#,##0.00;&quot;△&quot;#,##0.00;&quot;-&quot;">
                  <c:v>10.199999999999999</c:v>
                </c:pt>
                <c:pt idx="4" formatCode="#,##0.00;&quot;△&quot;#,##0.00;&quot;-&quot;">
                  <c:v>0.19</c:v>
                </c:pt>
              </c:numCache>
            </c:numRef>
          </c:val>
          <c:smooth val="0"/>
          <c:extLst>
            <c:ext xmlns:c16="http://schemas.microsoft.com/office/drawing/2014/chart" uri="{C3380CC4-5D6E-409C-BE32-E72D297353CC}">
              <c16:uniqueId val="{00000001-3886-4017-B727-C6775BE3A935}"/>
            </c:ext>
          </c:extLst>
        </c:ser>
        <c:dLbls>
          <c:showLegendKey val="0"/>
          <c:showVal val="0"/>
          <c:showCatName val="0"/>
          <c:showSerName val="0"/>
          <c:showPercent val="0"/>
          <c:showBubbleSize val="0"/>
        </c:dLbls>
        <c:marker val="1"/>
        <c:smooth val="0"/>
        <c:axId val="84034688"/>
        <c:axId val="84036608"/>
      </c:lineChart>
      <c:dateAx>
        <c:axId val="84034688"/>
        <c:scaling>
          <c:orientation val="minMax"/>
        </c:scaling>
        <c:delete val="1"/>
        <c:axPos val="b"/>
        <c:numFmt formatCode="ge" sourceLinked="1"/>
        <c:majorTickMark val="none"/>
        <c:minorTickMark val="none"/>
        <c:tickLblPos val="none"/>
        <c:crossAx val="84036608"/>
        <c:crosses val="autoZero"/>
        <c:auto val="1"/>
        <c:lblOffset val="100"/>
        <c:baseTimeUnit val="years"/>
      </c:dateAx>
      <c:valAx>
        <c:axId val="8403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3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23.06</c:v>
                </c:pt>
                <c:pt idx="1">
                  <c:v>18.95</c:v>
                </c:pt>
                <c:pt idx="2">
                  <c:v>16.16</c:v>
                </c:pt>
                <c:pt idx="3">
                  <c:v>20.74</c:v>
                </c:pt>
                <c:pt idx="4">
                  <c:v>25.62</c:v>
                </c:pt>
              </c:numCache>
            </c:numRef>
          </c:val>
          <c:extLst>
            <c:ext xmlns:c16="http://schemas.microsoft.com/office/drawing/2014/chart" uri="{C3380CC4-5D6E-409C-BE32-E72D297353CC}">
              <c16:uniqueId val="{00000000-E70F-40F5-9878-16706E59E79F}"/>
            </c:ext>
          </c:extLst>
        </c:ser>
        <c:dLbls>
          <c:showLegendKey val="0"/>
          <c:showVal val="0"/>
          <c:showCatName val="0"/>
          <c:showSerName val="0"/>
          <c:showPercent val="0"/>
          <c:showBubbleSize val="0"/>
        </c:dLbls>
        <c:gapWidth val="150"/>
        <c:axId val="84064128"/>
        <c:axId val="8407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72.66</c:v>
                </c:pt>
                <c:pt idx="1">
                  <c:v>66.900000000000006</c:v>
                </c:pt>
                <c:pt idx="2">
                  <c:v>54.03</c:v>
                </c:pt>
                <c:pt idx="3">
                  <c:v>65.83</c:v>
                </c:pt>
                <c:pt idx="4">
                  <c:v>80.64</c:v>
                </c:pt>
              </c:numCache>
            </c:numRef>
          </c:val>
          <c:smooth val="0"/>
          <c:extLst>
            <c:ext xmlns:c16="http://schemas.microsoft.com/office/drawing/2014/chart" uri="{C3380CC4-5D6E-409C-BE32-E72D297353CC}">
              <c16:uniqueId val="{00000001-E70F-40F5-9878-16706E59E79F}"/>
            </c:ext>
          </c:extLst>
        </c:ser>
        <c:dLbls>
          <c:showLegendKey val="0"/>
          <c:showVal val="0"/>
          <c:showCatName val="0"/>
          <c:showSerName val="0"/>
          <c:showPercent val="0"/>
          <c:showBubbleSize val="0"/>
        </c:dLbls>
        <c:marker val="1"/>
        <c:smooth val="0"/>
        <c:axId val="84064128"/>
        <c:axId val="84070400"/>
      </c:lineChart>
      <c:dateAx>
        <c:axId val="84064128"/>
        <c:scaling>
          <c:orientation val="minMax"/>
        </c:scaling>
        <c:delete val="1"/>
        <c:axPos val="b"/>
        <c:numFmt formatCode="ge" sourceLinked="1"/>
        <c:majorTickMark val="none"/>
        <c:minorTickMark val="none"/>
        <c:tickLblPos val="none"/>
        <c:crossAx val="84070400"/>
        <c:crosses val="autoZero"/>
        <c:auto val="1"/>
        <c:lblOffset val="100"/>
        <c:baseTimeUnit val="years"/>
      </c:dateAx>
      <c:valAx>
        <c:axId val="8407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6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1030.3499999999999</c:v>
                </c:pt>
                <c:pt idx="1">
                  <c:v>1252.07</c:v>
                </c:pt>
                <c:pt idx="2">
                  <c:v>1219.57</c:v>
                </c:pt>
                <c:pt idx="3">
                  <c:v>1176.24</c:v>
                </c:pt>
                <c:pt idx="4">
                  <c:v>1018.56</c:v>
                </c:pt>
              </c:numCache>
            </c:numRef>
          </c:val>
          <c:extLst>
            <c:ext xmlns:c16="http://schemas.microsoft.com/office/drawing/2014/chart" uri="{C3380CC4-5D6E-409C-BE32-E72D297353CC}">
              <c16:uniqueId val="{00000000-4E86-4602-AD39-60B479F81344}"/>
            </c:ext>
          </c:extLst>
        </c:ser>
        <c:dLbls>
          <c:showLegendKey val="0"/>
          <c:showVal val="0"/>
          <c:showCatName val="0"/>
          <c:showSerName val="0"/>
          <c:showPercent val="0"/>
          <c:showBubbleSize val="0"/>
        </c:dLbls>
        <c:gapWidth val="150"/>
        <c:axId val="84117760"/>
        <c:axId val="8412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607.52</c:v>
                </c:pt>
                <c:pt idx="1">
                  <c:v>643.19000000000005</c:v>
                </c:pt>
                <c:pt idx="2">
                  <c:v>802.49</c:v>
                </c:pt>
                <c:pt idx="3">
                  <c:v>805.14</c:v>
                </c:pt>
                <c:pt idx="4">
                  <c:v>606.79999999999995</c:v>
                </c:pt>
              </c:numCache>
            </c:numRef>
          </c:val>
          <c:smooth val="0"/>
          <c:extLst>
            <c:ext xmlns:c16="http://schemas.microsoft.com/office/drawing/2014/chart" uri="{C3380CC4-5D6E-409C-BE32-E72D297353CC}">
              <c16:uniqueId val="{00000001-4E86-4602-AD39-60B479F81344}"/>
            </c:ext>
          </c:extLst>
        </c:ser>
        <c:dLbls>
          <c:showLegendKey val="0"/>
          <c:showVal val="0"/>
          <c:showCatName val="0"/>
          <c:showSerName val="0"/>
          <c:showPercent val="0"/>
          <c:showBubbleSize val="0"/>
        </c:dLbls>
        <c:marker val="1"/>
        <c:smooth val="0"/>
        <c:axId val="84117760"/>
        <c:axId val="84128128"/>
      </c:lineChart>
      <c:dateAx>
        <c:axId val="84117760"/>
        <c:scaling>
          <c:orientation val="minMax"/>
        </c:scaling>
        <c:delete val="1"/>
        <c:axPos val="b"/>
        <c:numFmt formatCode="ge" sourceLinked="1"/>
        <c:majorTickMark val="none"/>
        <c:minorTickMark val="none"/>
        <c:tickLblPos val="none"/>
        <c:crossAx val="84128128"/>
        <c:crosses val="autoZero"/>
        <c:auto val="1"/>
        <c:lblOffset val="100"/>
        <c:baseTimeUnit val="years"/>
      </c:dateAx>
      <c:valAx>
        <c:axId val="8412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1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97.64</c:v>
                </c:pt>
                <c:pt idx="1">
                  <c:v>101.59</c:v>
                </c:pt>
                <c:pt idx="2">
                  <c:v>102.15</c:v>
                </c:pt>
                <c:pt idx="3">
                  <c:v>104.9</c:v>
                </c:pt>
                <c:pt idx="4">
                  <c:v>119.19</c:v>
                </c:pt>
              </c:numCache>
            </c:numRef>
          </c:val>
          <c:extLst>
            <c:ext xmlns:c16="http://schemas.microsoft.com/office/drawing/2014/chart" uri="{C3380CC4-5D6E-409C-BE32-E72D297353CC}">
              <c16:uniqueId val="{00000000-8BE7-47A2-99C6-87AC63E7493C}"/>
            </c:ext>
          </c:extLst>
        </c:ser>
        <c:dLbls>
          <c:showLegendKey val="0"/>
          <c:showVal val="0"/>
          <c:showCatName val="0"/>
          <c:showSerName val="0"/>
          <c:showPercent val="0"/>
          <c:showBubbleSize val="0"/>
        </c:dLbls>
        <c:gapWidth val="150"/>
        <c:axId val="84554496"/>
        <c:axId val="8455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96.91</c:v>
                </c:pt>
                <c:pt idx="1">
                  <c:v>101.54</c:v>
                </c:pt>
                <c:pt idx="2">
                  <c:v>103.18</c:v>
                </c:pt>
                <c:pt idx="3">
                  <c:v>100.22</c:v>
                </c:pt>
                <c:pt idx="4">
                  <c:v>101.84</c:v>
                </c:pt>
              </c:numCache>
            </c:numRef>
          </c:val>
          <c:smooth val="0"/>
          <c:extLst>
            <c:ext xmlns:c16="http://schemas.microsoft.com/office/drawing/2014/chart" uri="{C3380CC4-5D6E-409C-BE32-E72D297353CC}">
              <c16:uniqueId val="{00000001-8BE7-47A2-99C6-87AC63E7493C}"/>
            </c:ext>
          </c:extLst>
        </c:ser>
        <c:dLbls>
          <c:showLegendKey val="0"/>
          <c:showVal val="0"/>
          <c:showCatName val="0"/>
          <c:showSerName val="0"/>
          <c:showPercent val="0"/>
          <c:showBubbleSize val="0"/>
        </c:dLbls>
        <c:marker val="1"/>
        <c:smooth val="0"/>
        <c:axId val="84554496"/>
        <c:axId val="84556416"/>
      </c:lineChart>
      <c:dateAx>
        <c:axId val="84554496"/>
        <c:scaling>
          <c:orientation val="minMax"/>
        </c:scaling>
        <c:delete val="1"/>
        <c:axPos val="b"/>
        <c:numFmt formatCode="ge" sourceLinked="1"/>
        <c:majorTickMark val="none"/>
        <c:minorTickMark val="none"/>
        <c:tickLblPos val="none"/>
        <c:crossAx val="84556416"/>
        <c:crosses val="autoZero"/>
        <c:auto val="1"/>
        <c:lblOffset val="100"/>
        <c:baseTimeUnit val="years"/>
      </c:dateAx>
      <c:valAx>
        <c:axId val="8455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5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124.83</c:v>
                </c:pt>
                <c:pt idx="1">
                  <c:v>120.4</c:v>
                </c:pt>
                <c:pt idx="2">
                  <c:v>119.59</c:v>
                </c:pt>
                <c:pt idx="3">
                  <c:v>116.25</c:v>
                </c:pt>
                <c:pt idx="4">
                  <c:v>114.39</c:v>
                </c:pt>
              </c:numCache>
            </c:numRef>
          </c:val>
          <c:extLst>
            <c:ext xmlns:c16="http://schemas.microsoft.com/office/drawing/2014/chart" uri="{C3380CC4-5D6E-409C-BE32-E72D297353CC}">
              <c16:uniqueId val="{00000000-308A-4C85-80A8-1E07B50BBA78}"/>
            </c:ext>
          </c:extLst>
        </c:ser>
        <c:dLbls>
          <c:showLegendKey val="0"/>
          <c:showVal val="0"/>
          <c:showCatName val="0"/>
          <c:showSerName val="0"/>
          <c:showPercent val="0"/>
          <c:showBubbleSize val="0"/>
        </c:dLbls>
        <c:gapWidth val="150"/>
        <c:axId val="84587648"/>
        <c:axId val="8458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120.5</c:v>
                </c:pt>
                <c:pt idx="1">
                  <c:v>116.15</c:v>
                </c:pt>
                <c:pt idx="2">
                  <c:v>141.11000000000001</c:v>
                </c:pt>
                <c:pt idx="3">
                  <c:v>144.79</c:v>
                </c:pt>
                <c:pt idx="4">
                  <c:v>119.39</c:v>
                </c:pt>
              </c:numCache>
            </c:numRef>
          </c:val>
          <c:smooth val="0"/>
          <c:extLst>
            <c:ext xmlns:c16="http://schemas.microsoft.com/office/drawing/2014/chart" uri="{C3380CC4-5D6E-409C-BE32-E72D297353CC}">
              <c16:uniqueId val="{00000001-308A-4C85-80A8-1E07B50BBA78}"/>
            </c:ext>
          </c:extLst>
        </c:ser>
        <c:dLbls>
          <c:showLegendKey val="0"/>
          <c:showVal val="0"/>
          <c:showCatName val="0"/>
          <c:showSerName val="0"/>
          <c:showPercent val="0"/>
          <c:showBubbleSize val="0"/>
        </c:dLbls>
        <c:marker val="1"/>
        <c:smooth val="0"/>
        <c:axId val="84587648"/>
        <c:axId val="84589568"/>
      </c:lineChart>
      <c:dateAx>
        <c:axId val="84587648"/>
        <c:scaling>
          <c:orientation val="minMax"/>
        </c:scaling>
        <c:delete val="1"/>
        <c:axPos val="b"/>
        <c:numFmt formatCode="ge" sourceLinked="1"/>
        <c:majorTickMark val="none"/>
        <c:minorTickMark val="none"/>
        <c:tickLblPos val="none"/>
        <c:crossAx val="84589568"/>
        <c:crosses val="autoZero"/>
        <c:auto val="1"/>
        <c:lblOffset val="100"/>
        <c:baseTimeUnit val="years"/>
      </c:dateAx>
      <c:valAx>
        <c:axId val="8458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8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和泉市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Ab</v>
      </c>
      <c r="X8" s="48"/>
      <c r="Y8" s="48"/>
      <c r="Z8" s="48"/>
      <c r="AA8" s="48"/>
      <c r="AB8" s="48"/>
      <c r="AC8" s="48"/>
      <c r="AD8" s="49" t="str">
        <f>データ!$M$6</f>
        <v>非設置</v>
      </c>
      <c r="AE8" s="49"/>
      <c r="AF8" s="49"/>
      <c r="AG8" s="49"/>
      <c r="AH8" s="49"/>
      <c r="AI8" s="49"/>
      <c r="AJ8" s="49"/>
      <c r="AK8" s="3"/>
      <c r="AL8" s="50">
        <f>データ!S6</f>
        <v>186060</v>
      </c>
      <c r="AM8" s="50"/>
      <c r="AN8" s="50"/>
      <c r="AO8" s="50"/>
      <c r="AP8" s="50"/>
      <c r="AQ8" s="50"/>
      <c r="AR8" s="50"/>
      <c r="AS8" s="50"/>
      <c r="AT8" s="45">
        <f>データ!T6</f>
        <v>84.98</v>
      </c>
      <c r="AU8" s="45"/>
      <c r="AV8" s="45"/>
      <c r="AW8" s="45"/>
      <c r="AX8" s="45"/>
      <c r="AY8" s="45"/>
      <c r="AZ8" s="45"/>
      <c r="BA8" s="45"/>
      <c r="BB8" s="45">
        <f>データ!U6</f>
        <v>2189.46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63.08</v>
      </c>
      <c r="J10" s="45"/>
      <c r="K10" s="45"/>
      <c r="L10" s="45"/>
      <c r="M10" s="45"/>
      <c r="N10" s="45"/>
      <c r="O10" s="45"/>
      <c r="P10" s="45">
        <f>データ!P6</f>
        <v>87.69</v>
      </c>
      <c r="Q10" s="45"/>
      <c r="R10" s="45"/>
      <c r="S10" s="45"/>
      <c r="T10" s="45"/>
      <c r="U10" s="45"/>
      <c r="V10" s="45"/>
      <c r="W10" s="45">
        <f>データ!Q6</f>
        <v>81.61</v>
      </c>
      <c r="X10" s="45"/>
      <c r="Y10" s="45"/>
      <c r="Z10" s="45"/>
      <c r="AA10" s="45"/>
      <c r="AB10" s="45"/>
      <c r="AC10" s="45"/>
      <c r="AD10" s="50">
        <f>データ!R6</f>
        <v>2484</v>
      </c>
      <c r="AE10" s="50"/>
      <c r="AF10" s="50"/>
      <c r="AG10" s="50"/>
      <c r="AH10" s="50"/>
      <c r="AI10" s="50"/>
      <c r="AJ10" s="50"/>
      <c r="AK10" s="2"/>
      <c r="AL10" s="50">
        <f>データ!V6</f>
        <v>163016</v>
      </c>
      <c r="AM10" s="50"/>
      <c r="AN10" s="50"/>
      <c r="AO10" s="50"/>
      <c r="AP10" s="50"/>
      <c r="AQ10" s="50"/>
      <c r="AR10" s="50"/>
      <c r="AS10" s="50"/>
      <c r="AT10" s="45">
        <f>データ!W6</f>
        <v>21.73</v>
      </c>
      <c r="AU10" s="45"/>
      <c r="AV10" s="45"/>
      <c r="AW10" s="45"/>
      <c r="AX10" s="45"/>
      <c r="AY10" s="45"/>
      <c r="AZ10" s="45"/>
      <c r="BA10" s="45"/>
      <c r="BB10" s="45">
        <f>データ!X6</f>
        <v>7501.89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mAsZRh8Yj9KYDe+SVht2YPOBQBSloF9OLzdzCPw+Smv7s+OUYIiV+Q5R3c2tQlb4HrpX7sFY0MkxG60Qa+F75w==" saltValue="Lejc8tptHLNaIKILGOdbA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272191</v>
      </c>
      <c r="D6" s="33">
        <f t="shared" si="3"/>
        <v>46</v>
      </c>
      <c r="E6" s="33">
        <f t="shared" si="3"/>
        <v>17</v>
      </c>
      <c r="F6" s="33">
        <f t="shared" si="3"/>
        <v>1</v>
      </c>
      <c r="G6" s="33">
        <f t="shared" si="3"/>
        <v>0</v>
      </c>
      <c r="H6" s="33" t="str">
        <f t="shared" si="3"/>
        <v>大阪府　和泉市</v>
      </c>
      <c r="I6" s="33" t="str">
        <f t="shared" si="3"/>
        <v>法適用</v>
      </c>
      <c r="J6" s="33" t="str">
        <f t="shared" si="3"/>
        <v>下水道事業</v>
      </c>
      <c r="K6" s="33" t="str">
        <f t="shared" si="3"/>
        <v>公共下水道</v>
      </c>
      <c r="L6" s="33" t="str">
        <f t="shared" si="3"/>
        <v>Ab</v>
      </c>
      <c r="M6" s="33" t="str">
        <f t="shared" si="3"/>
        <v>非設置</v>
      </c>
      <c r="N6" s="34" t="str">
        <f t="shared" si="3"/>
        <v>-</v>
      </c>
      <c r="O6" s="34">
        <f t="shared" si="3"/>
        <v>63.08</v>
      </c>
      <c r="P6" s="34">
        <f t="shared" si="3"/>
        <v>87.69</v>
      </c>
      <c r="Q6" s="34">
        <f t="shared" si="3"/>
        <v>81.61</v>
      </c>
      <c r="R6" s="34">
        <f t="shared" si="3"/>
        <v>2484</v>
      </c>
      <c r="S6" s="34">
        <f t="shared" si="3"/>
        <v>186060</v>
      </c>
      <c r="T6" s="34">
        <f t="shared" si="3"/>
        <v>84.98</v>
      </c>
      <c r="U6" s="34">
        <f t="shared" si="3"/>
        <v>2189.46</v>
      </c>
      <c r="V6" s="34">
        <f t="shared" si="3"/>
        <v>163016</v>
      </c>
      <c r="W6" s="34">
        <f t="shared" si="3"/>
        <v>21.73</v>
      </c>
      <c r="X6" s="34">
        <f t="shared" si="3"/>
        <v>7501.89</v>
      </c>
      <c r="Y6" s="35">
        <f>IF(Y7="",NA(),Y7)</f>
        <v>101.66</v>
      </c>
      <c r="Z6" s="35">
        <f t="shared" ref="Z6:AH6" si="4">IF(Z7="",NA(),Z7)</f>
        <v>101.85</v>
      </c>
      <c r="AA6" s="35">
        <f t="shared" si="4"/>
        <v>102.01</v>
      </c>
      <c r="AB6" s="35">
        <f t="shared" si="4"/>
        <v>102.47</v>
      </c>
      <c r="AC6" s="35">
        <f t="shared" si="4"/>
        <v>109.55</v>
      </c>
      <c r="AD6" s="35">
        <f t="shared" si="4"/>
        <v>104.63</v>
      </c>
      <c r="AE6" s="35">
        <f t="shared" si="4"/>
        <v>105.91</v>
      </c>
      <c r="AF6" s="35">
        <f t="shared" si="4"/>
        <v>107.45</v>
      </c>
      <c r="AG6" s="35">
        <f t="shared" si="4"/>
        <v>107.43</v>
      </c>
      <c r="AH6" s="35">
        <f t="shared" si="4"/>
        <v>106.78</v>
      </c>
      <c r="AI6" s="34" t="str">
        <f>IF(AI7="","",IF(AI7="-","【-】","【"&amp;SUBSTITUTE(TEXT(AI7,"#,##0.00"),"-","△")&amp;"】"))</f>
        <v>【108.69】</v>
      </c>
      <c r="AJ6" s="34">
        <f>IF(AJ7="",NA(),AJ7)</f>
        <v>0</v>
      </c>
      <c r="AK6" s="34">
        <f t="shared" ref="AK6:AS6" si="5">IF(AK7="",NA(),AK7)</f>
        <v>0</v>
      </c>
      <c r="AL6" s="34">
        <f t="shared" si="5"/>
        <v>0</v>
      </c>
      <c r="AM6" s="34">
        <f t="shared" si="5"/>
        <v>0</v>
      </c>
      <c r="AN6" s="34">
        <f t="shared" si="5"/>
        <v>0</v>
      </c>
      <c r="AO6" s="35">
        <f t="shared" si="5"/>
        <v>0.1</v>
      </c>
      <c r="AP6" s="34">
        <f t="shared" si="5"/>
        <v>0</v>
      </c>
      <c r="AQ6" s="35">
        <f t="shared" si="5"/>
        <v>11.01</v>
      </c>
      <c r="AR6" s="35">
        <f t="shared" si="5"/>
        <v>10.199999999999999</v>
      </c>
      <c r="AS6" s="35">
        <f t="shared" si="5"/>
        <v>0.19</v>
      </c>
      <c r="AT6" s="34" t="str">
        <f>IF(AT7="","",IF(AT7="-","【-】","【"&amp;SUBSTITUTE(TEXT(AT7,"#,##0.00"),"-","△")&amp;"】"))</f>
        <v>【3.28】</v>
      </c>
      <c r="AU6" s="35">
        <f>IF(AU7="",NA(),AU7)</f>
        <v>23.06</v>
      </c>
      <c r="AV6" s="35">
        <f t="shared" ref="AV6:BD6" si="6">IF(AV7="",NA(),AV7)</f>
        <v>18.95</v>
      </c>
      <c r="AW6" s="35">
        <f t="shared" si="6"/>
        <v>16.16</v>
      </c>
      <c r="AX6" s="35">
        <f t="shared" si="6"/>
        <v>20.74</v>
      </c>
      <c r="AY6" s="35">
        <f t="shared" si="6"/>
        <v>25.62</v>
      </c>
      <c r="AZ6" s="35">
        <f t="shared" si="6"/>
        <v>72.66</v>
      </c>
      <c r="BA6" s="35">
        <f t="shared" si="6"/>
        <v>66.900000000000006</v>
      </c>
      <c r="BB6" s="35">
        <f t="shared" si="6"/>
        <v>54.03</v>
      </c>
      <c r="BC6" s="35">
        <f t="shared" si="6"/>
        <v>65.83</v>
      </c>
      <c r="BD6" s="35">
        <f t="shared" si="6"/>
        <v>80.64</v>
      </c>
      <c r="BE6" s="34" t="str">
        <f>IF(BE7="","",IF(BE7="-","【-】","【"&amp;SUBSTITUTE(TEXT(BE7,"#,##0.00"),"-","△")&amp;"】"))</f>
        <v>【69.49】</v>
      </c>
      <c r="BF6" s="35">
        <f>IF(BF7="",NA(),BF7)</f>
        <v>1030.3499999999999</v>
      </c>
      <c r="BG6" s="35">
        <f t="shared" ref="BG6:BO6" si="7">IF(BG7="",NA(),BG7)</f>
        <v>1252.07</v>
      </c>
      <c r="BH6" s="35">
        <f t="shared" si="7"/>
        <v>1219.57</v>
      </c>
      <c r="BI6" s="35">
        <f t="shared" si="7"/>
        <v>1176.24</v>
      </c>
      <c r="BJ6" s="35">
        <f t="shared" si="7"/>
        <v>1018.56</v>
      </c>
      <c r="BK6" s="35">
        <f t="shared" si="7"/>
        <v>607.52</v>
      </c>
      <c r="BL6" s="35">
        <f t="shared" si="7"/>
        <v>643.19000000000005</v>
      </c>
      <c r="BM6" s="35">
        <f t="shared" si="7"/>
        <v>802.49</v>
      </c>
      <c r="BN6" s="35">
        <f t="shared" si="7"/>
        <v>805.14</v>
      </c>
      <c r="BO6" s="35">
        <f t="shared" si="7"/>
        <v>606.79999999999995</v>
      </c>
      <c r="BP6" s="34" t="str">
        <f>IF(BP7="","",IF(BP7="-","【-】","【"&amp;SUBSTITUTE(TEXT(BP7,"#,##0.00"),"-","△")&amp;"】"))</f>
        <v>【682.78】</v>
      </c>
      <c r="BQ6" s="35">
        <f>IF(BQ7="",NA(),BQ7)</f>
        <v>97.64</v>
      </c>
      <c r="BR6" s="35">
        <f t="shared" ref="BR6:BZ6" si="8">IF(BR7="",NA(),BR7)</f>
        <v>101.59</v>
      </c>
      <c r="BS6" s="35">
        <f t="shared" si="8"/>
        <v>102.15</v>
      </c>
      <c r="BT6" s="35">
        <f t="shared" si="8"/>
        <v>104.9</v>
      </c>
      <c r="BU6" s="35">
        <f t="shared" si="8"/>
        <v>119.19</v>
      </c>
      <c r="BV6" s="35">
        <f t="shared" si="8"/>
        <v>96.91</v>
      </c>
      <c r="BW6" s="35">
        <f t="shared" si="8"/>
        <v>101.54</v>
      </c>
      <c r="BX6" s="35">
        <f t="shared" si="8"/>
        <v>103.18</v>
      </c>
      <c r="BY6" s="35">
        <f t="shared" si="8"/>
        <v>100.22</v>
      </c>
      <c r="BZ6" s="35">
        <f t="shared" si="8"/>
        <v>101.84</v>
      </c>
      <c r="CA6" s="34" t="str">
        <f>IF(CA7="","",IF(CA7="-","【-】","【"&amp;SUBSTITUTE(TEXT(CA7,"#,##0.00"),"-","△")&amp;"】"))</f>
        <v>【100.91】</v>
      </c>
      <c r="CB6" s="35">
        <f>IF(CB7="",NA(),CB7)</f>
        <v>124.83</v>
      </c>
      <c r="CC6" s="35">
        <f t="shared" ref="CC6:CK6" si="9">IF(CC7="",NA(),CC7)</f>
        <v>120.4</v>
      </c>
      <c r="CD6" s="35">
        <f t="shared" si="9"/>
        <v>119.59</v>
      </c>
      <c r="CE6" s="35">
        <f t="shared" si="9"/>
        <v>116.25</v>
      </c>
      <c r="CF6" s="35">
        <f t="shared" si="9"/>
        <v>114.39</v>
      </c>
      <c r="CG6" s="35">
        <f t="shared" si="9"/>
        <v>120.5</v>
      </c>
      <c r="CH6" s="35">
        <f t="shared" si="9"/>
        <v>116.15</v>
      </c>
      <c r="CI6" s="35">
        <f t="shared" si="9"/>
        <v>141.11000000000001</v>
      </c>
      <c r="CJ6" s="35">
        <f t="shared" si="9"/>
        <v>144.79</v>
      </c>
      <c r="CK6" s="35">
        <f t="shared" si="9"/>
        <v>119.39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69.95</v>
      </c>
      <c r="CS6" s="35">
        <f t="shared" si="10"/>
        <v>72.239999999999995</v>
      </c>
      <c r="CT6" s="35">
        <f t="shared" si="10"/>
        <v>63.26</v>
      </c>
      <c r="CU6" s="35">
        <f t="shared" si="10"/>
        <v>61.54</v>
      </c>
      <c r="CV6" s="35">
        <f t="shared" si="10"/>
        <v>68.3</v>
      </c>
      <c r="CW6" s="34" t="str">
        <f>IF(CW7="","",IF(CW7="-","【-】","【"&amp;SUBSTITUTE(TEXT(CW7,"#,##0.00"),"-","△")&amp;"】"))</f>
        <v>【58.98】</v>
      </c>
      <c r="CX6" s="35">
        <f>IF(CX7="",NA(),CX7)</f>
        <v>89.63</v>
      </c>
      <c r="CY6" s="35">
        <f t="shared" ref="CY6:DG6" si="11">IF(CY7="",NA(),CY7)</f>
        <v>89.67</v>
      </c>
      <c r="CZ6" s="35">
        <f t="shared" si="11"/>
        <v>89.86</v>
      </c>
      <c r="DA6" s="35">
        <f t="shared" si="11"/>
        <v>90.05</v>
      </c>
      <c r="DB6" s="35">
        <f t="shared" si="11"/>
        <v>90.35</v>
      </c>
      <c r="DC6" s="35">
        <f t="shared" si="11"/>
        <v>96.69</v>
      </c>
      <c r="DD6" s="35">
        <f t="shared" si="11"/>
        <v>96.84</v>
      </c>
      <c r="DE6" s="35">
        <f t="shared" si="11"/>
        <v>94.07</v>
      </c>
      <c r="DF6" s="35">
        <f t="shared" si="11"/>
        <v>94.13</v>
      </c>
      <c r="DG6" s="35">
        <f t="shared" si="11"/>
        <v>96.78</v>
      </c>
      <c r="DH6" s="34" t="str">
        <f>IF(DH7="","",IF(DH7="-","【-】","【"&amp;SUBSTITUTE(TEXT(DH7,"#,##0.00"),"-","△")&amp;"】"))</f>
        <v>【95.20】</v>
      </c>
      <c r="DI6" s="35">
        <f>IF(DI7="",NA(),DI7)</f>
        <v>10.33</v>
      </c>
      <c r="DJ6" s="35">
        <f t="shared" ref="DJ6:DR6" si="12">IF(DJ7="",NA(),DJ7)</f>
        <v>12.83</v>
      </c>
      <c r="DK6" s="35">
        <f t="shared" si="12"/>
        <v>15.15</v>
      </c>
      <c r="DL6" s="35">
        <f t="shared" si="12"/>
        <v>17.579999999999998</v>
      </c>
      <c r="DM6" s="35">
        <f t="shared" si="12"/>
        <v>20.010000000000002</v>
      </c>
      <c r="DN6" s="35">
        <f t="shared" si="12"/>
        <v>25.54</v>
      </c>
      <c r="DO6" s="35">
        <f t="shared" si="12"/>
        <v>22.87</v>
      </c>
      <c r="DP6" s="35">
        <f t="shared" si="12"/>
        <v>28.95</v>
      </c>
      <c r="DQ6" s="35">
        <f t="shared" si="12"/>
        <v>30.11</v>
      </c>
      <c r="DR6" s="35">
        <f t="shared" si="12"/>
        <v>29.38</v>
      </c>
      <c r="DS6" s="34" t="str">
        <f>IF(DS7="","",IF(DS7="-","【-】","【"&amp;SUBSTITUTE(TEXT(DS7,"#,##0.00"),"-","△")&amp;"】"))</f>
        <v>【38.60】</v>
      </c>
      <c r="DT6" s="34">
        <f>IF(DT7="",NA(),DT7)</f>
        <v>0</v>
      </c>
      <c r="DU6" s="34">
        <f t="shared" ref="DU6:EC6" si="13">IF(DU7="",NA(),DU7)</f>
        <v>0</v>
      </c>
      <c r="DV6" s="34">
        <f t="shared" si="13"/>
        <v>0</v>
      </c>
      <c r="DW6" s="34">
        <f t="shared" si="13"/>
        <v>0</v>
      </c>
      <c r="DX6" s="34">
        <f t="shared" si="13"/>
        <v>0</v>
      </c>
      <c r="DY6" s="35">
        <f t="shared" si="13"/>
        <v>1.39</v>
      </c>
      <c r="DZ6" s="35">
        <f t="shared" si="13"/>
        <v>1.2</v>
      </c>
      <c r="EA6" s="35">
        <f t="shared" si="13"/>
        <v>4.07</v>
      </c>
      <c r="EB6" s="35">
        <f t="shared" si="13"/>
        <v>4.54</v>
      </c>
      <c r="EC6" s="35">
        <f t="shared" si="13"/>
        <v>3.45</v>
      </c>
      <c r="ED6" s="34" t="str">
        <f>IF(ED7="","",IF(ED7="-","【-】","【"&amp;SUBSTITUTE(TEXT(ED7,"#,##0.00"),"-","△")&amp;"】"))</f>
        <v>【5.64】</v>
      </c>
      <c r="EE6" s="34">
        <f>IF(EE7="",NA(),EE7)</f>
        <v>0</v>
      </c>
      <c r="EF6" s="34">
        <f t="shared" ref="EF6:EN6" si="14">IF(EF7="",NA(),EF7)</f>
        <v>0</v>
      </c>
      <c r="EG6" s="34">
        <f t="shared" si="14"/>
        <v>0</v>
      </c>
      <c r="EH6" s="34">
        <f t="shared" si="14"/>
        <v>0</v>
      </c>
      <c r="EI6" s="34">
        <f t="shared" si="14"/>
        <v>0</v>
      </c>
      <c r="EJ6" s="35">
        <f t="shared" si="14"/>
        <v>0.1</v>
      </c>
      <c r="EK6" s="35">
        <f t="shared" si="14"/>
        <v>0.11</v>
      </c>
      <c r="EL6" s="35">
        <f t="shared" si="14"/>
        <v>0.13</v>
      </c>
      <c r="EM6" s="35">
        <f t="shared" si="14"/>
        <v>0.17</v>
      </c>
      <c r="EN6" s="35">
        <f t="shared" si="14"/>
        <v>0.12</v>
      </c>
      <c r="EO6" s="34" t="str">
        <f>IF(EO7="","",IF(EO7="-","【-】","【"&amp;SUBSTITUTE(TEXT(EO7,"#,##0.00"),"-","△")&amp;"】"))</f>
        <v>【0.23】</v>
      </c>
    </row>
    <row r="7" spans="1:148" s="36" customFormat="1" x14ac:dyDescent="0.15">
      <c r="A7" s="28"/>
      <c r="B7" s="37">
        <v>2018</v>
      </c>
      <c r="C7" s="37">
        <v>272191</v>
      </c>
      <c r="D7" s="37">
        <v>46</v>
      </c>
      <c r="E7" s="37">
        <v>17</v>
      </c>
      <c r="F7" s="37">
        <v>1</v>
      </c>
      <c r="G7" s="37">
        <v>0</v>
      </c>
      <c r="H7" s="37" t="s">
        <v>96</v>
      </c>
      <c r="I7" s="37" t="s">
        <v>97</v>
      </c>
      <c r="J7" s="37" t="s">
        <v>98</v>
      </c>
      <c r="K7" s="37" t="s">
        <v>99</v>
      </c>
      <c r="L7" s="37" t="s">
        <v>100</v>
      </c>
      <c r="M7" s="37" t="s">
        <v>101</v>
      </c>
      <c r="N7" s="38" t="s">
        <v>102</v>
      </c>
      <c r="O7" s="38">
        <v>63.08</v>
      </c>
      <c r="P7" s="38">
        <v>87.69</v>
      </c>
      <c r="Q7" s="38">
        <v>81.61</v>
      </c>
      <c r="R7" s="38">
        <v>2484</v>
      </c>
      <c r="S7" s="38">
        <v>186060</v>
      </c>
      <c r="T7" s="38">
        <v>84.98</v>
      </c>
      <c r="U7" s="38">
        <v>2189.46</v>
      </c>
      <c r="V7" s="38">
        <v>163016</v>
      </c>
      <c r="W7" s="38">
        <v>21.73</v>
      </c>
      <c r="X7" s="38">
        <v>7501.89</v>
      </c>
      <c r="Y7" s="38">
        <v>101.66</v>
      </c>
      <c r="Z7" s="38">
        <v>101.85</v>
      </c>
      <c r="AA7" s="38">
        <v>102.01</v>
      </c>
      <c r="AB7" s="38">
        <v>102.47</v>
      </c>
      <c r="AC7" s="38">
        <v>109.55</v>
      </c>
      <c r="AD7" s="38">
        <v>104.63</v>
      </c>
      <c r="AE7" s="38">
        <v>105.91</v>
      </c>
      <c r="AF7" s="38">
        <v>107.45</v>
      </c>
      <c r="AG7" s="38">
        <v>107.43</v>
      </c>
      <c r="AH7" s="38">
        <v>106.78</v>
      </c>
      <c r="AI7" s="38">
        <v>108.69</v>
      </c>
      <c r="AJ7" s="38">
        <v>0</v>
      </c>
      <c r="AK7" s="38">
        <v>0</v>
      </c>
      <c r="AL7" s="38">
        <v>0</v>
      </c>
      <c r="AM7" s="38">
        <v>0</v>
      </c>
      <c r="AN7" s="38">
        <v>0</v>
      </c>
      <c r="AO7" s="38">
        <v>0.1</v>
      </c>
      <c r="AP7" s="38">
        <v>0</v>
      </c>
      <c r="AQ7" s="38">
        <v>11.01</v>
      </c>
      <c r="AR7" s="38">
        <v>10.199999999999999</v>
      </c>
      <c r="AS7" s="38">
        <v>0.19</v>
      </c>
      <c r="AT7" s="38">
        <v>3.28</v>
      </c>
      <c r="AU7" s="38">
        <v>23.06</v>
      </c>
      <c r="AV7" s="38">
        <v>18.95</v>
      </c>
      <c r="AW7" s="38">
        <v>16.16</v>
      </c>
      <c r="AX7" s="38">
        <v>20.74</v>
      </c>
      <c r="AY7" s="38">
        <v>25.62</v>
      </c>
      <c r="AZ7" s="38">
        <v>72.66</v>
      </c>
      <c r="BA7" s="38">
        <v>66.900000000000006</v>
      </c>
      <c r="BB7" s="38">
        <v>54.03</v>
      </c>
      <c r="BC7" s="38">
        <v>65.83</v>
      </c>
      <c r="BD7" s="38">
        <v>80.64</v>
      </c>
      <c r="BE7" s="38">
        <v>69.489999999999995</v>
      </c>
      <c r="BF7" s="38">
        <v>1030.3499999999999</v>
      </c>
      <c r="BG7" s="38">
        <v>1252.07</v>
      </c>
      <c r="BH7" s="38">
        <v>1219.57</v>
      </c>
      <c r="BI7" s="38">
        <v>1176.24</v>
      </c>
      <c r="BJ7" s="38">
        <v>1018.56</v>
      </c>
      <c r="BK7" s="38">
        <v>607.52</v>
      </c>
      <c r="BL7" s="38">
        <v>643.19000000000005</v>
      </c>
      <c r="BM7" s="38">
        <v>802.49</v>
      </c>
      <c r="BN7" s="38">
        <v>805.14</v>
      </c>
      <c r="BO7" s="38">
        <v>606.79999999999995</v>
      </c>
      <c r="BP7" s="38">
        <v>682.78</v>
      </c>
      <c r="BQ7" s="38">
        <v>97.64</v>
      </c>
      <c r="BR7" s="38">
        <v>101.59</v>
      </c>
      <c r="BS7" s="38">
        <v>102.15</v>
      </c>
      <c r="BT7" s="38">
        <v>104.9</v>
      </c>
      <c r="BU7" s="38">
        <v>119.19</v>
      </c>
      <c r="BV7" s="38">
        <v>96.91</v>
      </c>
      <c r="BW7" s="38">
        <v>101.54</v>
      </c>
      <c r="BX7" s="38">
        <v>103.18</v>
      </c>
      <c r="BY7" s="38">
        <v>100.22</v>
      </c>
      <c r="BZ7" s="38">
        <v>101.84</v>
      </c>
      <c r="CA7" s="38">
        <v>100.91</v>
      </c>
      <c r="CB7" s="38">
        <v>124.83</v>
      </c>
      <c r="CC7" s="38">
        <v>120.4</v>
      </c>
      <c r="CD7" s="38">
        <v>119.59</v>
      </c>
      <c r="CE7" s="38">
        <v>116.25</v>
      </c>
      <c r="CF7" s="38">
        <v>114.39</v>
      </c>
      <c r="CG7" s="38">
        <v>120.5</v>
      </c>
      <c r="CH7" s="38">
        <v>116.15</v>
      </c>
      <c r="CI7" s="38">
        <v>141.11000000000001</v>
      </c>
      <c r="CJ7" s="38">
        <v>144.79</v>
      </c>
      <c r="CK7" s="38">
        <v>119.39</v>
      </c>
      <c r="CL7" s="38">
        <v>136.86000000000001</v>
      </c>
      <c r="CM7" s="38" t="s">
        <v>102</v>
      </c>
      <c r="CN7" s="38" t="s">
        <v>102</v>
      </c>
      <c r="CO7" s="38" t="s">
        <v>102</v>
      </c>
      <c r="CP7" s="38" t="s">
        <v>102</v>
      </c>
      <c r="CQ7" s="38" t="s">
        <v>102</v>
      </c>
      <c r="CR7" s="38">
        <v>69.95</v>
      </c>
      <c r="CS7" s="38">
        <v>72.239999999999995</v>
      </c>
      <c r="CT7" s="38">
        <v>63.26</v>
      </c>
      <c r="CU7" s="38">
        <v>61.54</v>
      </c>
      <c r="CV7" s="38">
        <v>68.3</v>
      </c>
      <c r="CW7" s="38">
        <v>58.98</v>
      </c>
      <c r="CX7" s="38">
        <v>89.63</v>
      </c>
      <c r="CY7" s="38">
        <v>89.67</v>
      </c>
      <c r="CZ7" s="38">
        <v>89.86</v>
      </c>
      <c r="DA7" s="38">
        <v>90.05</v>
      </c>
      <c r="DB7" s="38">
        <v>90.35</v>
      </c>
      <c r="DC7" s="38">
        <v>96.69</v>
      </c>
      <c r="DD7" s="38">
        <v>96.84</v>
      </c>
      <c r="DE7" s="38">
        <v>94.07</v>
      </c>
      <c r="DF7" s="38">
        <v>94.13</v>
      </c>
      <c r="DG7" s="38">
        <v>96.78</v>
      </c>
      <c r="DH7" s="38">
        <v>95.2</v>
      </c>
      <c r="DI7" s="38">
        <v>10.33</v>
      </c>
      <c r="DJ7" s="38">
        <v>12.83</v>
      </c>
      <c r="DK7" s="38">
        <v>15.15</v>
      </c>
      <c r="DL7" s="38">
        <v>17.579999999999998</v>
      </c>
      <c r="DM7" s="38">
        <v>20.010000000000002</v>
      </c>
      <c r="DN7" s="38">
        <v>25.54</v>
      </c>
      <c r="DO7" s="38">
        <v>22.87</v>
      </c>
      <c r="DP7" s="38">
        <v>28.95</v>
      </c>
      <c r="DQ7" s="38">
        <v>30.11</v>
      </c>
      <c r="DR7" s="38">
        <v>29.38</v>
      </c>
      <c r="DS7" s="38">
        <v>38.6</v>
      </c>
      <c r="DT7" s="38">
        <v>0</v>
      </c>
      <c r="DU7" s="38">
        <v>0</v>
      </c>
      <c r="DV7" s="38">
        <v>0</v>
      </c>
      <c r="DW7" s="38">
        <v>0</v>
      </c>
      <c r="DX7" s="38">
        <v>0</v>
      </c>
      <c r="DY7" s="38">
        <v>1.39</v>
      </c>
      <c r="DZ7" s="38">
        <v>1.2</v>
      </c>
      <c r="EA7" s="38">
        <v>4.07</v>
      </c>
      <c r="EB7" s="38">
        <v>4.54</v>
      </c>
      <c r="EC7" s="38">
        <v>3.45</v>
      </c>
      <c r="ED7" s="38">
        <v>5.64</v>
      </c>
      <c r="EE7" s="38">
        <v>0</v>
      </c>
      <c r="EF7" s="38">
        <v>0</v>
      </c>
      <c r="EG7" s="38">
        <v>0</v>
      </c>
      <c r="EH7" s="38">
        <v>0</v>
      </c>
      <c r="EI7" s="38">
        <v>0</v>
      </c>
      <c r="EJ7" s="38">
        <v>0.1</v>
      </c>
      <c r="EK7" s="38">
        <v>0.11</v>
      </c>
      <c r="EL7" s="38">
        <v>0.13</v>
      </c>
      <c r="EM7" s="38">
        <v>0.17</v>
      </c>
      <c r="EN7" s="38">
        <v>0.12</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2020-02-16T23:35:22Z</cp:lastPrinted>
  <dcterms:created xsi:type="dcterms:W3CDTF">2019-12-05T04:45:34Z</dcterms:created>
  <dcterms:modified xsi:type="dcterms:W3CDTF">2020-02-16T23:35:26Z</dcterms:modified>
  <cp:category/>
</cp:coreProperties>
</file>