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18松原市○\"/>
    </mc:Choice>
  </mc:AlternateContent>
  <workbookProtection workbookAlgorithmName="SHA-512" workbookHashValue="lP5KujPacM7u5grkOJajZoZjWjITY2e5cqGsp3mwZYMveO9kZVyGKaGBAMdwjQIQfT3T0QdczgXJ4oT+Stiqlg==" workbookSaltValue="E10KqV8iMgLbJ+zRBwgGv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P10" i="4"/>
  <c r="I10" i="4"/>
  <c r="BB8" i="4"/>
  <c r="AT8"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<sst xmlns="http://schemas.openxmlformats.org/spreadsheetml/2006/main" count="233" uniqueCount="115">
  <si>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</si>
  <si>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</si>
  <si>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</si>
  <si>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</si>
  <si>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</si>
  <si>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</si>
  <si>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</si>
  <si>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</si>
  <si>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</si>
  <si>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</si>
  <si>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</si>
  <si>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</si>
  <si>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</si>
  <si>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</si>
  <si>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</si>
  <si>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</si>
  <si>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</si>
  <si>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</si>
  <si>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</si>
  <si>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</si>
  <si>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</si>
  <si>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</si>
  <si>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</si>
  <si>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</si>
  <si>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</si>
  <si>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</si>
  <si>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</si>
  <si>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</si>
  <si>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</si>
  <si>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</si>
  <si>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</si>
  <si>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</si>
  <si>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</si>
  <si>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</si>
  <si>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</si>
  <si>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</si>
  <si>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</si>
  <si>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</si>
  <si>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</si>
  <si>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</si>
  <si>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</si>
  <si>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</si>
  <si>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</si>
  <si>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</si>
  <si>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</si>
  <si>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</si>
  <si>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</si>
  <si>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</si>
  <si>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</si>
  <si>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</si>
  <si>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</si>
  <si>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</si>
  <si>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</si>
  <si>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</si>
  <si>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</si>
  <si>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</si>
  <si>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</si>
  <si>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</si>
  <si>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</si>
  <si>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</si>
  <si>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</si>
  <si>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</si>
  <si>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</si>
  <si>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</si>
  <si>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</si>
  <si>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</si>
  <si>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</si>
  <si>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</si>
  <si>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</si>
  <si>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</si>
  <si>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</si>
  <si>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</si>
  <si>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</si>
  <si>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</si>
  <si>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</si>
  <si>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</si>
  <si>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</si>
  <si>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</si>
  <si>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</si>
  <si>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</si>
  <si>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</si>
  <si>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</si>
  <si>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</si>
  <si>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</si>
  <si>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</si>
  <si>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</si>
  <si>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</si>
  <si>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</si>
  <si>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</si>
  <si>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</si>
  <si>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</si>
  <si>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</si>
  <si>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</si>
  <si>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</si>
  <si>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</si>
  <si>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</si>
  <si>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</si>
  <si>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</si>
  <si>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</si>
  <si>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</si>
  <si>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</si>
  <si>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</si>
  <si>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</si>
  <si>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</si>
  <si>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</si>
  <si>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</si>
  <si>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</si>
  <si>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</si>
  <si>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</si>
  <si>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</si>
  <si>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</si>
  <si>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</si>
  <si>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本市の下水道事業は、昭和45年から流域関連公共下水道として下水道整備に着手し、昭和60年度より供用開始しました。現在のところ法定耐用年数50年を経過した管渠はありません。</t>
    <rPh sb="57" eb="59">
      <t>ゲンザイ</t>
    </rPh>
    <rPh sb="71" eb="72">
      <t>ネン</t>
    </rPh>
    <phoneticPr fontId="4"/>
  </si>
  <si>
    <t xml:space="preserve"> 本市の下水道事業は、市の重要施策として位置付け、供用開始から約20年余りの比較的短期間で急速に整備拡大を図ってきたことにより、企業債の借入が多く、「④企業債残高対事業規模比率」は類似団体平均値を上回っています。
　これに伴う地方債償還額が大きいことや、流域下水道維持管理負担金が年々増加する傾向にあることにより、「⑥汚水処理原価」も類似団体平均値を上回っています。
　平成19年度に下水道事業健全化計画を策定し39.9％の使用料改定を、また平成23年度に22％の使用料改定を実施してきたものの、必要な汚水処理費全てを使用料で賄うまでには至らず、「⑤経費回収率」は平成30年度で68.26％となっており、当年度が打切り決算ということもありますが、類似団体平均値を大きく下回り、非常に厳しい経営状況となっています。
　整備普及率は平成30年度末で97.92％となりましたが、「⑧水洗化率」は91.24％と低く、水洗化促進のため水洗便所改造助成、融資あっ旋等の制度の見直しや再任用職員による啓発活動等を実施しています。
　なお、「⑦施設利用率」については、単独処理場を設置していないため、当該値を計上しておりません。
</t>
    <rPh sb="111" eb="112">
      <t>トモナ</t>
    </rPh>
    <rPh sb="113" eb="116">
      <t>チホウサイ</t>
    </rPh>
    <rPh sb="116" eb="118">
      <t>ショウカン</t>
    </rPh>
    <rPh sb="118" eb="119">
      <t>ガク</t>
    </rPh>
    <rPh sb="120" eb="121">
      <t>オオ</t>
    </rPh>
    <rPh sb="127" eb="128">
      <t>リュウ</t>
    </rPh>
    <rPh sb="128" eb="129">
      <t>イキ</t>
    </rPh>
    <rPh sb="129" eb="132">
      <t>ゲスイドウ</t>
    </rPh>
    <rPh sb="132" eb="134">
      <t>イジ</t>
    </rPh>
    <rPh sb="134" eb="136">
      <t>カンリ</t>
    </rPh>
    <rPh sb="136" eb="139">
      <t>フタンキン</t>
    </rPh>
    <rPh sb="140" eb="142">
      <t>ネンネン</t>
    </rPh>
    <rPh sb="142" eb="144">
      <t>ゾウカ</t>
    </rPh>
    <rPh sb="146" eb="148">
      <t>ケイコウ</t>
    </rPh>
    <rPh sb="190" eb="191">
      <t>ド</t>
    </rPh>
    <rPh sb="195" eb="197">
      <t>ジギョウ</t>
    </rPh>
    <rPh sb="248" eb="250">
      <t>ヒツヨウ</t>
    </rPh>
    <rPh sb="251" eb="253">
      <t>オスイ</t>
    </rPh>
    <rPh sb="253" eb="255">
      <t>ショリ</t>
    </rPh>
    <rPh sb="256" eb="257">
      <t>スベ</t>
    </rPh>
    <rPh sb="259" eb="261">
      <t>シヨウ</t>
    </rPh>
    <rPh sb="261" eb="262">
      <t>リョウ</t>
    </rPh>
    <rPh sb="263" eb="264">
      <t>マカナ</t>
    </rPh>
    <rPh sb="269" eb="270">
      <t>イタ</t>
    </rPh>
    <rPh sb="302" eb="305">
      <t>トウネンド</t>
    </rPh>
    <rPh sb="306" eb="308">
      <t>ウチキ</t>
    </rPh>
    <rPh sb="309" eb="311">
      <t>ケッサン</t>
    </rPh>
    <rPh sb="323" eb="325">
      <t>ルイジ</t>
    </rPh>
    <rPh sb="325" eb="327">
      <t>ダンタイ</t>
    </rPh>
    <rPh sb="327" eb="330">
      <t>ヘイキンチ</t>
    </rPh>
    <rPh sb="331" eb="332">
      <t>オオ</t>
    </rPh>
    <rPh sb="334" eb="336">
      <t>シタマワ</t>
    </rPh>
    <rPh sb="338" eb="340">
      <t>ヒジョウ</t>
    </rPh>
    <rPh sb="341" eb="342">
      <t>キビ</t>
    </rPh>
    <rPh sb="344" eb="346">
      <t>ケイエイ</t>
    </rPh>
    <rPh sb="346" eb="348">
      <t>ジョウキョウ</t>
    </rPh>
    <rPh sb="360" eb="362">
      <t>フキュウ</t>
    </rPh>
    <rPh sb="362" eb="363">
      <t>リツ</t>
    </rPh>
    <rPh sb="364" eb="366">
      <t>ヘイセイ</t>
    </rPh>
    <rPh sb="368" eb="370">
      <t>ネンド</t>
    </rPh>
    <rPh sb="370" eb="371">
      <t>マツ</t>
    </rPh>
    <rPh sb="388" eb="391">
      <t>スイセンカ</t>
    </rPh>
    <rPh sb="391" eb="392">
      <t>リツ</t>
    </rPh>
    <rPh sb="401" eb="402">
      <t>ヒク</t>
    </rPh>
    <rPh sb="404" eb="407">
      <t>スイセンカ</t>
    </rPh>
    <rPh sb="407" eb="409">
      <t>ソクシン</t>
    </rPh>
    <rPh sb="412" eb="414">
      <t>スイセン</t>
    </rPh>
    <rPh sb="414" eb="416">
      <t>ベンジョ</t>
    </rPh>
    <rPh sb="416" eb="418">
      <t>カイゾウ</t>
    </rPh>
    <rPh sb="418" eb="420">
      <t>ジョセイ</t>
    </rPh>
    <rPh sb="421" eb="423">
      <t>ユウシ</t>
    </rPh>
    <rPh sb="425" eb="426">
      <t>セン</t>
    </rPh>
    <rPh sb="426" eb="427">
      <t>トウ</t>
    </rPh>
    <rPh sb="428" eb="430">
      <t>セイド</t>
    </rPh>
    <rPh sb="431" eb="433">
      <t>ミナオ</t>
    </rPh>
    <rPh sb="438" eb="440">
      <t>ショクイン</t>
    </rPh>
    <rPh sb="443" eb="445">
      <t>ケイハツ</t>
    </rPh>
    <rPh sb="445" eb="447">
      <t>カツドウ</t>
    </rPh>
    <rPh sb="447" eb="448">
      <t>トウ</t>
    </rPh>
    <rPh sb="449" eb="451">
      <t>ジッシ</t>
    </rPh>
    <phoneticPr fontId="4"/>
  </si>
  <si>
    <t>　近年の節水意識の向上や節水機器の普及により使用料収入は伸び悩んでおり、依然として一般会計繰入金に依存した経営となっています。
　将来にわたり持続的・安定的に下水道事業を進めていくためには、実質収支の不足を早期に解消するとともに、健全な経営の実現が不可欠です。
　今後、施設更新の時代を迎えるにあたって、令和元年度よりストックマネジメント計画策定に着手し、効率的で効果的な施設の維持管理を進めています。また適正な使用料の設定、水洗化促進による収入確保等に取り組んでいく必要があります。
　令和元年度から地方公営企業法を適用するとともに、令和2年度には経営戦略を策定し、下水道事業における財政状況の把握及び持続可能な経営に必要な施策を検討していきます。</t>
    <rPh sb="53" eb="55">
      <t>ケイエイ</t>
    </rPh>
    <rPh sb="65" eb="67">
      <t>ショウライ</t>
    </rPh>
    <rPh sb="71" eb="74">
      <t>ジゾクテキ</t>
    </rPh>
    <rPh sb="75" eb="78">
      <t>アンテイテキ</t>
    </rPh>
    <rPh sb="79" eb="82">
      <t>ゲスイドウ</t>
    </rPh>
    <rPh sb="82" eb="84">
      <t>ジギョウ</t>
    </rPh>
    <rPh sb="85" eb="86">
      <t>スス</t>
    </rPh>
    <rPh sb="103" eb="105">
      <t>ソウキ</t>
    </rPh>
    <rPh sb="121" eb="123">
      <t>ジツゲン</t>
    </rPh>
    <rPh sb="124" eb="127">
      <t>フカケツ</t>
    </rPh>
    <rPh sb="132" eb="134">
      <t>コンゴ</t>
    </rPh>
    <rPh sb="137" eb="139">
      <t>コウシン</t>
    </rPh>
    <rPh sb="140" eb="142">
      <t>ジダイ</t>
    </rPh>
    <rPh sb="143" eb="144">
      <t>ムカ</t>
    </rPh>
    <rPh sb="152" eb="154">
      <t>レイワ</t>
    </rPh>
    <rPh sb="154" eb="156">
      <t>ガンネン</t>
    </rPh>
    <rPh sb="156" eb="157">
      <t>ド</t>
    </rPh>
    <rPh sb="169" eb="171">
      <t>ケイカク</t>
    </rPh>
    <rPh sb="171" eb="173">
      <t>サクテイ</t>
    </rPh>
    <rPh sb="174" eb="176">
      <t>チャクシュ</t>
    </rPh>
    <rPh sb="178" eb="181">
      <t>コウリツテキ</t>
    </rPh>
    <rPh sb="182" eb="185">
      <t>コウカテキ</t>
    </rPh>
    <rPh sb="186" eb="188">
      <t>シセツ</t>
    </rPh>
    <rPh sb="189" eb="191">
      <t>イジ</t>
    </rPh>
    <rPh sb="191" eb="193">
      <t>カンリ</t>
    </rPh>
    <rPh sb="194" eb="195">
      <t>スス</t>
    </rPh>
    <rPh sb="203" eb="205">
      <t>テキセイ</t>
    </rPh>
    <rPh sb="206" eb="208">
      <t>シヨウ</t>
    </rPh>
    <rPh sb="208" eb="209">
      <t>リョウ</t>
    </rPh>
    <rPh sb="210" eb="212">
      <t>セッテイ</t>
    </rPh>
    <rPh sb="213" eb="216">
      <t>スイセンカ</t>
    </rPh>
    <rPh sb="216" eb="218">
      <t>ソクシン</t>
    </rPh>
    <rPh sb="221" eb="223">
      <t>シュウニュウ</t>
    </rPh>
    <rPh sb="223" eb="225">
      <t>カクホ</t>
    </rPh>
    <rPh sb="225" eb="226">
      <t>トウ</t>
    </rPh>
    <rPh sb="227" eb="228">
      <t>ト</t>
    </rPh>
    <rPh sb="229" eb="230">
      <t>ク</t>
    </rPh>
    <rPh sb="234" eb="236">
      <t>ヒツヨウ</t>
    </rPh>
    <rPh sb="244" eb="246">
      <t>レイワ</t>
    </rPh>
    <rPh sb="246" eb="247">
      <t>ガン</t>
    </rPh>
    <rPh sb="251" eb="253">
      <t>チホウ</t>
    </rPh>
    <rPh sb="253" eb="255">
      <t>コウエイ</t>
    </rPh>
    <rPh sb="255" eb="257">
      <t>キギョウ</t>
    </rPh>
    <rPh sb="259" eb="261">
      <t>テキヨウ</t>
    </rPh>
    <rPh sb="268" eb="270">
      <t>レイワ</t>
    </rPh>
    <rPh sb="271" eb="273">
      <t>ネンド</t>
    </rPh>
    <rPh sb="275" eb="277">
      <t>ケイエイ</t>
    </rPh>
    <rPh sb="277" eb="279">
      <t>センリャク</t>
    </rPh>
    <rPh sb="280" eb="282">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</si>
</sst>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38-44DF-80EE-51D56EA0E5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3838-44DF-80EE-51D56EA0E5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38-4D0E-B1D7-E9B729F520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AA38-4D0E-B1D7-E9B729F520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89.36</c:v>
                </c:pt>
                <c:pt idx="1">
                  <c:v>89.81</c:v>
                </c:pt>
                <c:pt idx="2">
                  <c:v>90.35</c:v>
                </c:pt>
                <c:pt idx="3">
                  <c:v>90.8</c:v>
                </c:pt>
                <c:pt idx="4">
                  <c:v>91.24</c:v>
                </c:pt>
              </c:numCache>
            </c:numRef>
          </c:val>
          <c:extLst>
            <c:ext xmlns:c16="http://schemas.microsoft.com/office/drawing/2014/chart" uri="{C3380CC4-5D6E-409C-BE32-E72D297353CC}">
              <c16:uniqueId val="{00000000-3D26-4EAE-8351-B236A54B76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3D26-4EAE-8351-B236A54B76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69.95</c:v>
                </c:pt>
                <c:pt idx="1">
                  <c:v>67.790000000000006</c:v>
                </c:pt>
                <c:pt idx="2">
                  <c:v>65.760000000000005</c:v>
                </c:pt>
                <c:pt idx="3">
                  <c:v>62.2</c:v>
                </c:pt>
                <c:pt idx="4">
                  <c:v>55.16</c:v>
                </c:pt>
              </c:numCache>
            </c:numRef>
          </c:val>
          <c:extLst>
            <c:ext xmlns:c16="http://schemas.microsoft.com/office/drawing/2014/chart" uri="{C3380CC4-5D6E-409C-BE32-E72D297353CC}">
              <c16:uniqueId val="{00000000-6872-4BC9-9E56-1DCA1BD0C1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72-4BC9-9E56-1DCA1BD0C1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77-4231-A967-513600209F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7-4231-A967-513600209F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A-4119-BBB2-1C786A72EA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A-4119-BBB2-1C786A72EA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B6-4EF1-90CF-FE12615C4E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6-4EF1-90CF-FE12615C4E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6F-4144-9B75-AD441A574A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6F-4144-9B75-AD441A574A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1340.06</c:v>
                </c:pt>
                <c:pt idx="1">
                  <c:v>1316.43</c:v>
                </c:pt>
                <c:pt idx="2">
                  <c:v>1242.29</c:v>
                </c:pt>
                <c:pt idx="3">
                  <c:v>1185.31</c:v>
                </c:pt>
                <c:pt idx="4">
                  <c:v>1060.74</c:v>
                </c:pt>
              </c:numCache>
            </c:numRef>
          </c:val>
          <c:extLst>
            <c:ext xmlns:c16="http://schemas.microsoft.com/office/drawing/2014/chart" uri="{C3380CC4-5D6E-409C-BE32-E72D297353CC}">
              <c16:uniqueId val="{00000000-D623-4ED4-BCEC-68A39A7049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D623-4ED4-BCEC-68A39A7049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90.85</c:v>
                </c:pt>
                <c:pt idx="1">
                  <c:v>87.18</c:v>
                </c:pt>
                <c:pt idx="2">
                  <c:v>86.29</c:v>
                </c:pt>
                <c:pt idx="3">
                  <c:v>82</c:v>
                </c:pt>
                <c:pt idx="4">
                  <c:v>68.260000000000005</c:v>
                </c:pt>
              </c:numCache>
            </c:numRef>
          </c:val>
          <c:extLst>
            <c:ext xmlns:c16="http://schemas.microsoft.com/office/drawing/2014/chart" uri="{C3380CC4-5D6E-409C-BE32-E72D297353CC}">
              <c16:uniqueId val="{00000000-99D9-4D10-B0B8-0F0D6398DAB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99D9-4D10-B0B8-0F0D6398DAB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182.51</c:v>
                </c:pt>
                <c:pt idx="1">
                  <c:v>190.77</c:v>
                </c:pt>
                <c:pt idx="2">
                  <c:v>193.15</c:v>
                </c:pt>
                <c:pt idx="3">
                  <c:v>203.91</c:v>
                </c:pt>
                <c:pt idx="4">
                  <c:v>205.42</c:v>
                </c:pt>
              </c:numCache>
            </c:numRef>
          </c:val>
          <c:extLst>
            <c:ext xmlns:c16="http://schemas.microsoft.com/office/drawing/2014/chart" uri="{C3380CC4-5D6E-409C-BE32-E72D297353CC}">
              <c16:uniqueId val="{00000000-C8E8-4419-B989-F2822C0C0C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C8E8-4419-B989-F2822C0C0C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松原市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非設置</v>
      </c>
      <c r="AE8" s="49"/>
      <c r="AF8" s="49"/>
      <c r="AG8" s="49"/>
      <c r="AH8" s="49"/>
      <c r="AI8" s="49"/>
      <c r="AJ8" s="49"/>
      <c r="AK8" s="3"/>
      <c r="AL8" s="50">
        <f>データ!S6</f>
        <v>120321</v>
      </c>
      <c r="AM8" s="50"/>
      <c r="AN8" s="50"/>
      <c r="AO8" s="50"/>
      <c r="AP8" s="50"/>
      <c r="AQ8" s="50"/>
      <c r="AR8" s="50"/>
      <c r="AS8" s="50"/>
      <c r="AT8" s="45">
        <f>データ!T6</f>
        <v>16.66</v>
      </c>
      <c r="AU8" s="45"/>
      <c r="AV8" s="45"/>
      <c r="AW8" s="45"/>
      <c r="AX8" s="45"/>
      <c r="AY8" s="45"/>
      <c r="AZ8" s="45"/>
      <c r="BA8" s="45"/>
      <c r="BB8" s="45">
        <f>データ!U6</f>
        <v>7222.15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97.92</v>
      </c>
      <c r="Q10" s="45"/>
      <c r="R10" s="45"/>
      <c r="S10" s="45"/>
      <c r="T10" s="45"/>
      <c r="U10" s="45"/>
      <c r="V10" s="45"/>
      <c r="W10" s="45">
        <f>データ!Q6</f>
        <v>92.19</v>
      </c>
      <c r="X10" s="45"/>
      <c r="Y10" s="45"/>
      <c r="Z10" s="45"/>
      <c r="AA10" s="45"/>
      <c r="AB10" s="45"/>
      <c r="AC10" s="45"/>
      <c r="AD10" s="50">
        <f>データ!R6</f>
        <v>2816</v>
      </c>
      <c r="AE10" s="50"/>
      <c r="AF10" s="50"/>
      <c r="AG10" s="50"/>
      <c r="AH10" s="50"/>
      <c r="AI10" s="50"/>
      <c r="AJ10" s="50"/>
      <c r="AK10" s="2"/>
      <c r="AL10" s="50">
        <f>データ!V6</f>
        <v>117366</v>
      </c>
      <c r="AM10" s="50"/>
      <c r="AN10" s="50"/>
      <c r="AO10" s="50"/>
      <c r="AP10" s="50"/>
      <c r="AQ10" s="50"/>
      <c r="AR10" s="50"/>
      <c r="AS10" s="50"/>
      <c r="AT10" s="45">
        <f>データ!W6</f>
        <v>9.9600000000000009</v>
      </c>
      <c r="AU10" s="45"/>
      <c r="AV10" s="45"/>
      <c r="AW10" s="45"/>
      <c r="AX10" s="45"/>
      <c r="AY10" s="45"/>
      <c r="AZ10" s="45"/>
      <c r="BA10" s="45"/>
      <c r="BB10" s="45">
        <f>データ!X6</f>
        <v>11783.73</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45</v>
      </c>
      <c r="O86" s="26" t="str">
        <f>データ!EO6</f>
        <v>【0.23】</v>
      </c>
    </row>
  </sheetData>
  <sheetProtection algorithmName="SHA-512" hashValue="WWroXK1oI3Ck0vLg85Hfkl6B3sirt1iGyrWOmBDn+Ui457h9nH6qWxshXDuU42V7sfJKOGvLhQWwCjXkY+7arA==" saltValue="Vyl2Ppd12f1UUWUVC7v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272175</v>
      </c>
      <c r="D6" s="33">
        <f t="shared" si="3"/>
        <v>47</v>
      </c>
      <c r="E6" s="33">
        <f t="shared" si="3"/>
        <v>17</v>
      </c>
      <c r="F6" s="33">
        <f t="shared" si="3"/>
        <v>1</v>
      </c>
      <c r="G6" s="33">
        <f t="shared" si="3"/>
        <v>0</v>
      </c>
      <c r="H6" s="33" t="str">
        <f t="shared" si="3"/>
        <v>大阪府　松原市</v>
      </c>
      <c r="I6" s="33" t="str">
        <f t="shared" si="3"/>
        <v>法非適用</v>
      </c>
      <c r="J6" s="33" t="str">
        <f t="shared" si="3"/>
        <v>下水道事業</v>
      </c>
      <c r="K6" s="33" t="str">
        <f t="shared" si="3"/>
        <v>公共下水道</v>
      </c>
      <c r="L6" s="33" t="str">
        <f t="shared" si="3"/>
        <v>Aa</v>
      </c>
      <c r="M6" s="33" t="str">
        <f t="shared" si="3"/>
        <v>非設置</v>
      </c>
      <c r="N6" s="34" t="str">
        <f t="shared" si="3"/>
        <v>-</v>
      </c>
      <c r="O6" s="34" t="str">
        <f t="shared" si="3"/>
        <v>該当数値なし</v>
      </c>
      <c r="P6" s="34">
        <f t="shared" si="3"/>
        <v>97.92</v>
      </c>
      <c r="Q6" s="34">
        <f t="shared" si="3"/>
        <v>92.19</v>
      </c>
      <c r="R6" s="34">
        <f t="shared" si="3"/>
        <v>2816</v>
      </c>
      <c r="S6" s="34">
        <f t="shared" si="3"/>
        <v>120321</v>
      </c>
      <c r="T6" s="34">
        <f t="shared" si="3"/>
        <v>16.66</v>
      </c>
      <c r="U6" s="34">
        <f t="shared" si="3"/>
        <v>7222.15</v>
      </c>
      <c r="V6" s="34">
        <f t="shared" si="3"/>
        <v>117366</v>
      </c>
      <c r="W6" s="34">
        <f t="shared" si="3"/>
        <v>9.9600000000000009</v>
      </c>
      <c r="X6" s="34">
        <f t="shared" si="3"/>
        <v>11783.73</v>
      </c>
      <c r="Y6" s="35">
        <f>IF(Y7="",NA(),Y7)</f>
        <v>69.95</v>
      </c>
      <c r="Z6" s="35">
        <f t="shared" ref="Z6:AH6" si="4">IF(Z7="",NA(),Z7)</f>
        <v>67.790000000000006</v>
      </c>
      <c r="AA6" s="35">
        <f t="shared" si="4"/>
        <v>65.760000000000005</v>
      </c>
      <c r="AB6" s="35">
        <f t="shared" si="4"/>
        <v>62.2</v>
      </c>
      <c r="AC6" s="35">
        <f t="shared" si="4"/>
        <v>55.16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1340.06</v>
      </c>
      <c r="BG6" s="35">
        <f t="shared" ref="BG6:BO6" si="7">IF(BG7="",NA(),BG7)</f>
        <v>1316.43</v>
      </c>
      <c r="BH6" s="35">
        <f t="shared" si="7"/>
        <v>1242.29</v>
      </c>
      <c r="BI6" s="35">
        <f t="shared" si="7"/>
        <v>1185.31</v>
      </c>
      <c r="BJ6" s="35">
        <f t="shared" si="7"/>
        <v>1060.74</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90.85</v>
      </c>
      <c r="BR6" s="35">
        <f t="shared" ref="BR6:BZ6" si="8">IF(BR7="",NA(),BR7)</f>
        <v>87.18</v>
      </c>
      <c r="BS6" s="35">
        <f t="shared" si="8"/>
        <v>86.29</v>
      </c>
      <c r="BT6" s="35">
        <f t="shared" si="8"/>
        <v>82</v>
      </c>
      <c r="BU6" s="35">
        <f t="shared" si="8"/>
        <v>68.260000000000005</v>
      </c>
      <c r="BV6" s="35">
        <f t="shared" si="8"/>
        <v>85.64</v>
      </c>
      <c r="BW6" s="35">
        <f t="shared" si="8"/>
        <v>94.3</v>
      </c>
      <c r="BX6" s="35">
        <f t="shared" si="8"/>
        <v>95.76</v>
      </c>
      <c r="BY6" s="35">
        <f t="shared" si="8"/>
        <v>100.74</v>
      </c>
      <c r="BZ6" s="35">
        <f t="shared" si="8"/>
        <v>100.34</v>
      </c>
      <c r="CA6" s="34" t="str">
        <f>IF(CA7="","",IF(CA7="-","【-】","【"&amp;SUBSTITUTE(TEXT(CA7,"#,##0.00"),"-","△")&amp;"】"))</f>
        <v>【100.91】</v>
      </c>
      <c r="CB6" s="35">
        <f>IF(CB7="",NA(),CB7)</f>
        <v>182.51</v>
      </c>
      <c r="CC6" s="35">
        <f t="shared" ref="CC6:CK6" si="9">IF(CC7="",NA(),CC7)</f>
        <v>190.77</v>
      </c>
      <c r="CD6" s="35">
        <f t="shared" si="9"/>
        <v>193.15</v>
      </c>
      <c r="CE6" s="35">
        <f t="shared" si="9"/>
        <v>203.91</v>
      </c>
      <c r="CF6" s="35">
        <f t="shared" si="9"/>
        <v>205.42</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89.36</v>
      </c>
      <c r="CY6" s="35">
        <f t="shared" ref="CY6:DG6" si="11">IF(CY7="",NA(),CY7)</f>
        <v>89.81</v>
      </c>
      <c r="CZ6" s="35">
        <f t="shared" si="11"/>
        <v>90.35</v>
      </c>
      <c r="DA6" s="35">
        <f t="shared" si="11"/>
        <v>90.8</v>
      </c>
      <c r="DB6" s="35">
        <f t="shared" si="11"/>
        <v>91.24</v>
      </c>
      <c r="DC6" s="35">
        <f t="shared" si="11"/>
        <v>96.76</v>
      </c>
      <c r="DD6" s="35">
        <f t="shared" si="11"/>
        <v>96.89</v>
      </c>
      <c r="DE6" s="35">
        <f t="shared" si="11"/>
        <v>97.08</v>
      </c>
      <c r="DF6" s="35">
        <f t="shared" si="11"/>
        <v>97.4</v>
      </c>
      <c r="DG6" s="35">
        <f t="shared" si="11"/>
        <v>96.96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0.22</v>
      </c>
      <c r="EK6" s="35">
        <f t="shared" si="14"/>
        <v>0.13</v>
      </c>
      <c r="EL6" s="35">
        <f t="shared" si="14"/>
        <v>0.16</v>
      </c>
      <c r="EM6" s="35">
        <f t="shared" si="14"/>
        <v>0.16</v>
      </c>
      <c r="EN6" s="35">
        <f t="shared" si="14"/>
        <v>0.16</v>
      </c>
      <c r="EO6" s="34" t="str">
        <f>IF(EO7="","",IF(EO7="-","【-】","【"&amp;SUBSTITUTE(TEXT(EO7,"#,##0.00"),"-","△")&amp;"】"))</f>
        <v>【0.23】</v>
      </c>
    </row>
    <row r="7" spans="1:145" s="36" customFormat="1" x14ac:dyDescent="0.15">
      <c r="A7" s="28"/>
      <c r="B7" s="37">
        <v>2018</v>
      </c>
      <c r="C7" s="37">
        <v>272175</v>
      </c>
      <c r="D7" s="37">
        <v>47</v>
      </c>
      <c r="E7" s="37">
        <v>17</v>
      </c>
      <c r="F7" s="37">
        <v>1</v>
      </c>
      <c r="G7" s="37">
        <v>0</v>
      </c>
      <c r="H7" s="37" t="s">
        <v>99</v>
      </c>
      <c r="I7" s="37" t="s">
        <v>100</v>
      </c>
      <c r="J7" s="37" t="s">
        <v>101</v>
      </c>
      <c r="K7" s="37" t="s">
        <v>102</v>
      </c>
      <c r="L7" s="37" t="s">
        <v>103</v>
      </c>
      <c r="M7" s="37" t="s">
        <v>104</v>
      </c>
      <c r="N7" s="38" t="s">
        <v>105</v>
      </c>
      <c r="O7" s="38" t="s">
        <v>106</v>
      </c>
      <c r="P7" s="38">
        <v>97.92</v>
      </c>
      <c r="Q7" s="38">
        <v>92.19</v>
      </c>
      <c r="R7" s="38">
        <v>2816</v>
      </c>
      <c r="S7" s="38">
        <v>120321</v>
      </c>
      <c r="T7" s="38">
        <v>16.66</v>
      </c>
      <c r="U7" s="38">
        <v>7222.15</v>
      </c>
      <c r="V7" s="38">
        <v>117366</v>
      </c>
      <c r="W7" s="38">
        <v>9.9600000000000009</v>
      </c>
      <c r="X7" s="38">
        <v>11783.73</v>
      </c>
      <c r="Y7" s="38">
        <v>69.95</v>
      </c>
      <c r="Z7" s="38">
        <v>67.790000000000006</v>
      </c>
      <c r="AA7" s="38">
        <v>65.760000000000005</v>
      </c>
      <c r="AB7" s="38">
        <v>62.2</v>
      </c>
      <c r="AC7" s="38">
        <v>55.16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1340.06</v>
      </c>
      <c r="BG7" s="38">
        <v>1316.43</v>
      </c>
      <c r="BH7" s="38">
        <v>1242.29</v>
      </c>
      <c r="BI7" s="38">
        <v>1185.31</v>
      </c>
      <c r="BJ7" s="38">
        <v>1060.74</v>
      </c>
      <c r="BK7" s="38">
        <v>665.11</v>
      </c>
      <c r="BL7" s="38">
        <v>642.57000000000005</v>
      </c>
      <c r="BM7" s="38">
        <v>599.92999999999995</v>
      </c>
      <c r="BN7" s="38">
        <v>573.73</v>
      </c>
      <c r="BO7" s="38">
        <v>514.27</v>
      </c>
      <c r="BP7" s="38">
        <v>682.78</v>
      </c>
      <c r="BQ7" s="38">
        <v>90.85</v>
      </c>
      <c r="BR7" s="38">
        <v>87.18</v>
      </c>
      <c r="BS7" s="38">
        <v>86.29</v>
      </c>
      <c r="BT7" s="38">
        <v>82</v>
      </c>
      <c r="BU7" s="38">
        <v>68.260000000000005</v>
      </c>
      <c r="BV7" s="38">
        <v>85.64</v>
      </c>
      <c r="BW7" s="38">
        <v>94.3</v>
      </c>
      <c r="BX7" s="38">
        <v>95.76</v>
      </c>
      <c r="BY7" s="38">
        <v>100.74</v>
      </c>
      <c r="BZ7" s="38">
        <v>100.34</v>
      </c>
      <c r="CA7" s="38">
        <v>100.91</v>
      </c>
      <c r="CB7" s="38">
        <v>182.51</v>
      </c>
      <c r="CC7" s="38">
        <v>190.77</v>
      </c>
      <c r="CD7" s="38">
        <v>193.15</v>
      </c>
      <c r="CE7" s="38">
        <v>203.91</v>
      </c>
      <c r="CF7" s="38">
        <v>205.42</v>
      </c>
      <c r="CG7" s="38">
        <v>133</v>
      </c>
      <c r="CH7" s="38">
        <v>120.18</v>
      </c>
      <c r="CI7" s="38">
        <v>119</v>
      </c>
      <c r="CJ7" s="38">
        <v>112.75</v>
      </c>
      <c r="CK7" s="38">
        <v>113.49</v>
      </c>
      <c r="CL7" s="38">
        <v>136.86000000000001</v>
      </c>
      <c r="CM7" s="38" t="s">
        <v>105</v>
      </c>
      <c r="CN7" s="38" t="s">
        <v>105</v>
      </c>
      <c r="CO7" s="38" t="s">
        <v>105</v>
      </c>
      <c r="CP7" s="38" t="s">
        <v>105</v>
      </c>
      <c r="CQ7" s="38" t="s">
        <v>105</v>
      </c>
      <c r="CR7" s="38">
        <v>64.81</v>
      </c>
      <c r="CS7" s="38">
        <v>64.81</v>
      </c>
      <c r="CT7" s="38">
        <v>64.66</v>
      </c>
      <c r="CU7" s="38">
        <v>64.650000000000006</v>
      </c>
      <c r="CV7" s="38">
        <v>62.96</v>
      </c>
      <c r="CW7" s="38">
        <v>58.98</v>
      </c>
      <c r="CX7" s="38">
        <v>89.36</v>
      </c>
      <c r="CY7" s="38">
        <v>89.81</v>
      </c>
      <c r="CZ7" s="38">
        <v>90.35</v>
      </c>
      <c r="DA7" s="38">
        <v>90.8</v>
      </c>
      <c r="DB7" s="38">
        <v>91.24</v>
      </c>
      <c r="DC7" s="38">
        <v>96.76</v>
      </c>
      <c r="DD7" s="38">
        <v>96.89</v>
      </c>
      <c r="DE7" s="38">
        <v>97.08</v>
      </c>
      <c r="DF7" s="38">
        <v>97.4</v>
      </c>
      <c r="DG7" s="38">
        <v>96.96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0.22</v>
      </c>
      <c r="EK7" s="38">
        <v>0.13</v>
      </c>
      <c r="EL7" s="38">
        <v>0.16</v>
      </c>
      <c r="EM7" s="38">
        <v>0.16</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03181</dc:creator>
  <cp:lastModifiedBy>大阪府</cp:lastModifiedBy>
  <cp:lastPrinted>2020-02-18T08:34:56Z</cp:lastPrinted>
  <dcterms:created xsi:type="dcterms:W3CDTF">2020-02-12T04:51:39Z</dcterms:created>
  <dcterms:modified xsi:type="dcterms:W3CDTF">2020-02-18T08:34:57Z</dcterms:modified>
</cp:coreProperties>
</file>