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2茨木市〇\"/>
    </mc:Choice>
  </mc:AlternateContent>
  <workbookProtection workbookAlgorithmName="SHA-512" workbookHashValue="Hf/wEnAnq30Eji7Alschs4iiZdVrt3VSSaY+GOsQB2ijhE8hT7fAsAeUpbKd3j6o1W5LEe2bN0Eo00iznw3Mng==" workbookSaltValue="wtG3dzVZNYzB9o+uXZGM2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<sst xmlns="http://schemas.openxmlformats.org/spreadsheetml/2006/main" count="249" uniqueCount="111">
  <si>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</si>
  <si>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</si>
  <si>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</si>
  <si>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</si>
  <si>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</si>
  <si>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</si>
  <si>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</si>
  <si>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</si>
  <si>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</si>
  <si>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</si>
  <si>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</si>
  <si>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</si>
  <si>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</si>
  <si>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</si>
  <si>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</si>
  <si>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</si>
  <si>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</si>
  <si>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</si>
  <si>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</si>
  <si>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</si>
  <si>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</si>
  <si>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</si>
  <si>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</si>
  <si>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</si>
  <si>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</si>
  <si>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</si>
  <si>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</si>
  <si>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</si>
  <si>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</si>
  <si>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</si>
  <si>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</si>
  <si>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</si>
  <si>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</si>
  <si>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</si>
  <si>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</si>
  <si>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</si>
  <si>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</si>
  <si>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</si>
  <si>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</si>
  <si>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</si>
  <si>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</si>
  <si>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</si>
  <si>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</si>
  <si>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</si>
  <si>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</si>
  <si>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</si>
  <si>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</si>
  <si>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</si>
  <si>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</si>
  <si>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</si>
  <si>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</si>
  <si>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</si>
  <si>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</si>
  <si>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</si>
  <si>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</si>
  <si>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</si>
  <si>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</si>
  <si>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</si>
  <si>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</si>
  <si>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</si>
  <si>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</si>
  <si>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</si>
  <si>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</si>
  <si>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</si>
  <si>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</si>
  <si>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</si>
  <si>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</si>
  <si>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</si>
  <si>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</si>
  <si>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</si>
  <si>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</si>
  <si>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</si>
  <si>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</si>
  <si>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</si>
  <si>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</si>
  <si>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</si>
  <si>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</si>
  <si>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</si>
  <si>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</si>
  <si>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</si>
  <si>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</si>
  <si>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</si>
  <si>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</si>
  <si>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</si>
  <si>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</si>
  <si>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</si>
  <si>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</si>
  <si>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</si>
  <si>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</si>
  <si>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</si>
  <si>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</si>
  <si>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</si>
  <si>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</si>
  <si>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</si>
  <si>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</si>
  <si>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</si>
  <si>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</si>
  <si>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</si>
  <si>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</si>
  <si>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</si>
  <si>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</si>
  <si>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</si>
  <si>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</si>
  <si>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</si>
  <si>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</si>
  <si>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</si>
  <si>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</si>
  <si>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</si>
  <si>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平成29年度に下水道使用料の改定を実施しており、これにより流動比率の数値改善が今後も見込まれる。
　今後、人口減少や節水意識の向上による使用料減少の影響から事業資金が減少していき、また高度経済成長時に布設した管渠の更新時期を迎える。計画的な管渠の改築更新を進め、策定した経営戦略を基に永続的な事業運営を図り、経営の健全性・効率性を確保していくことが重要である。
</t>
    <rPh sb="132" eb="134">
      <t>サクテイ</t>
    </rPh>
    <rPh sb="141" eb="142">
      <t>モト</t>
    </rPh>
    <phoneticPr fontId="4"/>
  </si>
  <si>
    <t xml:space="preserve">　平成27年度から地方公営企業法の一部適用に伴い企業会計を導入したことから、平成27年度からの比較分析を行っている。
　平成30年度において類似団体平均値と比較すると、効率的な事業運営の点では、①経常収支比率は100％を超えやや高い水準であり、⑧水洗化率もやや高い水準にある。また、⑥汚水処理原価は低い水準である。本市は流域下水道に接続しているため、汚水処理等において一定のスケールメリットを享受していることが一因であると考えられる。
　経営の健全性の観点では、類似団体平均値と比較して③流動比率が低い一方で⑤経費回収率が高い水準にある。これは企業会計の導入により、資本費の算定を企業債元金償還額で行っていたところが減価償却費で行うこととなったためである。本市においては、現在元金償還額が減価償却費を上回るため、経費回収率は100%を超えているにもかかわらず、短期的な支払い能力は低い状況である。
　他に、④企業債残高対事業規模比率については、類似団体平均値と比較して低い水準であることから、改築更新への現状投資額が低く、投資規模が使用料水準と比較して過大なものになっていないことを示している。
　なお、⑦施設利用率については、汚水処理施設を保有していないため、該当数値はない。
</t>
    <rPh sb="157" eb="159">
      <t>ホンシ</t>
    </rPh>
    <rPh sb="160" eb="162">
      <t>リュウイキ</t>
    </rPh>
    <rPh sb="162" eb="165">
      <t>ゲスイドウ</t>
    </rPh>
    <rPh sb="166" eb="168">
      <t>セツゾク</t>
    </rPh>
    <rPh sb="175" eb="177">
      <t>オスイ</t>
    </rPh>
    <rPh sb="177" eb="179">
      <t>ショリ</t>
    </rPh>
    <rPh sb="179" eb="180">
      <t>トウ</t>
    </rPh>
    <rPh sb="184" eb="186">
      <t>イッテイ</t>
    </rPh>
    <rPh sb="205" eb="207">
      <t>イチイン</t>
    </rPh>
    <rPh sb="211" eb="212">
      <t>カンガ</t>
    </rPh>
    <rPh sb="233" eb="235">
      <t>ダンタイ</t>
    </rPh>
    <rPh sb="235" eb="238">
      <t>ヘイキンチ</t>
    </rPh>
    <phoneticPr fontId="4"/>
  </si>
  <si>
    <t xml:space="preserve">　昭和37年に事業を開始したが、耐用年数を迎える管渠では、現状の調査結果は健全である。平成30年度において、②管渠老朽化率は類似団体平均値と比較して低い水準であるが、平成29年度と比較するとやや上昇している。③管渠改善率は平成29年度に上昇し、平成30年度も横ばいとなっているが、これは管渠延長（更新・改良・修繕）の数値が上昇したたためである。
　また、①有形固定資産減価償却率は類似団体平均値と比較すると高くなっているが、これはポンプ場に設置した機械等は耐用年数が管渠より短く、累計の減価償却額も大きいためである。
</t>
    <rPh sb="118" eb="120">
      <t>ジョウショウ</t>
    </rPh>
    <rPh sb="122" eb="124">
      <t>ヘイセイ</t>
    </rPh>
    <rPh sb="126" eb="128">
      <t>ネンド</t>
    </rPh>
    <rPh sb="129" eb="130">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</si>
</sst>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0.01</c:v>
                </c:pt>
                <c:pt idx="2">
                  <c:v>0.06</c:v>
                </c:pt>
                <c:pt idx="3">
                  <c:v>0.25</c:v>
                </c:pt>
                <c:pt idx="4">
                  <c:v>0.26</c:v>
                </c:pt>
              </c:numCache>
            </c:numRef>
          </c:val>
          <c:extLst>
            <c:ext xmlns:c16="http://schemas.microsoft.com/office/drawing/2014/chart" uri="{C3380CC4-5D6E-409C-BE32-E72D297353CC}">
              <c16:uniqueId val="{00000000-0510-4F2D-8C11-8E822802C24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0.16</c:v>
                </c:pt>
                <c:pt idx="3">
                  <c:v>0.16</c:v>
                </c:pt>
                <c:pt idx="4">
                  <c:v>0.16</c:v>
                </c:pt>
              </c:numCache>
            </c:numRef>
          </c:val>
          <c:smooth val="0"/>
          <c:extLst>
            <c:ext xmlns:c16="http://schemas.microsoft.com/office/drawing/2014/chart" uri="{C3380CC4-5D6E-409C-BE32-E72D297353CC}">
              <c16:uniqueId val="{00000001-0510-4F2D-8C11-8E822802C24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FE-4A0C-A0D9-A3022C0EB7A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64.81</c:v>
                </c:pt>
                <c:pt idx="2">
                  <c:v>64.66</c:v>
                </c:pt>
                <c:pt idx="3">
                  <c:v>64.650000000000006</c:v>
                </c:pt>
                <c:pt idx="4">
                  <c:v>62.96</c:v>
                </c:pt>
              </c:numCache>
            </c:numRef>
          </c:val>
          <c:smooth val="0"/>
          <c:extLst>
            <c:ext xmlns:c16="http://schemas.microsoft.com/office/drawing/2014/chart" uri="{C3380CC4-5D6E-409C-BE32-E72D297353CC}">
              <c16:uniqueId val="{00000001-BCFE-4A0C-A0D9-A3022C0EB7A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98.88</c:v>
                </c:pt>
                <c:pt idx="2">
                  <c:v>98.88</c:v>
                </c:pt>
                <c:pt idx="3">
                  <c:v>98.92</c:v>
                </c:pt>
                <c:pt idx="4">
                  <c:v>98.95</c:v>
                </c:pt>
              </c:numCache>
            </c:numRef>
          </c:val>
          <c:extLst>
            <c:ext xmlns:c16="http://schemas.microsoft.com/office/drawing/2014/chart" uri="{C3380CC4-5D6E-409C-BE32-E72D297353CC}">
              <c16:uniqueId val="{00000000-9DD2-4508-8CDD-9D9A08E546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96.89</c:v>
                </c:pt>
                <c:pt idx="2">
                  <c:v>97.08</c:v>
                </c:pt>
                <c:pt idx="3">
                  <c:v>97.4</c:v>
                </c:pt>
                <c:pt idx="4">
                  <c:v>96.96</c:v>
                </c:pt>
              </c:numCache>
            </c:numRef>
          </c:val>
          <c:smooth val="0"/>
          <c:extLst>
            <c:ext xmlns:c16="http://schemas.microsoft.com/office/drawing/2014/chart" uri="{C3380CC4-5D6E-409C-BE32-E72D297353CC}">
              <c16:uniqueId val="{00000001-9DD2-4508-8CDD-9D9A08E546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112.53</c:v>
                </c:pt>
                <c:pt idx="2">
                  <c:v>115.66</c:v>
                </c:pt>
                <c:pt idx="3">
                  <c:v>114.76</c:v>
                </c:pt>
                <c:pt idx="4">
                  <c:v>115.28</c:v>
                </c:pt>
              </c:numCache>
            </c:numRef>
          </c:val>
          <c:extLst>
            <c:ext xmlns:c16="http://schemas.microsoft.com/office/drawing/2014/chart" uri="{C3380CC4-5D6E-409C-BE32-E72D297353CC}">
              <c16:uniqueId val="{00000000-F60D-4FD0-889F-6FB000B891D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110.25</c:v>
                </c:pt>
                <c:pt idx="2">
                  <c:v>109.82</c:v>
                </c:pt>
                <c:pt idx="3">
                  <c:v>111.25</c:v>
                </c:pt>
                <c:pt idx="4">
                  <c:v>108.87</c:v>
                </c:pt>
              </c:numCache>
            </c:numRef>
          </c:val>
          <c:smooth val="0"/>
          <c:extLst>
            <c:ext xmlns:c16="http://schemas.microsoft.com/office/drawing/2014/chart" uri="{C3380CC4-5D6E-409C-BE32-E72D297353CC}">
              <c16:uniqueId val="{00000001-F60D-4FD0-889F-6FB000B891D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45.78</c:v>
                </c:pt>
                <c:pt idx="2">
                  <c:v>47.13</c:v>
                </c:pt>
                <c:pt idx="3">
                  <c:v>48.31</c:v>
                </c:pt>
                <c:pt idx="4">
                  <c:v>49.05</c:v>
                </c:pt>
              </c:numCache>
            </c:numRef>
          </c:val>
          <c:extLst>
            <c:ext xmlns:c16="http://schemas.microsoft.com/office/drawing/2014/chart" uri="{C3380CC4-5D6E-409C-BE32-E72D297353CC}">
              <c16:uniqueId val="{00000000-1858-497D-99AC-FE22AB405F8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25.8</c:v>
                </c:pt>
                <c:pt idx="2">
                  <c:v>25.28</c:v>
                </c:pt>
                <c:pt idx="3">
                  <c:v>28.35</c:v>
                </c:pt>
                <c:pt idx="4">
                  <c:v>25.13</c:v>
                </c:pt>
              </c:numCache>
            </c:numRef>
          </c:val>
          <c:smooth val="0"/>
          <c:extLst>
            <c:ext xmlns:c16="http://schemas.microsoft.com/office/drawing/2014/chart" uri="{C3380CC4-5D6E-409C-BE32-E72D297353CC}">
              <c16:uniqueId val="{00000001-1858-497D-99AC-FE22AB405F8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0.23</c:v>
                </c:pt>
                <c:pt idx="2">
                  <c:v>0.53</c:v>
                </c:pt>
                <c:pt idx="3">
                  <c:v>0.77</c:v>
                </c:pt>
                <c:pt idx="4">
                  <c:v>1.27</c:v>
                </c:pt>
              </c:numCache>
            </c:numRef>
          </c:val>
          <c:extLst>
            <c:ext xmlns:c16="http://schemas.microsoft.com/office/drawing/2014/chart" uri="{C3380CC4-5D6E-409C-BE32-E72D297353CC}">
              <c16:uniqueId val="{00000000-CB67-410F-8D2A-6910B06EE1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3.39</c:v>
                </c:pt>
                <c:pt idx="2">
                  <c:v>4.08</c:v>
                </c:pt>
                <c:pt idx="3">
                  <c:v>6.7</c:v>
                </c:pt>
                <c:pt idx="4">
                  <c:v>6.4</c:v>
                </c:pt>
              </c:numCache>
            </c:numRef>
          </c:val>
          <c:smooth val="0"/>
          <c:extLst>
            <c:ext xmlns:c16="http://schemas.microsoft.com/office/drawing/2014/chart" uri="{C3380CC4-5D6E-409C-BE32-E72D297353CC}">
              <c16:uniqueId val="{00000001-CB67-410F-8D2A-6910B06EE1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DC5-4A5B-9B28-5C5CCC47AD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0.6</c:v>
                </c:pt>
                <c:pt idx="2">
                  <c:v>0.45</c:v>
                </c:pt>
                <c:pt idx="3" formatCode="#,##0.00;&quot;△&quot;#,##0.00">
                  <c:v>0</c:v>
                </c:pt>
                <c:pt idx="4">
                  <c:v>0.39</c:v>
                </c:pt>
              </c:numCache>
            </c:numRef>
          </c:val>
          <c:smooth val="0"/>
          <c:extLst>
            <c:ext xmlns:c16="http://schemas.microsoft.com/office/drawing/2014/chart" uri="{C3380CC4-5D6E-409C-BE32-E72D297353CC}">
              <c16:uniqueId val="{00000001-8DC5-4A5B-9B28-5C5CCC47AD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37.6</c:v>
                </c:pt>
                <c:pt idx="2">
                  <c:v>42.39</c:v>
                </c:pt>
                <c:pt idx="3">
                  <c:v>47.05</c:v>
                </c:pt>
                <c:pt idx="4">
                  <c:v>58.52</c:v>
                </c:pt>
              </c:numCache>
            </c:numRef>
          </c:val>
          <c:extLst>
            <c:ext xmlns:c16="http://schemas.microsoft.com/office/drawing/2014/chart" uri="{C3380CC4-5D6E-409C-BE32-E72D297353CC}">
              <c16:uniqueId val="{00000000-EB3F-4757-B2CD-5BA820B0FBB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65.17</c:v>
                </c:pt>
                <c:pt idx="2">
                  <c:v>67.7</c:v>
                </c:pt>
                <c:pt idx="3">
                  <c:v>75.02</c:v>
                </c:pt>
                <c:pt idx="4">
                  <c:v>73.55</c:v>
                </c:pt>
              </c:numCache>
            </c:numRef>
          </c:val>
          <c:smooth val="0"/>
          <c:extLst>
            <c:ext xmlns:c16="http://schemas.microsoft.com/office/drawing/2014/chart" uri="{C3380CC4-5D6E-409C-BE32-E72D297353CC}">
              <c16:uniqueId val="{00000001-EB3F-4757-B2CD-5BA820B0FBB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524.80999999999995</c:v>
                </c:pt>
                <c:pt idx="2">
                  <c:v>486.24</c:v>
                </c:pt>
                <c:pt idx="3">
                  <c:v>432.27</c:v>
                </c:pt>
                <c:pt idx="4">
                  <c:v>412.41</c:v>
                </c:pt>
              </c:numCache>
            </c:numRef>
          </c:val>
          <c:extLst>
            <c:ext xmlns:c16="http://schemas.microsoft.com/office/drawing/2014/chart" uri="{C3380CC4-5D6E-409C-BE32-E72D297353CC}">
              <c16:uniqueId val="{00000000-9E79-40C0-BD3F-350CD931A6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642.57000000000005</c:v>
                </c:pt>
                <c:pt idx="2">
                  <c:v>599.92999999999995</c:v>
                </c:pt>
                <c:pt idx="3">
                  <c:v>573.73</c:v>
                </c:pt>
                <c:pt idx="4">
                  <c:v>514.27</c:v>
                </c:pt>
              </c:numCache>
            </c:numRef>
          </c:val>
          <c:smooth val="0"/>
          <c:extLst>
            <c:ext xmlns:c16="http://schemas.microsoft.com/office/drawing/2014/chart" uri="{C3380CC4-5D6E-409C-BE32-E72D297353CC}">
              <c16:uniqueId val="{00000001-9E79-40C0-BD3F-350CD931A6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120.51</c:v>
                </c:pt>
                <c:pt idx="2">
                  <c:v>116.61</c:v>
                </c:pt>
                <c:pt idx="3">
                  <c:v>122.08</c:v>
                </c:pt>
                <c:pt idx="4">
                  <c:v>122.44</c:v>
                </c:pt>
              </c:numCache>
            </c:numRef>
          </c:val>
          <c:extLst>
            <c:ext xmlns:c16="http://schemas.microsoft.com/office/drawing/2014/chart" uri="{C3380CC4-5D6E-409C-BE32-E72D297353CC}">
              <c16:uniqueId val="{00000000-0B0B-4B0B-93E9-ACDDE077FE7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94.3</c:v>
                </c:pt>
                <c:pt idx="2">
                  <c:v>95.76</c:v>
                </c:pt>
                <c:pt idx="3">
                  <c:v>100.74</c:v>
                </c:pt>
                <c:pt idx="4">
                  <c:v>100.34</c:v>
                </c:pt>
              </c:numCache>
            </c:numRef>
          </c:val>
          <c:smooth val="0"/>
          <c:extLst>
            <c:ext xmlns:c16="http://schemas.microsoft.com/office/drawing/2014/chart" uri="{C3380CC4-5D6E-409C-BE32-E72D297353CC}">
              <c16:uniqueId val="{00000001-0B0B-4B0B-93E9-ACDDE077FE7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93.73</c:v>
                </c:pt>
                <c:pt idx="2">
                  <c:v>97.06</c:v>
                </c:pt>
                <c:pt idx="3">
                  <c:v>97.56</c:v>
                </c:pt>
                <c:pt idx="4">
                  <c:v>97.62</c:v>
                </c:pt>
              </c:numCache>
            </c:numRef>
          </c:val>
          <c:extLst>
            <c:ext xmlns:c16="http://schemas.microsoft.com/office/drawing/2014/chart" uri="{C3380CC4-5D6E-409C-BE32-E72D297353CC}">
              <c16:uniqueId val="{00000000-961F-4A0B-B054-7D602509C56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120.18</c:v>
                </c:pt>
                <c:pt idx="2">
                  <c:v>119</c:v>
                </c:pt>
                <c:pt idx="3">
                  <c:v>112.75</c:v>
                </c:pt>
                <c:pt idx="4">
                  <c:v>113.49</c:v>
                </c:pt>
              </c:numCache>
            </c:numRef>
          </c:val>
          <c:smooth val="0"/>
          <c:extLst>
            <c:ext xmlns:c16="http://schemas.microsoft.com/office/drawing/2014/chart" uri="{C3380CC4-5D6E-409C-BE32-E72D297353CC}">
              <c16:uniqueId val="{00000001-961F-4A0B-B054-7D602509C56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茨木市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68">
        <f>データ!S6</f>
        <v>282018</v>
      </c>
      <c r="AM8" s="68"/>
      <c r="AN8" s="68"/>
      <c r="AO8" s="68"/>
      <c r="AP8" s="68"/>
      <c r="AQ8" s="68"/>
      <c r="AR8" s="68"/>
      <c r="AS8" s="68"/>
      <c r="AT8" s="67">
        <f>データ!T6</f>
        <v>76.489999999999995</v>
      </c>
      <c r="AU8" s="67"/>
      <c r="AV8" s="67"/>
      <c r="AW8" s="67"/>
      <c r="AX8" s="67"/>
      <c r="AY8" s="67"/>
      <c r="AZ8" s="67"/>
      <c r="BA8" s="67"/>
      <c r="BB8" s="67">
        <f>データ!U6</f>
        <v>3686.99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68.88</v>
      </c>
      <c r="J10" s="67"/>
      <c r="K10" s="67"/>
      <c r="L10" s="67"/>
      <c r="M10" s="67"/>
      <c r="N10" s="67"/>
      <c r="O10" s="67"/>
      <c r="P10" s="67">
        <f>データ!P6</f>
        <v>99.16</v>
      </c>
      <c r="Q10" s="67"/>
      <c r="R10" s="67"/>
      <c r="S10" s="67"/>
      <c r="T10" s="67"/>
      <c r="U10" s="67"/>
      <c r="V10" s="67"/>
      <c r="W10" s="67">
        <f>データ!Q6</f>
        <v>70.37</v>
      </c>
      <c r="X10" s="67"/>
      <c r="Y10" s="67"/>
      <c r="Z10" s="67"/>
      <c r="AA10" s="67"/>
      <c r="AB10" s="67"/>
      <c r="AC10" s="67"/>
      <c r="AD10" s="68">
        <f>データ!R6</f>
        <v>1998</v>
      </c>
      <c r="AE10" s="68"/>
      <c r="AF10" s="68"/>
      <c r="AG10" s="68"/>
      <c r="AH10" s="68"/>
      <c r="AI10" s="68"/>
      <c r="AJ10" s="68"/>
      <c r="AK10" s="2"/>
      <c r="AL10" s="68">
        <f>データ!V6</f>
        <v>279178</v>
      </c>
      <c r="AM10" s="68"/>
      <c r="AN10" s="68"/>
      <c r="AO10" s="68"/>
      <c r="AP10" s="68"/>
      <c r="AQ10" s="68"/>
      <c r="AR10" s="68"/>
      <c r="AS10" s="68"/>
      <c r="AT10" s="67">
        <f>データ!W6</f>
        <v>26.71</v>
      </c>
      <c r="AU10" s="67"/>
      <c r="AV10" s="67"/>
      <c r="AW10" s="67"/>
      <c r="AX10" s="67"/>
      <c r="AY10" s="67"/>
      <c r="AZ10" s="67"/>
      <c r="BA10" s="67"/>
      <c r="BB10" s="67">
        <f>データ!X6</f>
        <v>10452.19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bqp83+PHO1Ov7k1aRvHqiBP6wIvQte1mo/pTXX9aDt7CooXl8zoeOAlOUOhwpf0kM7f/Vj30nSe4Y3N2kM4lxA==" saltValue="H/zFHnY+6U+wTkHQWc7g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272116</v>
      </c>
      <c r="D6" s="33">
        <f t="shared" si="3"/>
        <v>46</v>
      </c>
      <c r="E6" s="33">
        <f t="shared" si="3"/>
        <v>17</v>
      </c>
      <c r="F6" s="33">
        <f t="shared" si="3"/>
        <v>1</v>
      </c>
      <c r="G6" s="33">
        <f t="shared" si="3"/>
        <v>0</v>
      </c>
      <c r="H6" s="33" t="str">
        <f t="shared" si="3"/>
        <v>大阪府　茨木市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68.88</v>
      </c>
      <c r="P6" s="34">
        <f t="shared" si="3"/>
        <v>99.16</v>
      </c>
      <c r="Q6" s="34">
        <f t="shared" si="3"/>
        <v>70.37</v>
      </c>
      <c r="R6" s="34">
        <f t="shared" si="3"/>
        <v>1998</v>
      </c>
      <c r="S6" s="34">
        <f t="shared" si="3"/>
        <v>282018</v>
      </c>
      <c r="T6" s="34">
        <f t="shared" si="3"/>
        <v>76.489999999999995</v>
      </c>
      <c r="U6" s="34">
        <f t="shared" si="3"/>
        <v>3686.99</v>
      </c>
      <c r="V6" s="34">
        <f t="shared" si="3"/>
        <v>279178</v>
      </c>
      <c r="W6" s="34">
        <f t="shared" si="3"/>
        <v>26.71</v>
      </c>
      <c r="X6" s="34">
        <f t="shared" si="3"/>
        <v>10452.19</v>
      </c>
      <c r="Y6" s="35" t="str">
        <f>IF(Y7="",NA(),Y7)</f>
        <v>-</v>
      </c>
      <c r="Z6" s="35">
        <f t="shared" ref="Z6:AH6" si="4">IF(Z7="",NA(),Z7)</f>
        <v>112.53</v>
      </c>
      <c r="AA6" s="35">
        <f t="shared" si="4"/>
        <v>115.66</v>
      </c>
      <c r="AB6" s="35">
        <f t="shared" si="4"/>
        <v>114.76</v>
      </c>
      <c r="AC6" s="35">
        <f t="shared" si="4"/>
        <v>115.28</v>
      </c>
      <c r="AD6" s="35" t="str">
        <f t="shared" si="4"/>
        <v>-</v>
      </c>
      <c r="AE6" s="35">
        <f t="shared" si="4"/>
        <v>110.25</v>
      </c>
      <c r="AF6" s="35">
        <f t="shared" si="4"/>
        <v>109.82</v>
      </c>
      <c r="AG6" s="35">
        <f t="shared" si="4"/>
        <v>111.25</v>
      </c>
      <c r="AH6" s="35">
        <f t="shared" si="4"/>
        <v>108.87</v>
      </c>
      <c r="AI6" s="34" t="str">
        <f>IF(AI7="","",IF(AI7="-","【-】","【"&amp;SUBSTITUTE(TEXT(AI7,"#,##0.00"),"-","△")&amp;"】"))</f>
        <v>【108.69】</v>
      </c>
      <c r="AJ6" s="35" t="str">
        <f>IF(AJ7="",NA(),AJ7)</f>
        <v>-</v>
      </c>
      <c r="AK6" s="34">
        <f t="shared" ref="AK6:AS6" si="5">IF(AK7="",NA(),AK7)</f>
        <v>0</v>
      </c>
      <c r="AL6" s="34">
        <f t="shared" si="5"/>
        <v>0</v>
      </c>
      <c r="AM6" s="34">
        <f t="shared" si="5"/>
        <v>0</v>
      </c>
      <c r="AN6" s="34">
        <f t="shared" si="5"/>
        <v>0</v>
      </c>
      <c r="AO6" s="35" t="str">
        <f t="shared" si="5"/>
        <v>-</v>
      </c>
      <c r="AP6" s="35">
        <f t="shared" si="5"/>
        <v>0.6</v>
      </c>
      <c r="AQ6" s="35">
        <f t="shared" si="5"/>
        <v>0.45</v>
      </c>
      <c r="AR6" s="34">
        <f t="shared" si="5"/>
        <v>0</v>
      </c>
      <c r="AS6" s="35">
        <f t="shared" si="5"/>
        <v>0.39</v>
      </c>
      <c r="AT6" s="34" t="str">
        <f>IF(AT7="","",IF(AT7="-","【-】","【"&amp;SUBSTITUTE(TEXT(AT7,"#,##0.00"),"-","△")&amp;"】"))</f>
        <v>【3.28】</v>
      </c>
      <c r="AU6" s="35" t="str">
        <f>IF(AU7="",NA(),AU7)</f>
        <v>-</v>
      </c>
      <c r="AV6" s="35">
        <f t="shared" ref="AV6:BD6" si="6">IF(AV7="",NA(),AV7)</f>
        <v>37.6</v>
      </c>
      <c r="AW6" s="35">
        <f t="shared" si="6"/>
        <v>42.39</v>
      </c>
      <c r="AX6" s="35">
        <f t="shared" si="6"/>
        <v>47.05</v>
      </c>
      <c r="AY6" s="35">
        <f t="shared" si="6"/>
        <v>58.52</v>
      </c>
      <c r="AZ6" s="35" t="str">
        <f t="shared" si="6"/>
        <v>-</v>
      </c>
      <c r="BA6" s="35">
        <f t="shared" si="6"/>
        <v>65.17</v>
      </c>
      <c r="BB6" s="35">
        <f t="shared" si="6"/>
        <v>67.7</v>
      </c>
      <c r="BC6" s="35">
        <f t="shared" si="6"/>
        <v>75.02</v>
      </c>
      <c r="BD6" s="35">
        <f t="shared" si="6"/>
        <v>73.55</v>
      </c>
      <c r="BE6" s="34" t="str">
        <f>IF(BE7="","",IF(BE7="-","【-】","【"&amp;SUBSTITUTE(TEXT(BE7,"#,##0.00"),"-","△")&amp;"】"))</f>
        <v>【69.49】</v>
      </c>
      <c r="BF6" s="35" t="str">
        <f>IF(BF7="",NA(),BF7)</f>
        <v>-</v>
      </c>
      <c r="BG6" s="35">
        <f t="shared" ref="BG6:BO6" si="7">IF(BG7="",NA(),BG7)</f>
        <v>524.80999999999995</v>
      </c>
      <c r="BH6" s="35">
        <f t="shared" si="7"/>
        <v>486.24</v>
      </c>
      <c r="BI6" s="35">
        <f t="shared" si="7"/>
        <v>432.27</v>
      </c>
      <c r="BJ6" s="35">
        <f t="shared" si="7"/>
        <v>412.41</v>
      </c>
      <c r="BK6" s="35" t="str">
        <f t="shared" si="7"/>
        <v>-</v>
      </c>
      <c r="BL6" s="35">
        <f t="shared" si="7"/>
        <v>642.57000000000005</v>
      </c>
      <c r="BM6" s="35">
        <f t="shared" si="7"/>
        <v>599.92999999999995</v>
      </c>
      <c r="BN6" s="35">
        <f t="shared" si="7"/>
        <v>573.73</v>
      </c>
      <c r="BO6" s="35">
        <f t="shared" si="7"/>
        <v>514.27</v>
      </c>
      <c r="BP6" s="34" t="str">
        <f>IF(BP7="","",IF(BP7="-","【-】","【"&amp;SUBSTITUTE(TEXT(BP7,"#,##0.00"),"-","△")&amp;"】"))</f>
        <v>【682.78】</v>
      </c>
      <c r="BQ6" s="35" t="str">
        <f>IF(BQ7="",NA(),BQ7)</f>
        <v>-</v>
      </c>
      <c r="BR6" s="35">
        <f t="shared" ref="BR6:BZ6" si="8">IF(BR7="",NA(),BR7)</f>
        <v>120.51</v>
      </c>
      <c r="BS6" s="35">
        <f t="shared" si="8"/>
        <v>116.61</v>
      </c>
      <c r="BT6" s="35">
        <f t="shared" si="8"/>
        <v>122.08</v>
      </c>
      <c r="BU6" s="35">
        <f t="shared" si="8"/>
        <v>122.44</v>
      </c>
      <c r="BV6" s="35" t="str">
        <f t="shared" si="8"/>
        <v>-</v>
      </c>
      <c r="BW6" s="35">
        <f t="shared" si="8"/>
        <v>94.3</v>
      </c>
      <c r="BX6" s="35">
        <f t="shared" si="8"/>
        <v>95.76</v>
      </c>
      <c r="BY6" s="35">
        <f t="shared" si="8"/>
        <v>100.74</v>
      </c>
      <c r="BZ6" s="35">
        <f t="shared" si="8"/>
        <v>100.34</v>
      </c>
      <c r="CA6" s="34" t="str">
        <f>IF(CA7="","",IF(CA7="-","【-】","【"&amp;SUBSTITUTE(TEXT(CA7,"#,##0.00"),"-","△")&amp;"】"))</f>
        <v>【100.91】</v>
      </c>
      <c r="CB6" s="35" t="str">
        <f>IF(CB7="",NA(),CB7)</f>
        <v>-</v>
      </c>
      <c r="CC6" s="35">
        <f t="shared" ref="CC6:CK6" si="9">IF(CC7="",NA(),CC7)</f>
        <v>93.73</v>
      </c>
      <c r="CD6" s="35">
        <f t="shared" si="9"/>
        <v>97.06</v>
      </c>
      <c r="CE6" s="35">
        <f t="shared" si="9"/>
        <v>97.56</v>
      </c>
      <c r="CF6" s="35">
        <f t="shared" si="9"/>
        <v>97.62</v>
      </c>
      <c r="CG6" s="35" t="str">
        <f t="shared" si="9"/>
        <v>-</v>
      </c>
      <c r="CH6" s="35">
        <f t="shared" si="9"/>
        <v>120.18</v>
      </c>
      <c r="CI6" s="35">
        <f t="shared" si="9"/>
        <v>119</v>
      </c>
      <c r="CJ6" s="35">
        <f t="shared" si="9"/>
        <v>112.75</v>
      </c>
      <c r="CK6" s="35">
        <f t="shared" si="9"/>
        <v>113.49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f t="shared" si="10"/>
        <v>64.81</v>
      </c>
      <c r="CT6" s="35">
        <f t="shared" si="10"/>
        <v>64.66</v>
      </c>
      <c r="CU6" s="35">
        <f t="shared" si="10"/>
        <v>64.650000000000006</v>
      </c>
      <c r="CV6" s="35">
        <f t="shared" si="10"/>
        <v>62.96</v>
      </c>
      <c r="CW6" s="34" t="str">
        <f>IF(CW7="","",IF(CW7="-","【-】","【"&amp;SUBSTITUTE(TEXT(CW7,"#,##0.00"),"-","△")&amp;"】"))</f>
        <v>【58.98】</v>
      </c>
      <c r="CX6" s="35" t="str">
        <f>IF(CX7="",NA(),CX7)</f>
        <v>-</v>
      </c>
      <c r="CY6" s="35">
        <f t="shared" ref="CY6:DG6" si="11">IF(CY7="",NA(),CY7)</f>
        <v>98.88</v>
      </c>
      <c r="CZ6" s="35">
        <f t="shared" si="11"/>
        <v>98.88</v>
      </c>
      <c r="DA6" s="35">
        <f t="shared" si="11"/>
        <v>98.92</v>
      </c>
      <c r="DB6" s="35">
        <f t="shared" si="11"/>
        <v>98.95</v>
      </c>
      <c r="DC6" s="35" t="str">
        <f t="shared" si="11"/>
        <v>-</v>
      </c>
      <c r="DD6" s="35">
        <f t="shared" si="11"/>
        <v>96.89</v>
      </c>
      <c r="DE6" s="35">
        <f t="shared" si="11"/>
        <v>97.08</v>
      </c>
      <c r="DF6" s="35">
        <f t="shared" si="11"/>
        <v>97.4</v>
      </c>
      <c r="DG6" s="35">
        <f t="shared" si="11"/>
        <v>96.96</v>
      </c>
      <c r="DH6" s="34" t="str">
        <f>IF(DH7="","",IF(DH7="-","【-】","【"&amp;SUBSTITUTE(TEXT(DH7,"#,##0.00"),"-","△")&amp;"】"))</f>
        <v>【95.20】</v>
      </c>
      <c r="DI6" s="35" t="str">
        <f>IF(DI7="",NA(),DI7)</f>
        <v>-</v>
      </c>
      <c r="DJ6" s="35">
        <f t="shared" ref="DJ6:DR6" si="12">IF(DJ7="",NA(),DJ7)</f>
        <v>45.78</v>
      </c>
      <c r="DK6" s="35">
        <f t="shared" si="12"/>
        <v>47.13</v>
      </c>
      <c r="DL6" s="35">
        <f t="shared" si="12"/>
        <v>48.31</v>
      </c>
      <c r="DM6" s="35">
        <f t="shared" si="12"/>
        <v>49.05</v>
      </c>
      <c r="DN6" s="35" t="str">
        <f t="shared" si="12"/>
        <v>-</v>
      </c>
      <c r="DO6" s="35">
        <f t="shared" si="12"/>
        <v>25.8</v>
      </c>
      <c r="DP6" s="35">
        <f t="shared" si="12"/>
        <v>25.28</v>
      </c>
      <c r="DQ6" s="35">
        <f t="shared" si="12"/>
        <v>28.35</v>
      </c>
      <c r="DR6" s="35">
        <f t="shared" si="12"/>
        <v>25.13</v>
      </c>
      <c r="DS6" s="34" t="str">
        <f>IF(DS7="","",IF(DS7="-","【-】","【"&amp;SUBSTITUTE(TEXT(DS7,"#,##0.00"),"-","△")&amp;"】"))</f>
        <v>【38.60】</v>
      </c>
      <c r="DT6" s="35" t="str">
        <f>IF(DT7="",NA(),DT7)</f>
        <v>-</v>
      </c>
      <c r="DU6" s="35">
        <f t="shared" ref="DU6:EC6" si="13">IF(DU7="",NA(),DU7)</f>
        <v>0.23</v>
      </c>
      <c r="DV6" s="35">
        <f t="shared" si="13"/>
        <v>0.53</v>
      </c>
      <c r="DW6" s="35">
        <f t="shared" si="13"/>
        <v>0.77</v>
      </c>
      <c r="DX6" s="35">
        <f t="shared" si="13"/>
        <v>1.27</v>
      </c>
      <c r="DY6" s="35" t="str">
        <f t="shared" si="13"/>
        <v>-</v>
      </c>
      <c r="DZ6" s="35">
        <f t="shared" si="13"/>
        <v>3.39</v>
      </c>
      <c r="EA6" s="35">
        <f t="shared" si="13"/>
        <v>4.08</v>
      </c>
      <c r="EB6" s="35">
        <f t="shared" si="13"/>
        <v>6.7</v>
      </c>
      <c r="EC6" s="35">
        <f t="shared" si="13"/>
        <v>6.4</v>
      </c>
      <c r="ED6" s="34" t="str">
        <f>IF(ED7="","",IF(ED7="-","【-】","【"&amp;SUBSTITUTE(TEXT(ED7,"#,##0.00"),"-","△")&amp;"】"))</f>
        <v>【5.64】</v>
      </c>
      <c r="EE6" s="35" t="str">
        <f>IF(EE7="",NA(),EE7)</f>
        <v>-</v>
      </c>
      <c r="EF6" s="35">
        <f t="shared" ref="EF6:EN6" si="14">IF(EF7="",NA(),EF7)</f>
        <v>0.01</v>
      </c>
      <c r="EG6" s="35">
        <f t="shared" si="14"/>
        <v>0.06</v>
      </c>
      <c r="EH6" s="35">
        <f t="shared" si="14"/>
        <v>0.25</v>
      </c>
      <c r="EI6" s="35">
        <f t="shared" si="14"/>
        <v>0.26</v>
      </c>
      <c r="EJ6" s="35" t="str">
        <f t="shared" si="14"/>
        <v>-</v>
      </c>
      <c r="EK6" s="35">
        <f t="shared" si="14"/>
        <v>0.13</v>
      </c>
      <c r="EL6" s="35">
        <f t="shared" si="14"/>
        <v>0.16</v>
      </c>
      <c r="EM6" s="35">
        <f t="shared" si="14"/>
        <v>0.16</v>
      </c>
      <c r="EN6" s="35">
        <f t="shared" si="14"/>
        <v>0.16</v>
      </c>
      <c r="EO6" s="34" t="str">
        <f>IF(EO7="","",IF(EO7="-","【-】","【"&amp;SUBSTITUTE(TEXT(EO7,"#,##0.00"),"-","△")&amp;"】"))</f>
        <v>【0.23】</v>
      </c>
    </row>
    <row r="7" spans="1:148" s="36" customFormat="1" x14ac:dyDescent="0.15">
      <c r="A7" s="28"/>
      <c r="B7" s="37">
        <v>2018</v>
      </c>
      <c r="C7" s="37">
        <v>272116</v>
      </c>
      <c r="D7" s="37">
        <v>46</v>
      </c>
      <c r="E7" s="37">
        <v>17</v>
      </c>
      <c r="F7" s="37">
        <v>1</v>
      </c>
      <c r="G7" s="37">
        <v>0</v>
      </c>
      <c r="H7" s="37" t="s">
        <v>96</v>
      </c>
      <c r="I7" s="37" t="s">
        <v>97</v>
      </c>
      <c r="J7" s="37" t="s">
        <v>98</v>
      </c>
      <c r="K7" s="37" t="s">
        <v>99</v>
      </c>
      <c r="L7" s="37" t="s">
        <v>100</v>
      </c>
      <c r="M7" s="37" t="s">
        <v>101</v>
      </c>
      <c r="N7" s="38" t="s">
        <v>102</v>
      </c>
      <c r="O7" s="38">
        <v>68.88</v>
      </c>
      <c r="P7" s="38">
        <v>99.16</v>
      </c>
      <c r="Q7" s="38">
        <v>70.37</v>
      </c>
      <c r="R7" s="38">
        <v>1998</v>
      </c>
      <c r="S7" s="38">
        <v>282018</v>
      </c>
      <c r="T7" s="38">
        <v>76.489999999999995</v>
      </c>
      <c r="U7" s="38">
        <v>3686.99</v>
      </c>
      <c r="V7" s="38">
        <v>279178</v>
      </c>
      <c r="W7" s="38">
        <v>26.71</v>
      </c>
      <c r="X7" s="38">
        <v>10452.19</v>
      </c>
      <c r="Y7" s="38" t="s">
        <v>102</v>
      </c>
      <c r="Z7" s="38">
        <v>112.53</v>
      </c>
      <c r="AA7" s="38">
        <v>115.66</v>
      </c>
      <c r="AB7" s="38">
        <v>114.76</v>
      </c>
      <c r="AC7" s="38">
        <v>115.28</v>
      </c>
      <c r="AD7" s="38" t="s">
        <v>102</v>
      </c>
      <c r="AE7" s="38">
        <v>110.25</v>
      </c>
      <c r="AF7" s="38">
        <v>109.82</v>
      </c>
      <c r="AG7" s="38">
        <v>111.25</v>
      </c>
      <c r="AH7" s="38">
        <v>108.87</v>
      </c>
      <c r="AI7" s="38">
        <v>108.69</v>
      </c>
      <c r="AJ7" s="38" t="s">
        <v>102</v>
      </c>
      <c r="AK7" s="38">
        <v>0</v>
      </c>
      <c r="AL7" s="38">
        <v>0</v>
      </c>
      <c r="AM7" s="38">
        <v>0</v>
      </c>
      <c r="AN7" s="38">
        <v>0</v>
      </c>
      <c r="AO7" s="38" t="s">
        <v>102</v>
      </c>
      <c r="AP7" s="38">
        <v>0.6</v>
      </c>
      <c r="AQ7" s="38">
        <v>0.45</v>
      </c>
      <c r="AR7" s="38">
        <v>0</v>
      </c>
      <c r="AS7" s="38">
        <v>0.39</v>
      </c>
      <c r="AT7" s="38">
        <v>3.28</v>
      </c>
      <c r="AU7" s="38" t="s">
        <v>102</v>
      </c>
      <c r="AV7" s="38">
        <v>37.6</v>
      </c>
      <c r="AW7" s="38">
        <v>42.39</v>
      </c>
      <c r="AX7" s="38">
        <v>47.05</v>
      </c>
      <c r="AY7" s="38">
        <v>58.52</v>
      </c>
      <c r="AZ7" s="38" t="s">
        <v>102</v>
      </c>
      <c r="BA7" s="38">
        <v>65.17</v>
      </c>
      <c r="BB7" s="38">
        <v>67.7</v>
      </c>
      <c r="BC7" s="38">
        <v>75.02</v>
      </c>
      <c r="BD7" s="38">
        <v>73.55</v>
      </c>
      <c r="BE7" s="38">
        <v>69.489999999999995</v>
      </c>
      <c r="BF7" s="38" t="s">
        <v>102</v>
      </c>
      <c r="BG7" s="38">
        <v>524.80999999999995</v>
      </c>
      <c r="BH7" s="38">
        <v>486.24</v>
      </c>
      <c r="BI7" s="38">
        <v>432.27</v>
      </c>
      <c r="BJ7" s="38">
        <v>412.41</v>
      </c>
      <c r="BK7" s="38" t="s">
        <v>102</v>
      </c>
      <c r="BL7" s="38">
        <v>642.57000000000005</v>
      </c>
      <c r="BM7" s="38">
        <v>599.92999999999995</v>
      </c>
      <c r="BN7" s="38">
        <v>573.73</v>
      </c>
      <c r="BO7" s="38">
        <v>514.27</v>
      </c>
      <c r="BP7" s="38">
        <v>682.78</v>
      </c>
      <c r="BQ7" s="38" t="s">
        <v>102</v>
      </c>
      <c r="BR7" s="38">
        <v>120.51</v>
      </c>
      <c r="BS7" s="38">
        <v>116.61</v>
      </c>
      <c r="BT7" s="38">
        <v>122.08</v>
      </c>
      <c r="BU7" s="38">
        <v>122.44</v>
      </c>
      <c r="BV7" s="38" t="s">
        <v>102</v>
      </c>
      <c r="BW7" s="38">
        <v>94.3</v>
      </c>
      <c r="BX7" s="38">
        <v>95.76</v>
      </c>
      <c r="BY7" s="38">
        <v>100.74</v>
      </c>
      <c r="BZ7" s="38">
        <v>100.34</v>
      </c>
      <c r="CA7" s="38">
        <v>100.91</v>
      </c>
      <c r="CB7" s="38" t="s">
        <v>102</v>
      </c>
      <c r="CC7" s="38">
        <v>93.73</v>
      </c>
      <c r="CD7" s="38">
        <v>97.06</v>
      </c>
      <c r="CE7" s="38">
        <v>97.56</v>
      </c>
      <c r="CF7" s="38">
        <v>97.62</v>
      </c>
      <c r="CG7" s="38" t="s">
        <v>102</v>
      </c>
      <c r="CH7" s="38">
        <v>120.18</v>
      </c>
      <c r="CI7" s="38">
        <v>119</v>
      </c>
      <c r="CJ7" s="38">
        <v>112.75</v>
      </c>
      <c r="CK7" s="38">
        <v>113.49</v>
      </c>
      <c r="CL7" s="38">
        <v>136.86000000000001</v>
      </c>
      <c r="CM7" s="38" t="s">
        <v>102</v>
      </c>
      <c r="CN7" s="38" t="s">
        <v>102</v>
      </c>
      <c r="CO7" s="38" t="s">
        <v>102</v>
      </c>
      <c r="CP7" s="38" t="s">
        <v>102</v>
      </c>
      <c r="CQ7" s="38" t="s">
        <v>102</v>
      </c>
      <c r="CR7" s="38" t="s">
        <v>102</v>
      </c>
      <c r="CS7" s="38">
        <v>64.81</v>
      </c>
      <c r="CT7" s="38">
        <v>64.66</v>
      </c>
      <c r="CU7" s="38">
        <v>64.650000000000006</v>
      </c>
      <c r="CV7" s="38">
        <v>62.96</v>
      </c>
      <c r="CW7" s="38">
        <v>58.98</v>
      </c>
      <c r="CX7" s="38" t="s">
        <v>102</v>
      </c>
      <c r="CY7" s="38">
        <v>98.88</v>
      </c>
      <c r="CZ7" s="38">
        <v>98.88</v>
      </c>
      <c r="DA7" s="38">
        <v>98.92</v>
      </c>
      <c r="DB7" s="38">
        <v>98.95</v>
      </c>
      <c r="DC7" s="38" t="s">
        <v>102</v>
      </c>
      <c r="DD7" s="38">
        <v>96.89</v>
      </c>
      <c r="DE7" s="38">
        <v>97.08</v>
      </c>
      <c r="DF7" s="38">
        <v>97.4</v>
      </c>
      <c r="DG7" s="38">
        <v>96.96</v>
      </c>
      <c r="DH7" s="38">
        <v>95.2</v>
      </c>
      <c r="DI7" s="38" t="s">
        <v>102</v>
      </c>
      <c r="DJ7" s="38">
        <v>45.78</v>
      </c>
      <c r="DK7" s="38">
        <v>47.13</v>
      </c>
      <c r="DL7" s="38">
        <v>48.31</v>
      </c>
      <c r="DM7" s="38">
        <v>49.05</v>
      </c>
      <c r="DN7" s="38" t="s">
        <v>102</v>
      </c>
      <c r="DO7" s="38">
        <v>25.8</v>
      </c>
      <c r="DP7" s="38">
        <v>25.28</v>
      </c>
      <c r="DQ7" s="38">
        <v>28.35</v>
      </c>
      <c r="DR7" s="38">
        <v>25.13</v>
      </c>
      <c r="DS7" s="38">
        <v>38.6</v>
      </c>
      <c r="DT7" s="38" t="s">
        <v>102</v>
      </c>
      <c r="DU7" s="38">
        <v>0.23</v>
      </c>
      <c r="DV7" s="38">
        <v>0.53</v>
      </c>
      <c r="DW7" s="38">
        <v>0.77</v>
      </c>
      <c r="DX7" s="38">
        <v>1.27</v>
      </c>
      <c r="DY7" s="38" t="s">
        <v>102</v>
      </c>
      <c r="DZ7" s="38">
        <v>3.39</v>
      </c>
      <c r="EA7" s="38">
        <v>4.08</v>
      </c>
      <c r="EB7" s="38">
        <v>6.7</v>
      </c>
      <c r="EC7" s="38">
        <v>6.4</v>
      </c>
      <c r="ED7" s="38">
        <v>5.64</v>
      </c>
      <c r="EE7" s="38" t="s">
        <v>102</v>
      </c>
      <c r="EF7" s="38">
        <v>0.01</v>
      </c>
      <c r="EG7" s="38">
        <v>0.06</v>
      </c>
      <c r="EH7" s="38">
        <v>0.25</v>
      </c>
      <c r="EI7" s="38">
        <v>0.26</v>
      </c>
      <c r="EJ7" s="38" t="s">
        <v>102</v>
      </c>
      <c r="EK7" s="38">
        <v>0.13</v>
      </c>
      <c r="EL7" s="38">
        <v>0.16</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2020-02-18T07:58:12Z</cp:lastPrinted>
  <dcterms:modified xsi:type="dcterms:W3CDTF">2020-03-03T01:07:54Z</dcterms:modified>
</cp:coreProperties>
</file>