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2茨木市〇\"/>
    </mc:Choice>
  </mc:AlternateContent>
  <workbookProtection workbookAlgorithmName="SHA-512" workbookHashValue="Yf9TtRNLCH0zbEdrFey/q98NXouYH4D5Hn00bzBKj+l8XhBBWu9Td1jyFJoLbWkgpYKDTnxEo5AWszsf7eUaQw==" workbookSaltValue="pJyAu6I5NeQhrn1oQSVHo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<sst xmlns="http://schemas.openxmlformats.org/spreadsheetml/2006/main" count="220" uniqueCount="108">
  <si>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</si>
  <si>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</si>
  <si>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</si>
  <si>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</si>
  <si>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</si>
  <si>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</si>
  <si>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</si>
  <si>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</si>
  <si>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</si>
  <si>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</si>
  <si>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</si>
  <si>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</si>
  <si>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</si>
  <si>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</si>
  <si>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</si>
  <si>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</si>
  <si>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</si>
  <si>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</si>
  <si>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</si>
  <si>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</si>
  <si>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</si>
  <si>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</si>
  <si>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</si>
  <si>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</si>
  <si>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</si>
  <si>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</si>
  <si>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</si>
  <si>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</si>
  <si>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</si>
  <si>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</si>
  <si>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</si>
  <si>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</si>
  <si>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</si>
  <si>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</si>
  <si>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</si>
  <si>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</si>
  <si>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</si>
  <si>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</si>
  <si>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</si>
  <si>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</si>
  <si>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</si>
  <si>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</si>
  <si>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</si>
  <si>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</si>
  <si>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</si>
  <si>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</si>
  <si>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</si>
  <si>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</si>
  <si>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</si>
  <si>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</si>
  <si>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</si>
  <si>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</si>
  <si>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</si>
  <si>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</si>
  <si>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</si>
  <si>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</si>
  <si>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</si>
  <si>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</si>
  <si>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</si>
  <si>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</si>
  <si>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</si>
  <si>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</si>
  <si>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</si>
  <si>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</si>
  <si>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</si>
  <si>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</si>
  <si>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</si>
  <si>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</si>
  <si>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</si>
  <si>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</si>
  <si>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</si>
  <si>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</si>
  <si>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</si>
  <si>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</si>
  <si>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</si>
  <si>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</si>
  <si>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</si>
  <si>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</si>
  <si>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</si>
  <si>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</si>
  <si>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</si>
  <si>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</si>
  <si>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</si>
  <si>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</si>
  <si>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</si>
  <si>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</si>
  <si>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</si>
  <si>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</si>
  <si>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</si>
  <si>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</si>
  <si>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</si>
  <si>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</si>
  <si>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</si>
  <si>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</si>
  <si>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</si>
  <si>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</si>
  <si>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</si>
  <si>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</si>
  <si>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</si>
  <si>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</si>
  <si>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</si>
  <si>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</si>
  <si>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</si>
  <si>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</si>
  <si>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</si>
  <si>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①経常収支比率は、新会計基準の導入により、長期前受金戻入を計上したことで平成26年度以降は100%を超えており、単年度の収支は黒字を維持している。
　③流動比率は、100%を超えていることから短期的な支払能力に問題はない。平成30年度に当該値が減少している原因は、送水ポンプ場築造工事や、浄水場の中央監視設備改修等の継続事業が完了し、例年より多くの現金支出が発生したためである。なお、当該比率が毎年変動している主な理由は、工期の関係から工事に係る未払金が変動するためである。
　⑤料金回収率は、昨年度においては類似団体平均値とほぼ同程度であったが、平成30年度においては、2.5%程度減少し103.4%となり、類似団体平均値より1.5%程度低くなった。これは、⑥の給水原価が増加したことに起因している。
　⑥給水原価は、類似団体平均値を下回る水準となっており、効率的な運営が行われているといえる。平成27年度以降に数値が増加傾向にあるのは、経常費用の増加によるものである。なお、給水原価及び料金回収率のいずれもが類似団体より低くなっているが、これは、平成22年10月に料金改定（平均改定率△17.7%）を行ったことにより、水道料金を比較的低く抑えている影響と考えられる。
　⑦施設利用率は過去5年継続して類似団体平均値を上回っており、施設を効率的に利用できているといえる。ただ、今後は少子高齢化による人口減少が想定されるため、その環境下においても適切な施設規模を維持できるよう下記、施設更新計画や水道事業ビジョンを立案している。
　⑧有収率は過去5年間継続して類似団体平均値を上回っており、95%超となっている。今後も高水準を継続できるよう施設管理を行う。
</t>
    <rPh sb="260" eb="262">
      <t>ヘイキン</t>
    </rPh>
    <rPh sb="262" eb="263">
      <t>チ</t>
    </rPh>
    <phoneticPr fontId="4"/>
  </si>
  <si>
    <t>　①有形固定資産減価償却率は、類似団体平均値より低水準で推移している。平成29年度までは徐々に増加傾向にあったが、平成30年度は大きく減少している。これは、平成30年度に送水ポンプ場の築造や浄水場の中央監視設備の改修等、大規模な施設の更新を行ったことによるものである。
　②管路経年化率は、類似団体平均値より低水準であり、他市と比較すると管路の老朽化は進んでいないといえる。
　③管路更新率は、前年度より改善し、類似団体平均値と同程度となった。これは、新規拡張事業の完成や、水道施設更新計画に基づいて管路の更新を進めたことによるものである。</t>
    <rPh sb="197" eb="200">
      <t>ゼンネンド</t>
    </rPh>
    <rPh sb="202" eb="204">
      <t>カイゼン</t>
    </rPh>
    <rPh sb="214" eb="217">
      <t>ドウテイド</t>
    </rPh>
    <phoneticPr fontId="4"/>
  </si>
  <si>
    <t xml:space="preserve">　平成22年度の料金改定以降、平成25年度まで純損失を計上していたが、平成26年度以降は新会計基準の導入により、純利益を計上している。また、企業債の新規発行を行っておらず、企業債残高の償還を進めながら流動比率も200%超の高い水準を維持しているため、現時点において経営の健全性・効率性に大きな問題はないと考えている。
　管路は、老朽管の更新と耐震化とを効率的、効果的に進めるため、平成30年3月に策定した水道施設更新計画に基づき、今後も計画的に老朽管の更新に取り組む。
　また、将来における人口減少に伴う料金収入の減少や、管路の更新時期を迎えることによる更新経費の増大などの経営課題に対応するため、平成30年4月に水道事業ビジョンの改定、平成31年3月に経営戦略の策定を行っており、これらに基づいて効率的な経営の継続を図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</si>
</sst>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0.45</c:v>
                </c:pt>
                <c:pt idx="1">
                  <c:v>0.63</c:v>
                </c:pt>
                <c:pt idx="2">
                  <c:v>0.46</c:v>
                </c:pt>
                <c:pt idx="3">
                  <c:v>0.51</c:v>
                </c:pt>
                <c:pt idx="4">
                  <c:v>0.71</c:v>
                </c:pt>
              </c:numCache>
            </c:numRef>
          </c:val>
          <c:extLst>
            <c:ext xmlns:c16="http://schemas.microsoft.com/office/drawing/2014/chart" uri="{C3380CC4-5D6E-409C-BE32-E72D297353CC}">
              <c16:uniqueId val="{00000000-9C85-4783-AD1F-EA618550EC6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9C85-4783-AD1F-EA618550EC6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74.08</c:v>
                </c:pt>
                <c:pt idx="1">
                  <c:v>74.400000000000006</c:v>
                </c:pt>
                <c:pt idx="2">
                  <c:v>75.02</c:v>
                </c:pt>
                <c:pt idx="3">
                  <c:v>75.17</c:v>
                </c:pt>
                <c:pt idx="4">
                  <c:v>74.73</c:v>
                </c:pt>
              </c:numCache>
            </c:numRef>
          </c:val>
          <c:extLst>
            <c:ext xmlns:c16="http://schemas.microsoft.com/office/drawing/2014/chart" uri="{C3380CC4-5D6E-409C-BE32-E72D297353CC}">
              <c16:uniqueId val="{00000000-5EC1-4191-BF10-4F1A1914019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5EC1-4191-BF10-4F1A1914019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95.77</c:v>
                </c:pt>
                <c:pt idx="1">
                  <c:v>95.25</c:v>
                </c:pt>
                <c:pt idx="2">
                  <c:v>95.38</c:v>
                </c:pt>
                <c:pt idx="3">
                  <c:v>95.09</c:v>
                </c:pt>
                <c:pt idx="4">
                  <c:v>95.26</c:v>
                </c:pt>
              </c:numCache>
            </c:numRef>
          </c:val>
          <c:extLst>
            <c:ext xmlns:c16="http://schemas.microsoft.com/office/drawing/2014/chart" uri="{C3380CC4-5D6E-409C-BE32-E72D297353CC}">
              <c16:uniqueId val="{00000000-A28E-491F-B205-E089AD31A04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A28E-491F-B205-E089AD31A04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115.03</c:v>
                </c:pt>
                <c:pt idx="1">
                  <c:v>116.89</c:v>
                </c:pt>
                <c:pt idx="2">
                  <c:v>114.12</c:v>
                </c:pt>
                <c:pt idx="3">
                  <c:v>114.91</c:v>
                </c:pt>
                <c:pt idx="4">
                  <c:v>114.91</c:v>
                </c:pt>
              </c:numCache>
            </c:numRef>
          </c:val>
          <c:extLst>
            <c:ext xmlns:c16="http://schemas.microsoft.com/office/drawing/2014/chart" uri="{C3380CC4-5D6E-409C-BE32-E72D297353CC}">
              <c16:uniqueId val="{00000000-256C-4B01-903F-64835160F8E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256C-4B01-903F-64835160F8E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43.49</c:v>
                </c:pt>
                <c:pt idx="1">
                  <c:v>45.04</c:v>
                </c:pt>
                <c:pt idx="2">
                  <c:v>46.52</c:v>
                </c:pt>
                <c:pt idx="3">
                  <c:v>47.79</c:v>
                </c:pt>
                <c:pt idx="4">
                  <c:v>45.92</c:v>
                </c:pt>
              </c:numCache>
            </c:numRef>
          </c:val>
          <c:extLst>
            <c:ext xmlns:c16="http://schemas.microsoft.com/office/drawing/2014/chart" uri="{C3380CC4-5D6E-409C-BE32-E72D297353CC}">
              <c16:uniqueId val="{00000000-26E3-4874-B8FD-3799B3E193C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26E3-4874-B8FD-3799B3E193C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11.19</c:v>
                </c:pt>
                <c:pt idx="1">
                  <c:v>11.74</c:v>
                </c:pt>
                <c:pt idx="2">
                  <c:v>12.48</c:v>
                </c:pt>
                <c:pt idx="3">
                  <c:v>12.78</c:v>
                </c:pt>
                <c:pt idx="4">
                  <c:v>14.51</c:v>
                </c:pt>
              </c:numCache>
            </c:numRef>
          </c:val>
          <c:extLst>
            <c:ext xmlns:c16="http://schemas.microsoft.com/office/drawing/2014/chart" uri="{C3380CC4-5D6E-409C-BE32-E72D297353CC}">
              <c16:uniqueId val="{00000000-C83C-48BA-B928-12C319D922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C83C-48BA-B928-12C319D922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D3-4912-B433-D1497CAD14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95D3-4912-B433-D1497CAD14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249.78</c:v>
                </c:pt>
                <c:pt idx="1">
                  <c:v>339.65</c:v>
                </c:pt>
                <c:pt idx="2">
                  <c:v>318.49</c:v>
                </c:pt>
                <c:pt idx="3">
                  <c:v>364.87</c:v>
                </c:pt>
                <c:pt idx="4">
                  <c:v>289.70999999999998</c:v>
                </c:pt>
              </c:numCache>
            </c:numRef>
          </c:val>
          <c:extLst>
            <c:ext xmlns:c16="http://schemas.microsoft.com/office/drawing/2014/chart" uri="{C3380CC4-5D6E-409C-BE32-E72D297353CC}">
              <c16:uniqueId val="{00000000-9258-4279-ADAE-36F8B68633A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9258-4279-ADAE-36F8B68633A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154.72</c:v>
                </c:pt>
                <c:pt idx="1">
                  <c:v>141.43</c:v>
                </c:pt>
                <c:pt idx="2">
                  <c:v>128.06</c:v>
                </c:pt>
                <c:pt idx="3">
                  <c:v>115.22</c:v>
                </c:pt>
                <c:pt idx="4">
                  <c:v>102.84</c:v>
                </c:pt>
              </c:numCache>
            </c:numRef>
          </c:val>
          <c:extLst>
            <c:ext xmlns:c16="http://schemas.microsoft.com/office/drawing/2014/chart" uri="{C3380CC4-5D6E-409C-BE32-E72D297353CC}">
              <c16:uniqueId val="{00000000-2CBD-4A29-944A-24CB567CAF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2CBD-4A29-944A-24CB567CAF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104.68</c:v>
                </c:pt>
                <c:pt idx="1">
                  <c:v>107.67</c:v>
                </c:pt>
                <c:pt idx="2">
                  <c:v>106.08</c:v>
                </c:pt>
                <c:pt idx="3">
                  <c:v>105.91</c:v>
                </c:pt>
                <c:pt idx="4">
                  <c:v>103.4</c:v>
                </c:pt>
              </c:numCache>
            </c:numRef>
          </c:val>
          <c:extLst>
            <c:ext xmlns:c16="http://schemas.microsoft.com/office/drawing/2014/chart" uri="{C3380CC4-5D6E-409C-BE32-E72D297353CC}">
              <c16:uniqueId val="{00000000-3A75-4A13-9830-F79F6645D2A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3A75-4A13-9830-F79F6645D2A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139.53</c:v>
                </c:pt>
                <c:pt idx="1">
                  <c:v>136.52000000000001</c:v>
                </c:pt>
                <c:pt idx="2">
                  <c:v>138.61000000000001</c:v>
                </c:pt>
                <c:pt idx="3">
                  <c:v>139.38</c:v>
                </c:pt>
                <c:pt idx="4">
                  <c:v>142.82</c:v>
                </c:pt>
              </c:numCache>
            </c:numRef>
          </c:val>
          <c:extLst>
            <c:ext xmlns:c16="http://schemas.microsoft.com/office/drawing/2014/chart" uri="{C3380CC4-5D6E-409C-BE32-E72D297353CC}">
              <c16:uniqueId val="{00000000-6A29-4D66-8863-057772BB25B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6A29-4D66-8863-057772BB25B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大阪府　茨木市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A2</v>
      </c>
      <c r="X8" s="85"/>
      <c r="Y8" s="85"/>
      <c r="Z8" s="85"/>
      <c r="AA8" s="85"/>
      <c r="AB8" s="85"/>
      <c r="AC8" s="85"/>
      <c r="AD8" s="85" t="str">
        <f>データ!$M$6</f>
        <v>自治体職員</v>
      </c>
      <c r="AE8" s="85"/>
      <c r="AF8" s="85"/>
      <c r="AG8" s="85"/>
      <c r="AH8" s="85"/>
      <c r="AI8" s="85"/>
      <c r="AJ8" s="85"/>
      <c r="AK8" s="4"/>
      <c r="AL8" s="73">
        <f>データ!$R$6</f>
        <v>282018</v>
      </c>
      <c r="AM8" s="73"/>
      <c r="AN8" s="73"/>
      <c r="AO8" s="73"/>
      <c r="AP8" s="73"/>
      <c r="AQ8" s="73"/>
      <c r="AR8" s="73"/>
      <c r="AS8" s="73"/>
      <c r="AT8" s="69">
        <f>データ!$S$6</f>
        <v>76.489999999999995</v>
      </c>
      <c r="AU8" s="70"/>
      <c r="AV8" s="70"/>
      <c r="AW8" s="70"/>
      <c r="AX8" s="70"/>
      <c r="AY8" s="70"/>
      <c r="AZ8" s="70"/>
      <c r="BA8" s="70"/>
      <c r="BB8" s="72">
        <f>データ!$T$6</f>
        <v>3686.99</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86.79</v>
      </c>
      <c r="J10" s="70"/>
      <c r="K10" s="70"/>
      <c r="L10" s="70"/>
      <c r="M10" s="70"/>
      <c r="N10" s="70"/>
      <c r="O10" s="71"/>
      <c r="P10" s="72">
        <f>データ!$P$6</f>
        <v>99.89</v>
      </c>
      <c r="Q10" s="72"/>
      <c r="R10" s="72"/>
      <c r="S10" s="72"/>
      <c r="T10" s="72"/>
      <c r="U10" s="72"/>
      <c r="V10" s="72"/>
      <c r="W10" s="73">
        <f>データ!$Q$6</f>
        <v>1998</v>
      </c>
      <c r="X10" s="73"/>
      <c r="Y10" s="73"/>
      <c r="Z10" s="73"/>
      <c r="AA10" s="73"/>
      <c r="AB10" s="73"/>
      <c r="AC10" s="73"/>
      <c r="AD10" s="2"/>
      <c r="AE10" s="2"/>
      <c r="AF10" s="2"/>
      <c r="AG10" s="2"/>
      <c r="AH10" s="4"/>
      <c r="AI10" s="4"/>
      <c r="AJ10" s="4"/>
      <c r="AK10" s="4"/>
      <c r="AL10" s="73">
        <f>データ!$U$6</f>
        <v>281227</v>
      </c>
      <c r="AM10" s="73"/>
      <c r="AN10" s="73"/>
      <c r="AO10" s="73"/>
      <c r="AP10" s="73"/>
      <c r="AQ10" s="73"/>
      <c r="AR10" s="73"/>
      <c r="AS10" s="73"/>
      <c r="AT10" s="69">
        <f>データ!$V$6</f>
        <v>46.57</v>
      </c>
      <c r="AU10" s="70"/>
      <c r="AV10" s="70"/>
      <c r="AW10" s="70"/>
      <c r="AX10" s="70"/>
      <c r="AY10" s="70"/>
      <c r="AZ10" s="70"/>
      <c r="BA10" s="70"/>
      <c r="BB10" s="72">
        <f>データ!$W$6</f>
        <v>6038.8</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QLPnz4baCYTGI2M4Q4lYxghfI7+507i8lLDWNy4qnbB9xFPJWGml1e2Q0fUB3CcSOOyniiVGVIbeD6iaKdDFQ==" saltValue="2a8C/3COiZgXthSx59hEe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272116</v>
      </c>
      <c r="D6" s="34">
        <f t="shared" si="3"/>
        <v>46</v>
      </c>
      <c r="E6" s="34">
        <f t="shared" si="3"/>
        <v>1</v>
      </c>
      <c r="F6" s="34">
        <f t="shared" si="3"/>
        <v>0</v>
      </c>
      <c r="G6" s="34">
        <f t="shared" si="3"/>
        <v>1</v>
      </c>
      <c r="H6" s="34" t="str">
        <f t="shared" si="3"/>
        <v>大阪府　茨木市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86.79</v>
      </c>
      <c r="P6" s="35">
        <f t="shared" si="3"/>
        <v>99.89</v>
      </c>
      <c r="Q6" s="35">
        <f t="shared" si="3"/>
        <v>1998</v>
      </c>
      <c r="R6" s="35">
        <f t="shared" si="3"/>
        <v>282018</v>
      </c>
      <c r="S6" s="35">
        <f t="shared" si="3"/>
        <v>76.489999999999995</v>
      </c>
      <c r="T6" s="35">
        <f t="shared" si="3"/>
        <v>3686.99</v>
      </c>
      <c r="U6" s="35">
        <f t="shared" si="3"/>
        <v>281227</v>
      </c>
      <c r="V6" s="35">
        <f t="shared" si="3"/>
        <v>46.57</v>
      </c>
      <c r="W6" s="35">
        <f t="shared" si="3"/>
        <v>6038.8</v>
      </c>
      <c r="X6" s="36">
        <f>IF(X7="",NA(),X7)</f>
        <v>115.03</v>
      </c>
      <c r="Y6" s="36">
        <f t="shared" ref="Y6:AG6" si="4">IF(Y7="",NA(),Y7)</f>
        <v>116.89</v>
      </c>
      <c r="Z6" s="36">
        <f t="shared" si="4"/>
        <v>114.12</v>
      </c>
      <c r="AA6" s="36">
        <f t="shared" si="4"/>
        <v>114.91</v>
      </c>
      <c r="AB6" s="36">
        <f t="shared" si="4"/>
        <v>114.91</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249.78</v>
      </c>
      <c r="AU6" s="36">
        <f t="shared" ref="AU6:BC6" si="6">IF(AU7="",NA(),AU7)</f>
        <v>339.65</v>
      </c>
      <c r="AV6" s="36">
        <f t="shared" si="6"/>
        <v>318.49</v>
      </c>
      <c r="AW6" s="36">
        <f t="shared" si="6"/>
        <v>364.87</v>
      </c>
      <c r="AX6" s="36">
        <f t="shared" si="6"/>
        <v>289.70999999999998</v>
      </c>
      <c r="AY6" s="36">
        <f t="shared" si="6"/>
        <v>289.8</v>
      </c>
      <c r="AZ6" s="36">
        <f t="shared" si="6"/>
        <v>299.44</v>
      </c>
      <c r="BA6" s="36">
        <f t="shared" si="6"/>
        <v>311.99</v>
      </c>
      <c r="BB6" s="36">
        <f t="shared" si="6"/>
        <v>307.83</v>
      </c>
      <c r="BC6" s="36">
        <f t="shared" si="6"/>
        <v>318.89</v>
      </c>
      <c r="BD6" s="35" t="str">
        <f>IF(BD7="","",IF(BD7="-","【-】","【"&amp;SUBSTITUTE(TEXT(BD7,"#,##0.00"),"-","△")&amp;"】"))</f>
        <v>【261.93】</v>
      </c>
      <c r="BE6" s="36">
        <f>IF(BE7="",NA(),BE7)</f>
        <v>154.72</v>
      </c>
      <c r="BF6" s="36">
        <f t="shared" ref="BF6:BN6" si="7">IF(BF7="",NA(),BF7)</f>
        <v>141.43</v>
      </c>
      <c r="BG6" s="36">
        <f t="shared" si="7"/>
        <v>128.06</v>
      </c>
      <c r="BH6" s="36">
        <f t="shared" si="7"/>
        <v>115.22</v>
      </c>
      <c r="BI6" s="36">
        <f t="shared" si="7"/>
        <v>102.84</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104.68</v>
      </c>
      <c r="BQ6" s="36">
        <f t="shared" ref="BQ6:BY6" si="8">IF(BQ7="",NA(),BQ7)</f>
        <v>107.67</v>
      </c>
      <c r="BR6" s="36">
        <f t="shared" si="8"/>
        <v>106.08</v>
      </c>
      <c r="BS6" s="36">
        <f t="shared" si="8"/>
        <v>105.91</v>
      </c>
      <c r="BT6" s="36">
        <f t="shared" si="8"/>
        <v>103.4</v>
      </c>
      <c r="BU6" s="36">
        <f t="shared" si="8"/>
        <v>107.05</v>
      </c>
      <c r="BV6" s="36">
        <f t="shared" si="8"/>
        <v>106.4</v>
      </c>
      <c r="BW6" s="36">
        <f t="shared" si="8"/>
        <v>107.61</v>
      </c>
      <c r="BX6" s="36">
        <f t="shared" si="8"/>
        <v>106.02</v>
      </c>
      <c r="BY6" s="36">
        <f t="shared" si="8"/>
        <v>104.84</v>
      </c>
      <c r="BZ6" s="35" t="str">
        <f>IF(BZ7="","",IF(BZ7="-","【-】","【"&amp;SUBSTITUTE(TEXT(BZ7,"#,##0.00"),"-","△")&amp;"】"))</f>
        <v>【103.91】</v>
      </c>
      <c r="CA6" s="36">
        <f>IF(CA7="",NA(),CA7)</f>
        <v>139.53</v>
      </c>
      <c r="CB6" s="36">
        <f t="shared" ref="CB6:CJ6" si="9">IF(CB7="",NA(),CB7)</f>
        <v>136.52000000000001</v>
      </c>
      <c r="CC6" s="36">
        <f t="shared" si="9"/>
        <v>138.61000000000001</v>
      </c>
      <c r="CD6" s="36">
        <f t="shared" si="9"/>
        <v>139.38</v>
      </c>
      <c r="CE6" s="36">
        <f t="shared" si="9"/>
        <v>142.82</v>
      </c>
      <c r="CF6" s="36">
        <f t="shared" si="9"/>
        <v>155.09</v>
      </c>
      <c r="CG6" s="36">
        <f t="shared" si="9"/>
        <v>156.29</v>
      </c>
      <c r="CH6" s="36">
        <f t="shared" si="9"/>
        <v>155.69</v>
      </c>
      <c r="CI6" s="36">
        <f t="shared" si="9"/>
        <v>158.6</v>
      </c>
      <c r="CJ6" s="36">
        <f t="shared" si="9"/>
        <v>161.82</v>
      </c>
      <c r="CK6" s="35" t="str">
        <f>IF(CK7="","",IF(CK7="-","【-】","【"&amp;SUBSTITUTE(TEXT(CK7,"#,##0.00"),"-","△")&amp;"】"))</f>
        <v>【167.11】</v>
      </c>
      <c r="CL6" s="36">
        <f>IF(CL7="",NA(),CL7)</f>
        <v>74.08</v>
      </c>
      <c r="CM6" s="36">
        <f t="shared" ref="CM6:CU6" si="10">IF(CM7="",NA(),CM7)</f>
        <v>74.400000000000006</v>
      </c>
      <c r="CN6" s="36">
        <f t="shared" si="10"/>
        <v>75.02</v>
      </c>
      <c r="CO6" s="36">
        <f t="shared" si="10"/>
        <v>75.17</v>
      </c>
      <c r="CP6" s="36">
        <f t="shared" si="10"/>
        <v>74.73</v>
      </c>
      <c r="CQ6" s="36">
        <f t="shared" si="10"/>
        <v>61.61</v>
      </c>
      <c r="CR6" s="36">
        <f t="shared" si="10"/>
        <v>62.34</v>
      </c>
      <c r="CS6" s="36">
        <f t="shared" si="10"/>
        <v>62.46</v>
      </c>
      <c r="CT6" s="36">
        <f t="shared" si="10"/>
        <v>62.88</v>
      </c>
      <c r="CU6" s="36">
        <f t="shared" si="10"/>
        <v>62.32</v>
      </c>
      <c r="CV6" s="35" t="str">
        <f>IF(CV7="","",IF(CV7="-","【-】","【"&amp;SUBSTITUTE(TEXT(CV7,"#,##0.00"),"-","△")&amp;"】"))</f>
        <v>【60.27】</v>
      </c>
      <c r="CW6" s="36">
        <f>IF(CW7="",NA(),CW7)</f>
        <v>95.77</v>
      </c>
      <c r="CX6" s="36">
        <f t="shared" ref="CX6:DF6" si="11">IF(CX7="",NA(),CX7)</f>
        <v>95.25</v>
      </c>
      <c r="CY6" s="36">
        <f t="shared" si="11"/>
        <v>95.38</v>
      </c>
      <c r="CZ6" s="36">
        <f t="shared" si="11"/>
        <v>95.09</v>
      </c>
      <c r="DA6" s="36">
        <f t="shared" si="11"/>
        <v>95.26</v>
      </c>
      <c r="DB6" s="36">
        <f t="shared" si="11"/>
        <v>90.23</v>
      </c>
      <c r="DC6" s="36">
        <f t="shared" si="11"/>
        <v>90.15</v>
      </c>
      <c r="DD6" s="36">
        <f t="shared" si="11"/>
        <v>90.62</v>
      </c>
      <c r="DE6" s="36">
        <f t="shared" si="11"/>
        <v>90.13</v>
      </c>
      <c r="DF6" s="36">
        <f t="shared" si="11"/>
        <v>90.19</v>
      </c>
      <c r="DG6" s="35" t="str">
        <f>IF(DG7="","",IF(DG7="-","【-】","【"&amp;SUBSTITUTE(TEXT(DG7,"#,##0.00"),"-","△")&amp;"】"))</f>
        <v>【89.92】</v>
      </c>
      <c r="DH6" s="36">
        <f>IF(DH7="",NA(),DH7)</f>
        <v>43.49</v>
      </c>
      <c r="DI6" s="36">
        <f t="shared" ref="DI6:DQ6" si="12">IF(DI7="",NA(),DI7)</f>
        <v>45.04</v>
      </c>
      <c r="DJ6" s="36">
        <f t="shared" si="12"/>
        <v>46.52</v>
      </c>
      <c r="DK6" s="36">
        <f t="shared" si="12"/>
        <v>47.79</v>
      </c>
      <c r="DL6" s="36">
        <f t="shared" si="12"/>
        <v>45.92</v>
      </c>
      <c r="DM6" s="36">
        <f t="shared" si="12"/>
        <v>46.36</v>
      </c>
      <c r="DN6" s="36">
        <f t="shared" si="12"/>
        <v>47.37</v>
      </c>
      <c r="DO6" s="36">
        <f t="shared" si="12"/>
        <v>48.01</v>
      </c>
      <c r="DP6" s="36">
        <f t="shared" si="12"/>
        <v>48.01</v>
      </c>
      <c r="DQ6" s="36">
        <f t="shared" si="12"/>
        <v>48.86</v>
      </c>
      <c r="DR6" s="35" t="str">
        <f>IF(DR7="","",IF(DR7="-","【-】","【"&amp;SUBSTITUTE(TEXT(DR7,"#,##0.00"),"-","△")&amp;"】"))</f>
        <v>【48.85】</v>
      </c>
      <c r="DS6" s="36">
        <f>IF(DS7="",NA(),DS7)</f>
        <v>11.19</v>
      </c>
      <c r="DT6" s="36">
        <f t="shared" ref="DT6:EB6" si="13">IF(DT7="",NA(),DT7)</f>
        <v>11.74</v>
      </c>
      <c r="DU6" s="36">
        <f t="shared" si="13"/>
        <v>12.48</v>
      </c>
      <c r="DV6" s="36">
        <f t="shared" si="13"/>
        <v>12.78</v>
      </c>
      <c r="DW6" s="36">
        <f t="shared" si="13"/>
        <v>14.51</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0.45</v>
      </c>
      <c r="EE6" s="36">
        <f t="shared" ref="EE6:EM6" si="14">IF(EE7="",NA(),EE7)</f>
        <v>0.63</v>
      </c>
      <c r="EF6" s="36">
        <f t="shared" si="14"/>
        <v>0.46</v>
      </c>
      <c r="EG6" s="36">
        <f t="shared" si="14"/>
        <v>0.51</v>
      </c>
      <c r="EH6" s="36">
        <f t="shared" si="14"/>
        <v>0.71</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272116</v>
      </c>
      <c r="D7" s="38">
        <v>46</v>
      </c>
      <c r="E7" s="38">
        <v>1</v>
      </c>
      <c r="F7" s="38">
        <v>0</v>
      </c>
      <c r="G7" s="38">
        <v>1</v>
      </c>
      <c r="H7" s="38" t="s">
        <v>93</v>
      </c>
      <c r="I7" s="38" t="s">
        <v>94</v>
      </c>
      <c r="J7" s="38" t="s">
        <v>95</v>
      </c>
      <c r="K7" s="38" t="s">
        <v>96</v>
      </c>
      <c r="L7" s="38" t="s">
        <v>97</v>
      </c>
      <c r="M7" s="38" t="s">
        <v>98</v>
      </c>
      <c r="N7" s="39" t="s">
        <v>99</v>
      </c>
      <c r="O7" s="39">
        <v>86.79</v>
      </c>
      <c r="P7" s="39">
        <v>99.89</v>
      </c>
      <c r="Q7" s="39">
        <v>1998</v>
      </c>
      <c r="R7" s="39">
        <v>282018</v>
      </c>
      <c r="S7" s="39">
        <v>76.489999999999995</v>
      </c>
      <c r="T7" s="39">
        <v>3686.99</v>
      </c>
      <c r="U7" s="39">
        <v>281227</v>
      </c>
      <c r="V7" s="39">
        <v>46.57</v>
      </c>
      <c r="W7" s="39">
        <v>6038.8</v>
      </c>
      <c r="X7" s="39">
        <v>115.03</v>
      </c>
      <c r="Y7" s="39">
        <v>116.89</v>
      </c>
      <c r="Z7" s="39">
        <v>114.12</v>
      </c>
      <c r="AA7" s="39">
        <v>114.91</v>
      </c>
      <c r="AB7" s="39">
        <v>114.91</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249.78</v>
      </c>
      <c r="AU7" s="39">
        <v>339.65</v>
      </c>
      <c r="AV7" s="39">
        <v>318.49</v>
      </c>
      <c r="AW7" s="39">
        <v>364.87</v>
      </c>
      <c r="AX7" s="39">
        <v>289.70999999999998</v>
      </c>
      <c r="AY7" s="39">
        <v>289.8</v>
      </c>
      <c r="AZ7" s="39">
        <v>299.44</v>
      </c>
      <c r="BA7" s="39">
        <v>311.99</v>
      </c>
      <c r="BB7" s="39">
        <v>307.83</v>
      </c>
      <c r="BC7" s="39">
        <v>318.89</v>
      </c>
      <c r="BD7" s="39">
        <v>261.93</v>
      </c>
      <c r="BE7" s="39">
        <v>154.72</v>
      </c>
      <c r="BF7" s="39">
        <v>141.43</v>
      </c>
      <c r="BG7" s="39">
        <v>128.06</v>
      </c>
      <c r="BH7" s="39">
        <v>115.22</v>
      </c>
      <c r="BI7" s="39">
        <v>102.84</v>
      </c>
      <c r="BJ7" s="39">
        <v>301.99</v>
      </c>
      <c r="BK7" s="39">
        <v>298.08999999999997</v>
      </c>
      <c r="BL7" s="39">
        <v>291.77999999999997</v>
      </c>
      <c r="BM7" s="39">
        <v>295.44</v>
      </c>
      <c r="BN7" s="39">
        <v>290.07</v>
      </c>
      <c r="BO7" s="39">
        <v>270.45999999999998</v>
      </c>
      <c r="BP7" s="39">
        <v>104.68</v>
      </c>
      <c r="BQ7" s="39">
        <v>107.67</v>
      </c>
      <c r="BR7" s="39">
        <v>106.08</v>
      </c>
      <c r="BS7" s="39">
        <v>105.91</v>
      </c>
      <c r="BT7" s="39">
        <v>103.4</v>
      </c>
      <c r="BU7" s="39">
        <v>107.05</v>
      </c>
      <c r="BV7" s="39">
        <v>106.4</v>
      </c>
      <c r="BW7" s="39">
        <v>107.61</v>
      </c>
      <c r="BX7" s="39">
        <v>106.02</v>
      </c>
      <c r="BY7" s="39">
        <v>104.84</v>
      </c>
      <c r="BZ7" s="39">
        <v>103.91</v>
      </c>
      <c r="CA7" s="39">
        <v>139.53</v>
      </c>
      <c r="CB7" s="39">
        <v>136.52000000000001</v>
      </c>
      <c r="CC7" s="39">
        <v>138.61000000000001</v>
      </c>
      <c r="CD7" s="39">
        <v>139.38</v>
      </c>
      <c r="CE7" s="39">
        <v>142.82</v>
      </c>
      <c r="CF7" s="39">
        <v>155.09</v>
      </c>
      <c r="CG7" s="39">
        <v>156.29</v>
      </c>
      <c r="CH7" s="39">
        <v>155.69</v>
      </c>
      <c r="CI7" s="39">
        <v>158.6</v>
      </c>
      <c r="CJ7" s="39">
        <v>161.82</v>
      </c>
      <c r="CK7" s="39">
        <v>167.11</v>
      </c>
      <c r="CL7" s="39">
        <v>74.08</v>
      </c>
      <c r="CM7" s="39">
        <v>74.400000000000006</v>
      </c>
      <c r="CN7" s="39">
        <v>75.02</v>
      </c>
      <c r="CO7" s="39">
        <v>75.17</v>
      </c>
      <c r="CP7" s="39">
        <v>74.73</v>
      </c>
      <c r="CQ7" s="39">
        <v>61.61</v>
      </c>
      <c r="CR7" s="39">
        <v>62.34</v>
      </c>
      <c r="CS7" s="39">
        <v>62.46</v>
      </c>
      <c r="CT7" s="39">
        <v>62.88</v>
      </c>
      <c r="CU7" s="39">
        <v>62.32</v>
      </c>
      <c r="CV7" s="39">
        <v>60.27</v>
      </c>
      <c r="CW7" s="39">
        <v>95.77</v>
      </c>
      <c r="CX7" s="39">
        <v>95.25</v>
      </c>
      <c r="CY7" s="39">
        <v>95.38</v>
      </c>
      <c r="CZ7" s="39">
        <v>95.09</v>
      </c>
      <c r="DA7" s="39">
        <v>95.26</v>
      </c>
      <c r="DB7" s="39">
        <v>90.23</v>
      </c>
      <c r="DC7" s="39">
        <v>90.15</v>
      </c>
      <c r="DD7" s="39">
        <v>90.62</v>
      </c>
      <c r="DE7" s="39">
        <v>90.13</v>
      </c>
      <c r="DF7" s="39">
        <v>90.19</v>
      </c>
      <c r="DG7" s="39">
        <v>89.92</v>
      </c>
      <c r="DH7" s="39">
        <v>43.49</v>
      </c>
      <c r="DI7" s="39">
        <v>45.04</v>
      </c>
      <c r="DJ7" s="39">
        <v>46.52</v>
      </c>
      <c r="DK7" s="39">
        <v>47.79</v>
      </c>
      <c r="DL7" s="39">
        <v>45.92</v>
      </c>
      <c r="DM7" s="39">
        <v>46.36</v>
      </c>
      <c r="DN7" s="39">
        <v>47.37</v>
      </c>
      <c r="DO7" s="39">
        <v>48.01</v>
      </c>
      <c r="DP7" s="39">
        <v>48.01</v>
      </c>
      <c r="DQ7" s="39">
        <v>48.86</v>
      </c>
      <c r="DR7" s="39">
        <v>48.85</v>
      </c>
      <c r="DS7" s="39">
        <v>11.19</v>
      </c>
      <c r="DT7" s="39">
        <v>11.74</v>
      </c>
      <c r="DU7" s="39">
        <v>12.48</v>
      </c>
      <c r="DV7" s="39">
        <v>12.78</v>
      </c>
      <c r="DW7" s="39">
        <v>14.51</v>
      </c>
      <c r="DX7" s="39">
        <v>13.57</v>
      </c>
      <c r="DY7" s="39">
        <v>14.27</v>
      </c>
      <c r="DZ7" s="39">
        <v>16.170000000000002</v>
      </c>
      <c r="EA7" s="39">
        <v>16.600000000000001</v>
      </c>
      <c r="EB7" s="39">
        <v>18.510000000000002</v>
      </c>
      <c r="EC7" s="39">
        <v>17.8</v>
      </c>
      <c r="ED7" s="39">
        <v>0.45</v>
      </c>
      <c r="EE7" s="39">
        <v>0.63</v>
      </c>
      <c r="EF7" s="39">
        <v>0.46</v>
      </c>
      <c r="EG7" s="39">
        <v>0.51</v>
      </c>
      <c r="EH7" s="39">
        <v>0.71</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2020-03-04T04:06:37Z</cp:lastPrinted>
  <dcterms:created xsi:type="dcterms:W3CDTF">2019-12-05T04:20:56Z</dcterms:created>
  <dcterms:modified xsi:type="dcterms:W3CDTF">2020-03-04T04:06:39Z</dcterms:modified>
  <cp:category/>
</cp:coreProperties>
</file>