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7泉大津市\"/>
    </mc:Choice>
  </mc:AlternateContent>
  <workbookProtection workbookAlgorithmName="SHA-512" workbookHashValue="WokLFxqHj7YR74mMdCcSSITa2RwuD7bZ74FCDI+dRoxJwFgAsD9HuYPdOwI8gvqn7Ioju3hVEIXVDgVSAAd5vg==" workbookSaltValue="6+wfLZPADLyHjmcCv3WFi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GQ30" i="4"/>
  <c r="BZ30" i="4"/>
  <c r="LT76" i="4"/>
  <c r="GQ51" i="4"/>
  <c r="LH30" i="4"/>
  <c r="BZ51" i="4"/>
  <c r="IE76" i="4"/>
  <c r="BG30" i="4"/>
  <c r="FX51" i="4"/>
  <c r="FX30" i="4"/>
  <c r="AV76" i="4"/>
  <c r="KO51" i="4"/>
  <c r="LE76" i="4"/>
  <c r="BG51" i="4"/>
  <c r="KO30" i="4"/>
  <c r="HP76" i="4"/>
  <c r="HA76" i="4"/>
  <c r="AN51" i="4"/>
  <c r="FE30" i="4"/>
  <c r="KP76" i="4"/>
  <c r="AN30" i="4"/>
  <c r="JV51" i="4"/>
  <c r="AG76" i="4"/>
  <c r="FE51" i="4"/>
  <c r="JV30" i="4"/>
  <c r="KA76" i="4"/>
  <c r="EL51" i="4"/>
  <c r="JC30" i="4"/>
  <c r="JC51" i="4"/>
  <c r="GL76" i="4"/>
  <c r="U51" i="4"/>
  <c r="EL30" i="4"/>
  <c r="U30" i="4"/>
  <c r="R76" i="4"/>
</calcChain>
</file>

<file path=xl/sharedStrings.xml><?xml version="1.0" encoding="utf-8"?>
<sst xmlns="http://schemas.openxmlformats.org/spreadsheetml/2006/main" count="278" uniqueCount="135">
  <si>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</si>
  <si>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</si>
  <si>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</si>
  <si>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</si>
  <si>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</si>
  <si>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</si>
  <si>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</si>
  <si>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</si>
  <si>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</si>
  <si>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</si>
  <si>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</si>
  <si>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</si>
  <si>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</si>
  <si>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</si>
  <si>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</si>
  <si>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</si>
  <si>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</si>
  <si>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</si>
  <si>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</si>
  <si>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</si>
  <si>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</si>
  <si>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</si>
  <si>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</si>
  <si>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</si>
  <si>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</si>
  <si>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</si>
  <si>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</si>
  <si>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</si>
  <si>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</si>
  <si>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</si>
  <si>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</si>
  <si>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</si>
  <si>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</si>
  <si>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</si>
  <si>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</si>
  <si>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</si>
  <si>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</si>
  <si>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</si>
  <si>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</si>
  <si>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</si>
  <si>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</si>
  <si>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</si>
  <si>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</si>
  <si>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</si>
  <si>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</si>
  <si>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</si>
  <si>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</si>
  <si>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</si>
  <si>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</si>
  <si>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</si>
  <si>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</si>
  <si>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</si>
  <si>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</si>
  <si>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</si>
  <si>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</si>
  <si>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</si>
  <si>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</si>
  <si>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</si>
  <si>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</si>
  <si>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</si>
  <si>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</si>
  <si>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</si>
  <si>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</si>
  <si>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</si>
  <si>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</si>
  <si>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</si>
  <si>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</si>
  <si>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</si>
  <si>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</si>
  <si>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</si>
  <si>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</si>
  <si>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</si>
  <si>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</si>
  <si>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</si>
  <si>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</si>
  <si>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</si>
  <si>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</si>
  <si>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</si>
  <si>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</si>
  <si>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</si>
  <si>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</si>
  <si>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</si>
  <si>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</si>
  <si>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</si>
  <si>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</si>
  <si>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</si>
  <si>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</si>
  <si>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</si>
  <si>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</si>
  <si>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</si>
  <si>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</si>
  <si>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</si>
  <si>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</si>
  <si>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</si>
  <si>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</si>
  <si>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</si>
  <si>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</si>
  <si>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</si>
  <si>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</si>
  <si>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</si>
  <si>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</si>
  <si>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</si>
  <si>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</si>
  <si>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</si>
  <si>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</si>
  <si>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</si>
  <si>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</si>
  <si>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</si>
  <si>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</si>
  <si>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</si>
  <si>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</si>
  <si>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</si>
  <si>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</si>
  <si>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大阪府　泉大津市</t>
  </si>
  <si>
    <t>泉大津市立駐車場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</si>
  <si>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</si>
  <si>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</si>
  <si>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</si>
  <si>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</si>
  <si>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</si>
  <si>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</si>
  <si>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</si>
  <si>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</si>
  <si>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</si>
  <si>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</si>
  <si>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</si>
  <si>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</si>
  <si>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</si>
  <si>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</si>
  <si>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</si>
  <si>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</si>
  <si>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的収支比率や他会計補助金比率が類似施設平均値より高いことからもわかるように、一般会計からの繰入金に依存している状況となっているが、累積赤字（駐車場建設当時の元利償還金）は、平成30年9月で解消しており、今後は一般会計からの繰入は無くなる。
　なお、平成30年10月より指定管理者制度を導入したことにより、特別会計は平成30年度末で廃止し、令和元年度からは一般会計での運用を行う。
　また、売上高GOP比率については、平成30年度に消防設備等を修繕しており、前年度に比べて比率が低くなっている。</t>
    <rPh sb="69" eb="71">
      <t>ルイセキ</t>
    </rPh>
    <rPh sb="71" eb="73">
      <t>アカジ</t>
    </rPh>
    <rPh sb="74" eb="77">
      <t>チュウシャジョウ</t>
    </rPh>
    <rPh sb="77" eb="79">
      <t>ケンセツ</t>
    </rPh>
    <rPh sb="79" eb="81">
      <t>トウジ</t>
    </rPh>
    <rPh sb="82" eb="84">
      <t>ガンリ</t>
    </rPh>
    <rPh sb="84" eb="87">
      <t>ショウカンキン</t>
    </rPh>
    <rPh sb="90" eb="92">
      <t>ヘイセイ</t>
    </rPh>
    <rPh sb="94" eb="95">
      <t>ネン</t>
    </rPh>
    <rPh sb="96" eb="97">
      <t>ガツ</t>
    </rPh>
    <rPh sb="105" eb="107">
      <t>コンゴ</t>
    </rPh>
    <rPh sb="115" eb="117">
      <t>クリイレ</t>
    </rPh>
    <rPh sb="118" eb="119">
      <t>ナ</t>
    </rPh>
    <rPh sb="128" eb="130">
      <t>ヘイセイ</t>
    </rPh>
    <rPh sb="132" eb="133">
      <t>ネン</t>
    </rPh>
    <rPh sb="135" eb="136">
      <t>ツキ</t>
    </rPh>
    <rPh sb="138" eb="140">
      <t>シテイ</t>
    </rPh>
    <rPh sb="140" eb="143">
      <t>カンリシャ</t>
    </rPh>
    <rPh sb="143" eb="145">
      <t>セイド</t>
    </rPh>
    <rPh sb="146" eb="148">
      <t>ドウニュウ</t>
    </rPh>
    <rPh sb="156" eb="158">
      <t>トクベツ</t>
    </rPh>
    <rPh sb="158" eb="160">
      <t>カイケイ</t>
    </rPh>
    <rPh sb="161" eb="163">
      <t>ヘイセイ</t>
    </rPh>
    <rPh sb="165" eb="167">
      <t>ネンド</t>
    </rPh>
    <rPh sb="167" eb="168">
      <t>マツ</t>
    </rPh>
    <rPh sb="169" eb="171">
      <t>ハイシ</t>
    </rPh>
    <rPh sb="173" eb="174">
      <t>レイ</t>
    </rPh>
    <rPh sb="174" eb="175">
      <t>ワ</t>
    </rPh>
    <rPh sb="175" eb="177">
      <t>ガンネン</t>
    </rPh>
    <rPh sb="177" eb="178">
      <t>ド</t>
    </rPh>
    <rPh sb="181" eb="183">
      <t>イッパン</t>
    </rPh>
    <rPh sb="183" eb="185">
      <t>カイケイ</t>
    </rPh>
    <rPh sb="187" eb="189">
      <t>ウンヨウ</t>
    </rPh>
    <rPh sb="190" eb="191">
      <t>オコナ</t>
    </rPh>
    <rPh sb="198" eb="200">
      <t>ウリアゲ</t>
    </rPh>
    <rPh sb="200" eb="201">
      <t>ダカ</t>
    </rPh>
    <rPh sb="204" eb="206">
      <t>ヒリツ</t>
    </rPh>
    <rPh sb="212" eb="214">
      <t>ヘイセイ</t>
    </rPh>
    <rPh sb="216" eb="217">
      <t>ネン</t>
    </rPh>
    <rPh sb="217" eb="218">
      <t>ド</t>
    </rPh>
    <rPh sb="219" eb="221">
      <t>ショウボウ</t>
    </rPh>
    <rPh sb="221" eb="223">
      <t>セツビ</t>
    </rPh>
    <rPh sb="223" eb="224">
      <t>トウ</t>
    </rPh>
    <rPh sb="225" eb="227">
      <t>シュウゼン</t>
    </rPh>
    <rPh sb="232" eb="235">
      <t>ゼンネンド</t>
    </rPh>
    <rPh sb="236" eb="237">
      <t>クラ</t>
    </rPh>
    <rPh sb="239" eb="241">
      <t>ヒリツ</t>
    </rPh>
    <rPh sb="242" eb="243">
      <t>ヒク</t>
    </rPh>
    <phoneticPr fontId="5"/>
  </si>
  <si>
    <t xml:space="preserve">　供用開始から20年以上経過した駐車場内の設備については、大規模な修繕や改修を行っておらず、老朽化が進んでいるため、市では平成27年度に長期修繕計画を策定し、平成30年度は消防設備、照明設備、及び高圧受電設備の修繕を行った。
</t>
    <rPh sb="39" eb="40">
      <t>オコナ</t>
    </rPh>
    <rPh sb="79" eb="81">
      <t>ヘイセイ</t>
    </rPh>
    <rPh sb="83" eb="84">
      <t>ネン</t>
    </rPh>
    <rPh sb="84" eb="85">
      <t>ド</t>
    </rPh>
    <rPh sb="86" eb="88">
      <t>ショウボウ</t>
    </rPh>
    <rPh sb="88" eb="90">
      <t>セツビ</t>
    </rPh>
    <rPh sb="91" eb="93">
      <t>ショウメイ</t>
    </rPh>
    <rPh sb="93" eb="95">
      <t>セツビ</t>
    </rPh>
    <rPh sb="96" eb="97">
      <t>オヨ</t>
    </rPh>
    <rPh sb="98" eb="100">
      <t>コウアツ</t>
    </rPh>
    <rPh sb="100" eb="102">
      <t>ジュデン</t>
    </rPh>
    <rPh sb="102" eb="104">
      <t>セツビ</t>
    </rPh>
    <rPh sb="105" eb="107">
      <t>シュウゼン</t>
    </rPh>
    <rPh sb="108" eb="109">
      <t>オコナ</t>
    </rPh>
    <phoneticPr fontId="5"/>
  </si>
  <si>
    <r>
      <t>　稼働率については、ここ数年横ばいの状態を示していたが、平成29年3月に本駐車場の最寄駅である南海泉大津駅高架下に商業施設が整備されたことで、駐車場の一時利用者が増加しており、稼働率は平成28年度以前と比較すると増加傾向にある。
　</t>
    </r>
    <r>
      <rPr>
        <strike/>
        <sz val="11"/>
        <color rgb="FFFF0000"/>
        <rFont val="ＭＳ ゴシック"/>
        <family val="3"/>
        <charset val="128"/>
      </rPr>
      <t/>
    </r>
    <rPh sb="14" eb="15">
      <t>ヨコ</t>
    </rPh>
    <rPh sb="18" eb="20">
      <t>ジョウタイ</t>
    </rPh>
    <rPh sb="28" eb="30">
      <t>ヘイセイ</t>
    </rPh>
    <rPh sb="32" eb="33">
      <t>ネン</t>
    </rPh>
    <rPh sb="34" eb="35">
      <t>ガツ</t>
    </rPh>
    <rPh sb="36" eb="37">
      <t>ホン</t>
    </rPh>
    <rPh sb="37" eb="39">
      <t>チュウシャ</t>
    </rPh>
    <rPh sb="39" eb="40">
      <t>ジョウ</t>
    </rPh>
    <rPh sb="41" eb="43">
      <t>モヨリ</t>
    </rPh>
    <rPh sb="43" eb="44">
      <t>エキ</t>
    </rPh>
    <rPh sb="47" eb="49">
      <t>ナンカイ</t>
    </rPh>
    <rPh sb="49" eb="52">
      <t>イズミオオツ</t>
    </rPh>
    <rPh sb="52" eb="53">
      <t>エキ</t>
    </rPh>
    <rPh sb="53" eb="56">
      <t>コウカシタ</t>
    </rPh>
    <rPh sb="57" eb="59">
      <t>ショウギョウ</t>
    </rPh>
    <rPh sb="59" eb="61">
      <t>シセツ</t>
    </rPh>
    <rPh sb="62" eb="64">
      <t>セイビ</t>
    </rPh>
    <rPh sb="71" eb="74">
      <t>チュウシャジョウ</t>
    </rPh>
    <rPh sb="75" eb="77">
      <t>イチジ</t>
    </rPh>
    <rPh sb="77" eb="80">
      <t>リヨウシャ</t>
    </rPh>
    <rPh sb="81" eb="83">
      <t>ゾウカ</t>
    </rPh>
    <rPh sb="92" eb="94">
      <t>ヘイセイ</t>
    </rPh>
    <rPh sb="96" eb="98">
      <t>ネンド</t>
    </rPh>
    <rPh sb="98" eb="100">
      <t>イゼン</t>
    </rPh>
    <rPh sb="101" eb="103">
      <t>ヒカク</t>
    </rPh>
    <rPh sb="106" eb="108">
      <t>ゾウカ</t>
    </rPh>
    <rPh sb="108" eb="110">
      <t>ケイコウ</t>
    </rPh>
    <phoneticPr fontId="5"/>
  </si>
  <si>
    <t>　平成30年10月からは駐車場運営管理について指定管理者制度を導入し、料金体系や利用時間の見直しを図り、利便性の向上と稼働率の増加に努めている。
　また、設備については、令和元年度以降、5年毎に給排水設備や昇降設備等の機器更新を予定しているが、駐車場の運営状況を注視しながら、機器の更新を行っていく。
　さらに、今後は、駅に近い立地の良さを活かし、パークアンドライドの推進を図ることで稼働率の上昇を図っていく。
　なお、将来にわたって安定的に事業を継続していくための中長期的な経営の基本計画である「経営戦略」については、令和2年度の策定を予定している。</t>
    <rPh sb="77" eb="79">
      <t>セツビ</t>
    </rPh>
    <rPh sb="85" eb="86">
      <t>レイ</t>
    </rPh>
    <rPh sb="86" eb="87">
      <t>ワ</t>
    </rPh>
    <rPh sb="87" eb="89">
      <t>ガンネン</t>
    </rPh>
    <rPh sb="192" eb="194">
      <t>カドウ</t>
    </rPh>
    <rPh sb="194" eb="195">
      <t>リツ</t>
    </rPh>
    <rPh sb="196" eb="198">
      <t>ジョウショウ</t>
    </rPh>
    <rPh sb="260" eb="261">
      <t>レイ</t>
    </rPh>
    <rPh sb="261" eb="262">
      <t>ワ</t>
    </rPh>
    <rPh sb="263" eb="26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</si>
</sst>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trike/>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298.10000000000002</c:v>
                </c:pt>
                <c:pt idx="1">
                  <c:v>247</c:v>
                </c:pt>
                <c:pt idx="2">
                  <c:v>899.2</c:v>
                </c:pt>
                <c:pt idx="3">
                  <c:v>1054.5999999999999</c:v>
                </c:pt>
                <c:pt idx="4">
                  <c:v>605.29999999999995</c:v>
                </c:pt>
              </c:numCache>
            </c:numRef>
          </c:val>
          <c:extLst>
            <c:ext xmlns:c16="http://schemas.microsoft.com/office/drawing/2014/chart" uri="{C3380CC4-5D6E-409C-BE32-E72D297353CC}">
              <c16:uniqueId val="{00000000-6790-421B-AA71-A7E0008C9BA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6790-421B-AA71-A7E0008C9BA7}"/>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247.1</c:v>
                </c:pt>
                <c:pt idx="1">
                  <c:v>0</c:v>
                </c:pt>
                <c:pt idx="2">
                  <c:v>0</c:v>
                </c:pt>
                <c:pt idx="3">
                  <c:v>0</c:v>
                </c:pt>
                <c:pt idx="4">
                  <c:v>0</c:v>
                </c:pt>
              </c:numCache>
            </c:numRef>
          </c:val>
          <c:extLst>
            <c:ext xmlns:c16="http://schemas.microsoft.com/office/drawing/2014/chart" uri="{C3380CC4-5D6E-409C-BE32-E72D297353CC}">
              <c16:uniqueId val="{00000000-6152-4375-8A7F-68C3853DD59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6152-4375-8A7F-68C3853DD59F}"/>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8B13-4F27-AF9C-773C0F86E36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B13-4F27-AF9C-773C0F86E366}"/>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0A19-4C36-A09A-0DFB3421B0A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A19-4C36-A09A-0DFB3421B0A2}"/>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267.5</c:v>
                </c:pt>
                <c:pt idx="1">
                  <c:v>216.6</c:v>
                </c:pt>
                <c:pt idx="2">
                  <c:v>784.8</c:v>
                </c:pt>
                <c:pt idx="3">
                  <c:v>898.3</c:v>
                </c:pt>
                <c:pt idx="4">
                  <c:v>454</c:v>
                </c:pt>
              </c:numCache>
            </c:numRef>
          </c:val>
          <c:extLst>
            <c:ext xmlns:c16="http://schemas.microsoft.com/office/drawing/2014/chart" uri="{C3380CC4-5D6E-409C-BE32-E72D297353CC}">
              <c16:uniqueId val="{00000000-6021-4EBF-ACD9-0B5987BDEA3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6021-4EBF-ACD9-0B5987BDEA33}"/>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6855</c:v>
                </c:pt>
                <c:pt idx="1">
                  <c:v>5990</c:v>
                </c:pt>
                <c:pt idx="2">
                  <c:v>5581</c:v>
                </c:pt>
                <c:pt idx="3">
                  <c:v>5137</c:v>
                </c:pt>
                <c:pt idx="4">
                  <c:v>3046</c:v>
                </c:pt>
              </c:numCache>
            </c:numRef>
          </c:val>
          <c:extLst>
            <c:ext xmlns:c16="http://schemas.microsoft.com/office/drawing/2014/chart" uri="{C3380CC4-5D6E-409C-BE32-E72D297353CC}">
              <c16:uniqueId val="{00000000-31C4-43A7-BFFC-6A235C302D6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31C4-43A7-BFFC-6A235C302D69}"/>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40.5</c:v>
                </c:pt>
                <c:pt idx="1">
                  <c:v>38</c:v>
                </c:pt>
                <c:pt idx="2">
                  <c:v>40.5</c:v>
                </c:pt>
                <c:pt idx="3">
                  <c:v>44</c:v>
                </c:pt>
                <c:pt idx="4">
                  <c:v>43.5</c:v>
                </c:pt>
              </c:numCache>
            </c:numRef>
          </c:val>
          <c:extLst>
            <c:ext xmlns:c16="http://schemas.microsoft.com/office/drawing/2014/chart" uri="{C3380CC4-5D6E-409C-BE32-E72D297353CC}">
              <c16:uniqueId val="{00000000-FF85-4129-A83F-394E8CCD170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FF85-4129-A83F-394E8CCD1701}"/>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38.5</c:v>
                </c:pt>
                <c:pt idx="1">
                  <c:v>34.4</c:v>
                </c:pt>
                <c:pt idx="2">
                  <c:v>19</c:v>
                </c:pt>
                <c:pt idx="3">
                  <c:v>41.1</c:v>
                </c:pt>
                <c:pt idx="4">
                  <c:v>32.799999999999997</c:v>
                </c:pt>
              </c:numCache>
            </c:numRef>
          </c:val>
          <c:extLst>
            <c:ext xmlns:c16="http://schemas.microsoft.com/office/drawing/2014/chart" uri="{C3380CC4-5D6E-409C-BE32-E72D297353CC}">
              <c16:uniqueId val="{00000000-0E6B-4B2C-9A12-CEEB1158166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0E6B-4B2C-9A12-CEEB1158166E}"/>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8460</c:v>
                </c:pt>
                <c:pt idx="1">
                  <c:v>6872</c:v>
                </c:pt>
                <c:pt idx="2">
                  <c:v>4316</c:v>
                </c:pt>
                <c:pt idx="3">
                  <c:v>11149</c:v>
                </c:pt>
                <c:pt idx="4">
                  <c:v>10970</c:v>
                </c:pt>
              </c:numCache>
            </c:numRef>
          </c:val>
          <c:extLst>
            <c:ext xmlns:c16="http://schemas.microsoft.com/office/drawing/2014/chart" uri="{C3380CC4-5D6E-409C-BE32-E72D297353CC}">
              <c16:uniqueId val="{00000000-CA23-47F8-A910-C7CEA1225D8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CA23-47F8-A910-C7CEA1225D86}"/>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4" t="str">
        <f>データ!H6&amp;"　"&amp;データ!I6</f>
        <v>大阪府泉大津市　泉大津市立駐車場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0" t="s">
        <v>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140" t="s">
        <v>6</v>
      </c>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t="s">
        <v>7</v>
      </c>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t="s">
        <v>8</v>
      </c>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Ａ２Ｂ１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商業施設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有</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2440</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5" t="s">
        <v>10</v>
      </c>
      <c r="NE8" s="136"/>
      <c r="NF8" s="9" t="s">
        <v>11</v>
      </c>
      <c r="NG8" s="10"/>
      <c r="NH8" s="10"/>
      <c r="NI8" s="10"/>
      <c r="NJ8" s="10"/>
      <c r="NK8" s="10"/>
      <c r="NL8" s="10"/>
      <c r="NM8" s="10"/>
      <c r="NN8" s="10"/>
      <c r="NO8" s="10"/>
      <c r="NP8" s="10"/>
      <c r="NQ8" s="11"/>
    </row>
    <row r="9" spans="1:382"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0" t="s">
        <v>16</v>
      </c>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t="s">
        <v>17</v>
      </c>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t="s">
        <v>18</v>
      </c>
      <c r="LK9" s="140"/>
      <c r="LL9" s="140"/>
      <c r="LM9" s="140"/>
      <c r="LN9" s="140"/>
      <c r="LO9" s="140"/>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3"/>
      <c r="ND9" s="141" t="s">
        <v>19</v>
      </c>
      <c r="NE9" s="142"/>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121</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地下式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25</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200</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350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利用料金制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32"/>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3" t="s">
        <v>23</v>
      </c>
      <c r="NE11" s="133"/>
      <c r="NF11" s="133"/>
      <c r="NG11" s="133"/>
      <c r="NH11" s="133"/>
      <c r="NI11" s="133"/>
      <c r="NJ11" s="133"/>
      <c r="NK11" s="133"/>
      <c r="NL11" s="133"/>
      <c r="NM11" s="133"/>
      <c r="NN11" s="133"/>
      <c r="NO11" s="133"/>
      <c r="NP11" s="133"/>
      <c r="NQ11" s="133"/>
      <c r="NR11" s="13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3"/>
      <c r="NE12" s="133"/>
      <c r="NF12" s="133"/>
      <c r="NG12" s="133"/>
      <c r="NH12" s="133"/>
      <c r="NI12" s="133"/>
      <c r="NJ12" s="133"/>
      <c r="NK12" s="133"/>
      <c r="NL12" s="133"/>
      <c r="NM12" s="133"/>
      <c r="NN12" s="133"/>
      <c r="NO12" s="133"/>
      <c r="NP12" s="133"/>
      <c r="NQ12" s="133"/>
      <c r="NR12" s="13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4"/>
      <c r="NE13" s="134"/>
      <c r="NF13" s="134"/>
      <c r="NG13" s="134"/>
      <c r="NH13" s="134"/>
      <c r="NI13" s="134"/>
      <c r="NJ13" s="134"/>
      <c r="NK13" s="134"/>
      <c r="NL13" s="134"/>
      <c r="NM13" s="134"/>
      <c r="NN13" s="134"/>
      <c r="NO13" s="134"/>
      <c r="NP13" s="134"/>
      <c r="NQ13" s="134"/>
      <c r="NR13" s="134"/>
    </row>
    <row r="14" spans="1:382" ht="13.5" customHeight="1" x14ac:dyDescent="0.15">
      <c r="A14" s="18"/>
      <c r="B14" s="6"/>
      <c r="C14" s="7"/>
      <c r="D14" s="7"/>
      <c r="E14" s="7"/>
      <c r="F14" s="7"/>
      <c r="G14" s="7"/>
      <c r="H14" s="118" t="s">
        <v>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298.10000000000002</v>
      </c>
      <c r="V31" s="110"/>
      <c r="W31" s="110"/>
      <c r="X31" s="110"/>
      <c r="Y31" s="110"/>
      <c r="Z31" s="110"/>
      <c r="AA31" s="110"/>
      <c r="AB31" s="110"/>
      <c r="AC31" s="110"/>
      <c r="AD31" s="110"/>
      <c r="AE31" s="110"/>
      <c r="AF31" s="110"/>
      <c r="AG31" s="110"/>
      <c r="AH31" s="110"/>
      <c r="AI31" s="110"/>
      <c r="AJ31" s="110"/>
      <c r="AK31" s="110"/>
      <c r="AL31" s="110"/>
      <c r="AM31" s="110"/>
      <c r="AN31" s="110">
        <f>データ!Z7</f>
        <v>247</v>
      </c>
      <c r="AO31" s="110"/>
      <c r="AP31" s="110"/>
      <c r="AQ31" s="110"/>
      <c r="AR31" s="110"/>
      <c r="AS31" s="110"/>
      <c r="AT31" s="110"/>
      <c r="AU31" s="110"/>
      <c r="AV31" s="110"/>
      <c r="AW31" s="110"/>
      <c r="AX31" s="110"/>
      <c r="AY31" s="110"/>
      <c r="AZ31" s="110"/>
      <c r="BA31" s="110"/>
      <c r="BB31" s="110"/>
      <c r="BC31" s="110"/>
      <c r="BD31" s="110"/>
      <c r="BE31" s="110"/>
      <c r="BF31" s="110"/>
      <c r="BG31" s="110">
        <f>データ!AA7</f>
        <v>899.2</v>
      </c>
      <c r="BH31" s="110"/>
      <c r="BI31" s="110"/>
      <c r="BJ31" s="110"/>
      <c r="BK31" s="110"/>
      <c r="BL31" s="110"/>
      <c r="BM31" s="110"/>
      <c r="BN31" s="110"/>
      <c r="BO31" s="110"/>
      <c r="BP31" s="110"/>
      <c r="BQ31" s="110"/>
      <c r="BR31" s="110"/>
      <c r="BS31" s="110"/>
      <c r="BT31" s="110"/>
      <c r="BU31" s="110"/>
      <c r="BV31" s="110"/>
      <c r="BW31" s="110"/>
      <c r="BX31" s="110"/>
      <c r="BY31" s="110"/>
      <c r="BZ31" s="110">
        <f>データ!AB7</f>
        <v>1054.5999999999999</v>
      </c>
      <c r="CA31" s="110"/>
      <c r="CB31" s="110"/>
      <c r="CC31" s="110"/>
      <c r="CD31" s="110"/>
      <c r="CE31" s="110"/>
      <c r="CF31" s="110"/>
      <c r="CG31" s="110"/>
      <c r="CH31" s="110"/>
      <c r="CI31" s="110"/>
      <c r="CJ31" s="110"/>
      <c r="CK31" s="110"/>
      <c r="CL31" s="110"/>
      <c r="CM31" s="110"/>
      <c r="CN31" s="110"/>
      <c r="CO31" s="110"/>
      <c r="CP31" s="110"/>
      <c r="CQ31" s="110"/>
      <c r="CR31" s="110"/>
      <c r="CS31" s="110">
        <f>データ!AC7</f>
        <v>605.29999999999995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267.5</v>
      </c>
      <c r="EM31" s="110"/>
      <c r="EN31" s="110"/>
      <c r="EO31" s="110"/>
      <c r="EP31" s="110"/>
      <c r="EQ31" s="110"/>
      <c r="ER31" s="110"/>
      <c r="ES31" s="110"/>
      <c r="ET31" s="110"/>
      <c r="EU31" s="110"/>
      <c r="EV31" s="110"/>
      <c r="EW31" s="110"/>
      <c r="EX31" s="110"/>
      <c r="EY31" s="110"/>
      <c r="EZ31" s="110"/>
      <c r="FA31" s="110"/>
      <c r="FB31" s="110"/>
      <c r="FC31" s="110"/>
      <c r="FD31" s="110"/>
      <c r="FE31" s="110">
        <f>データ!AK7</f>
        <v>216.6</v>
      </c>
      <c r="FF31" s="110"/>
      <c r="FG31" s="110"/>
      <c r="FH31" s="110"/>
      <c r="FI31" s="110"/>
      <c r="FJ31" s="110"/>
      <c r="FK31" s="110"/>
      <c r="FL31" s="110"/>
      <c r="FM31" s="110"/>
      <c r="FN31" s="110"/>
      <c r="FO31" s="110"/>
      <c r="FP31" s="110"/>
      <c r="FQ31" s="110"/>
      <c r="FR31" s="110"/>
      <c r="FS31" s="110"/>
      <c r="FT31" s="110"/>
      <c r="FU31" s="110"/>
      <c r="FV31" s="110"/>
      <c r="FW31" s="110"/>
      <c r="FX31" s="110">
        <f>データ!AL7</f>
        <v>784.8</v>
      </c>
      <c r="FY31" s="110"/>
      <c r="FZ31" s="110"/>
      <c r="GA31" s="110"/>
      <c r="GB31" s="110"/>
      <c r="GC31" s="110"/>
      <c r="GD31" s="110"/>
      <c r="GE31" s="110"/>
      <c r="GF31" s="110"/>
      <c r="GG31" s="110"/>
      <c r="GH31" s="110"/>
      <c r="GI31" s="110"/>
      <c r="GJ31" s="110"/>
      <c r="GK31" s="110"/>
      <c r="GL31" s="110"/>
      <c r="GM31" s="110"/>
      <c r="GN31" s="110"/>
      <c r="GO31" s="110"/>
      <c r="GP31" s="110"/>
      <c r="GQ31" s="110">
        <f>データ!AM7</f>
        <v>898.3</v>
      </c>
      <c r="GR31" s="110"/>
      <c r="GS31" s="110"/>
      <c r="GT31" s="110"/>
      <c r="GU31" s="110"/>
      <c r="GV31" s="110"/>
      <c r="GW31" s="110"/>
      <c r="GX31" s="110"/>
      <c r="GY31" s="110"/>
      <c r="GZ31" s="110"/>
      <c r="HA31" s="110"/>
      <c r="HB31" s="110"/>
      <c r="HC31" s="110"/>
      <c r="HD31" s="110"/>
      <c r="HE31" s="110"/>
      <c r="HF31" s="110"/>
      <c r="HG31" s="110"/>
      <c r="HH31" s="110"/>
      <c r="HI31" s="110"/>
      <c r="HJ31" s="110">
        <f>データ!AN7</f>
        <v>454</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40.5</v>
      </c>
      <c r="JD31" s="81"/>
      <c r="JE31" s="81"/>
      <c r="JF31" s="81"/>
      <c r="JG31" s="81"/>
      <c r="JH31" s="81"/>
      <c r="JI31" s="81"/>
      <c r="JJ31" s="81"/>
      <c r="JK31" s="81"/>
      <c r="JL31" s="81"/>
      <c r="JM31" s="81"/>
      <c r="JN31" s="81"/>
      <c r="JO31" s="81"/>
      <c r="JP31" s="81"/>
      <c r="JQ31" s="81"/>
      <c r="JR31" s="81"/>
      <c r="JS31" s="81"/>
      <c r="JT31" s="81"/>
      <c r="JU31" s="82"/>
      <c r="JV31" s="80">
        <f>データ!DL7</f>
        <v>38</v>
      </c>
      <c r="JW31" s="81"/>
      <c r="JX31" s="81"/>
      <c r="JY31" s="81"/>
      <c r="JZ31" s="81"/>
      <c r="KA31" s="81"/>
      <c r="KB31" s="81"/>
      <c r="KC31" s="81"/>
      <c r="KD31" s="81"/>
      <c r="KE31" s="81"/>
      <c r="KF31" s="81"/>
      <c r="KG31" s="81"/>
      <c r="KH31" s="81"/>
      <c r="KI31" s="81"/>
      <c r="KJ31" s="81"/>
      <c r="KK31" s="81"/>
      <c r="KL31" s="81"/>
      <c r="KM31" s="81"/>
      <c r="KN31" s="82"/>
      <c r="KO31" s="80">
        <f>データ!DM7</f>
        <v>40.5</v>
      </c>
      <c r="KP31" s="81"/>
      <c r="KQ31" s="81"/>
      <c r="KR31" s="81"/>
      <c r="KS31" s="81"/>
      <c r="KT31" s="81"/>
      <c r="KU31" s="81"/>
      <c r="KV31" s="81"/>
      <c r="KW31" s="81"/>
      <c r="KX31" s="81"/>
      <c r="KY31" s="81"/>
      <c r="KZ31" s="81"/>
      <c r="LA31" s="81"/>
      <c r="LB31" s="81"/>
      <c r="LC31" s="81"/>
      <c r="LD31" s="81"/>
      <c r="LE31" s="81"/>
      <c r="LF31" s="81"/>
      <c r="LG31" s="82"/>
      <c r="LH31" s="80">
        <f>データ!DN7</f>
        <v>44</v>
      </c>
      <c r="LI31" s="81"/>
      <c r="LJ31" s="81"/>
      <c r="LK31" s="81"/>
      <c r="LL31" s="81"/>
      <c r="LM31" s="81"/>
      <c r="LN31" s="81"/>
      <c r="LO31" s="81"/>
      <c r="LP31" s="81"/>
      <c r="LQ31" s="81"/>
      <c r="LR31" s="81"/>
      <c r="LS31" s="81"/>
      <c r="LT31" s="81"/>
      <c r="LU31" s="81"/>
      <c r="LV31" s="81"/>
      <c r="LW31" s="81"/>
      <c r="LX31" s="81"/>
      <c r="LY31" s="81"/>
      <c r="LZ31" s="82"/>
      <c r="MA31" s="80">
        <f>データ!DO7</f>
        <v>43.5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133</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6855</v>
      </c>
      <c r="V52" s="106"/>
      <c r="W52" s="106"/>
      <c r="X52" s="106"/>
      <c r="Y52" s="106"/>
      <c r="Z52" s="106"/>
      <c r="AA52" s="106"/>
      <c r="AB52" s="106"/>
      <c r="AC52" s="106"/>
      <c r="AD52" s="106"/>
      <c r="AE52" s="106"/>
      <c r="AF52" s="106"/>
      <c r="AG52" s="106"/>
      <c r="AH52" s="106"/>
      <c r="AI52" s="106"/>
      <c r="AJ52" s="106"/>
      <c r="AK52" s="106"/>
      <c r="AL52" s="106"/>
      <c r="AM52" s="106"/>
      <c r="AN52" s="106">
        <f>データ!AV7</f>
        <v>5990</v>
      </c>
      <c r="AO52" s="106"/>
      <c r="AP52" s="106"/>
      <c r="AQ52" s="106"/>
      <c r="AR52" s="106"/>
      <c r="AS52" s="106"/>
      <c r="AT52" s="106"/>
      <c r="AU52" s="106"/>
      <c r="AV52" s="106"/>
      <c r="AW52" s="106"/>
      <c r="AX52" s="106"/>
      <c r="AY52" s="106"/>
      <c r="AZ52" s="106"/>
      <c r="BA52" s="106"/>
      <c r="BB52" s="106"/>
      <c r="BC52" s="106"/>
      <c r="BD52" s="106"/>
      <c r="BE52" s="106"/>
      <c r="BF52" s="106"/>
      <c r="BG52" s="106">
        <f>データ!AW7</f>
        <v>5581</v>
      </c>
      <c r="BH52" s="106"/>
      <c r="BI52" s="106"/>
      <c r="BJ52" s="106"/>
      <c r="BK52" s="106"/>
      <c r="BL52" s="106"/>
      <c r="BM52" s="106"/>
      <c r="BN52" s="106"/>
      <c r="BO52" s="106"/>
      <c r="BP52" s="106"/>
      <c r="BQ52" s="106"/>
      <c r="BR52" s="106"/>
      <c r="BS52" s="106"/>
      <c r="BT52" s="106"/>
      <c r="BU52" s="106"/>
      <c r="BV52" s="106"/>
      <c r="BW52" s="106"/>
      <c r="BX52" s="106"/>
      <c r="BY52" s="106"/>
      <c r="BZ52" s="106">
        <f>データ!AX7</f>
        <v>5137</v>
      </c>
      <c r="CA52" s="106"/>
      <c r="CB52" s="106"/>
      <c r="CC52" s="106"/>
      <c r="CD52" s="106"/>
      <c r="CE52" s="106"/>
      <c r="CF52" s="106"/>
      <c r="CG52" s="106"/>
      <c r="CH52" s="106"/>
      <c r="CI52" s="106"/>
      <c r="CJ52" s="106"/>
      <c r="CK52" s="106"/>
      <c r="CL52" s="106"/>
      <c r="CM52" s="106"/>
      <c r="CN52" s="106"/>
      <c r="CO52" s="106"/>
      <c r="CP52" s="106"/>
      <c r="CQ52" s="106"/>
      <c r="CR52" s="106"/>
      <c r="CS52" s="106">
        <f>データ!AY7</f>
        <v>3046</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38.5</v>
      </c>
      <c r="EM52" s="110"/>
      <c r="EN52" s="110"/>
      <c r="EO52" s="110"/>
      <c r="EP52" s="110"/>
      <c r="EQ52" s="110"/>
      <c r="ER52" s="110"/>
      <c r="ES52" s="110"/>
      <c r="ET52" s="110"/>
      <c r="EU52" s="110"/>
      <c r="EV52" s="110"/>
      <c r="EW52" s="110"/>
      <c r="EX52" s="110"/>
      <c r="EY52" s="110"/>
      <c r="EZ52" s="110"/>
      <c r="FA52" s="110"/>
      <c r="FB52" s="110"/>
      <c r="FC52" s="110"/>
      <c r="FD52" s="110"/>
      <c r="FE52" s="110">
        <f>データ!BG7</f>
        <v>34.4</v>
      </c>
      <c r="FF52" s="110"/>
      <c r="FG52" s="110"/>
      <c r="FH52" s="110"/>
      <c r="FI52" s="110"/>
      <c r="FJ52" s="110"/>
      <c r="FK52" s="110"/>
      <c r="FL52" s="110"/>
      <c r="FM52" s="110"/>
      <c r="FN52" s="110"/>
      <c r="FO52" s="110"/>
      <c r="FP52" s="110"/>
      <c r="FQ52" s="110"/>
      <c r="FR52" s="110"/>
      <c r="FS52" s="110"/>
      <c r="FT52" s="110"/>
      <c r="FU52" s="110"/>
      <c r="FV52" s="110"/>
      <c r="FW52" s="110"/>
      <c r="FX52" s="110">
        <f>データ!BH7</f>
        <v>19</v>
      </c>
      <c r="FY52" s="110"/>
      <c r="FZ52" s="110"/>
      <c r="GA52" s="110"/>
      <c r="GB52" s="110"/>
      <c r="GC52" s="110"/>
      <c r="GD52" s="110"/>
      <c r="GE52" s="110"/>
      <c r="GF52" s="110"/>
      <c r="GG52" s="110"/>
      <c r="GH52" s="110"/>
      <c r="GI52" s="110"/>
      <c r="GJ52" s="110"/>
      <c r="GK52" s="110"/>
      <c r="GL52" s="110"/>
      <c r="GM52" s="110"/>
      <c r="GN52" s="110"/>
      <c r="GO52" s="110"/>
      <c r="GP52" s="110"/>
      <c r="GQ52" s="110">
        <f>データ!BI7</f>
        <v>41.1</v>
      </c>
      <c r="GR52" s="110"/>
      <c r="GS52" s="110"/>
      <c r="GT52" s="110"/>
      <c r="GU52" s="110"/>
      <c r="GV52" s="110"/>
      <c r="GW52" s="110"/>
      <c r="GX52" s="110"/>
      <c r="GY52" s="110"/>
      <c r="GZ52" s="110"/>
      <c r="HA52" s="110"/>
      <c r="HB52" s="110"/>
      <c r="HC52" s="110"/>
      <c r="HD52" s="110"/>
      <c r="HE52" s="110"/>
      <c r="HF52" s="110"/>
      <c r="HG52" s="110"/>
      <c r="HH52" s="110"/>
      <c r="HI52" s="110"/>
      <c r="HJ52" s="110">
        <f>データ!BJ7</f>
        <v>32.799999999999997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8460</v>
      </c>
      <c r="JD52" s="106"/>
      <c r="JE52" s="106"/>
      <c r="JF52" s="106"/>
      <c r="JG52" s="106"/>
      <c r="JH52" s="106"/>
      <c r="JI52" s="106"/>
      <c r="JJ52" s="106"/>
      <c r="JK52" s="106"/>
      <c r="JL52" s="106"/>
      <c r="JM52" s="106"/>
      <c r="JN52" s="106"/>
      <c r="JO52" s="106"/>
      <c r="JP52" s="106"/>
      <c r="JQ52" s="106"/>
      <c r="JR52" s="106"/>
      <c r="JS52" s="106"/>
      <c r="JT52" s="106"/>
      <c r="JU52" s="106"/>
      <c r="JV52" s="106">
        <f>データ!BR7</f>
        <v>6872</v>
      </c>
      <c r="JW52" s="106"/>
      <c r="JX52" s="106"/>
      <c r="JY52" s="106"/>
      <c r="JZ52" s="106"/>
      <c r="KA52" s="106"/>
      <c r="KB52" s="106"/>
      <c r="KC52" s="106"/>
      <c r="KD52" s="106"/>
      <c r="KE52" s="106"/>
      <c r="KF52" s="106"/>
      <c r="KG52" s="106"/>
      <c r="KH52" s="106"/>
      <c r="KI52" s="106"/>
      <c r="KJ52" s="106"/>
      <c r="KK52" s="106"/>
      <c r="KL52" s="106"/>
      <c r="KM52" s="106"/>
      <c r="KN52" s="106"/>
      <c r="KO52" s="106">
        <f>データ!BS7</f>
        <v>4316</v>
      </c>
      <c r="KP52" s="106"/>
      <c r="KQ52" s="106"/>
      <c r="KR52" s="106"/>
      <c r="KS52" s="106"/>
      <c r="KT52" s="106"/>
      <c r="KU52" s="106"/>
      <c r="KV52" s="106"/>
      <c r="KW52" s="106"/>
      <c r="KX52" s="106"/>
      <c r="KY52" s="106"/>
      <c r="KZ52" s="106"/>
      <c r="LA52" s="106"/>
      <c r="LB52" s="106"/>
      <c r="LC52" s="106"/>
      <c r="LD52" s="106"/>
      <c r="LE52" s="106"/>
      <c r="LF52" s="106"/>
      <c r="LG52" s="106"/>
      <c r="LH52" s="106">
        <f>データ!BT7</f>
        <v>11149</v>
      </c>
      <c r="LI52" s="106"/>
      <c r="LJ52" s="106"/>
      <c r="LK52" s="106"/>
      <c r="LL52" s="106"/>
      <c r="LM52" s="106"/>
      <c r="LN52" s="106"/>
      <c r="LO52" s="106"/>
      <c r="LP52" s="106"/>
      <c r="LQ52" s="106"/>
      <c r="LR52" s="106"/>
      <c r="LS52" s="106"/>
      <c r="LT52" s="106"/>
      <c r="LU52" s="106"/>
      <c r="LV52" s="106"/>
      <c r="LW52" s="106"/>
      <c r="LX52" s="106"/>
      <c r="LY52" s="106"/>
      <c r="LZ52" s="106"/>
      <c r="MA52" s="106">
        <f>データ!BU7</f>
        <v>10970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202</v>
      </c>
      <c r="V53" s="106"/>
      <c r="W53" s="106"/>
      <c r="X53" s="106"/>
      <c r="Y53" s="106"/>
      <c r="Z53" s="106"/>
      <c r="AA53" s="106"/>
      <c r="AB53" s="106"/>
      <c r="AC53" s="106"/>
      <c r="AD53" s="106"/>
      <c r="AE53" s="106"/>
      <c r="AF53" s="106"/>
      <c r="AG53" s="106"/>
      <c r="AH53" s="106"/>
      <c r="AI53" s="106"/>
      <c r="AJ53" s="106"/>
      <c r="AK53" s="106"/>
      <c r="AL53" s="106"/>
      <c r="AM53" s="106"/>
      <c r="AN53" s="106">
        <f>データ!BA7</f>
        <v>177</v>
      </c>
      <c r="AO53" s="106"/>
      <c r="AP53" s="106"/>
      <c r="AQ53" s="106"/>
      <c r="AR53" s="106"/>
      <c r="AS53" s="106"/>
      <c r="AT53" s="106"/>
      <c r="AU53" s="106"/>
      <c r="AV53" s="106"/>
      <c r="AW53" s="106"/>
      <c r="AX53" s="106"/>
      <c r="AY53" s="106"/>
      <c r="AZ53" s="106"/>
      <c r="BA53" s="106"/>
      <c r="BB53" s="106"/>
      <c r="BC53" s="106"/>
      <c r="BD53" s="106"/>
      <c r="BE53" s="106"/>
      <c r="BF53" s="106"/>
      <c r="BG53" s="106">
        <f>データ!BB7</f>
        <v>145</v>
      </c>
      <c r="BH53" s="106"/>
      <c r="BI53" s="106"/>
      <c r="BJ53" s="106"/>
      <c r="BK53" s="106"/>
      <c r="BL53" s="106"/>
      <c r="BM53" s="106"/>
      <c r="BN53" s="106"/>
      <c r="BO53" s="106"/>
      <c r="BP53" s="106"/>
      <c r="BQ53" s="106"/>
      <c r="BR53" s="106"/>
      <c r="BS53" s="106"/>
      <c r="BT53" s="106"/>
      <c r="BU53" s="106"/>
      <c r="BV53" s="106"/>
      <c r="BW53" s="106"/>
      <c r="BX53" s="106"/>
      <c r="BY53" s="106"/>
      <c r="BZ53" s="106">
        <f>データ!BC7</f>
        <v>108</v>
      </c>
      <c r="CA53" s="106"/>
      <c r="CB53" s="106"/>
      <c r="CC53" s="106"/>
      <c r="CD53" s="106"/>
      <c r="CE53" s="106"/>
      <c r="CF53" s="106"/>
      <c r="CG53" s="106"/>
      <c r="CH53" s="106"/>
      <c r="CI53" s="106"/>
      <c r="CJ53" s="106"/>
      <c r="CK53" s="106"/>
      <c r="CL53" s="106"/>
      <c r="CM53" s="106"/>
      <c r="CN53" s="106"/>
      <c r="CO53" s="106"/>
      <c r="CP53" s="106"/>
      <c r="CQ53" s="106"/>
      <c r="CR53" s="106"/>
      <c r="CS53" s="106">
        <f>データ!BD7</f>
        <v>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37843</v>
      </c>
      <c r="JD53" s="106"/>
      <c r="JE53" s="106"/>
      <c r="JF53" s="106"/>
      <c r="JG53" s="106"/>
      <c r="JH53" s="106"/>
      <c r="JI53" s="106"/>
      <c r="JJ53" s="106"/>
      <c r="JK53" s="106"/>
      <c r="JL53" s="106"/>
      <c r="JM53" s="106"/>
      <c r="JN53" s="106"/>
      <c r="JO53" s="106"/>
      <c r="JP53" s="106"/>
      <c r="JQ53" s="106"/>
      <c r="JR53" s="106"/>
      <c r="JS53" s="106"/>
      <c r="JT53" s="106"/>
      <c r="JU53" s="106"/>
      <c r="JV53" s="106">
        <f>データ!BW7</f>
        <v>36318</v>
      </c>
      <c r="JW53" s="106"/>
      <c r="JX53" s="106"/>
      <c r="JY53" s="106"/>
      <c r="JZ53" s="106"/>
      <c r="KA53" s="106"/>
      <c r="KB53" s="106"/>
      <c r="KC53" s="106"/>
      <c r="KD53" s="106"/>
      <c r="KE53" s="106"/>
      <c r="KF53" s="106"/>
      <c r="KG53" s="106"/>
      <c r="KH53" s="106"/>
      <c r="KI53" s="106"/>
      <c r="KJ53" s="106"/>
      <c r="KK53" s="106"/>
      <c r="KL53" s="106"/>
      <c r="KM53" s="106"/>
      <c r="KN53" s="106"/>
      <c r="KO53" s="106">
        <f>データ!BX7</f>
        <v>37745</v>
      </c>
      <c r="KP53" s="106"/>
      <c r="KQ53" s="106"/>
      <c r="KR53" s="106"/>
      <c r="KS53" s="106"/>
      <c r="KT53" s="106"/>
      <c r="KU53" s="106"/>
      <c r="KV53" s="106"/>
      <c r="KW53" s="106"/>
      <c r="KX53" s="106"/>
      <c r="KY53" s="106"/>
      <c r="KZ53" s="106"/>
      <c r="LA53" s="106"/>
      <c r="LB53" s="106"/>
      <c r="LC53" s="106"/>
      <c r="LD53" s="106"/>
      <c r="LE53" s="106"/>
      <c r="LF53" s="106"/>
      <c r="LG53" s="106"/>
      <c r="LH53" s="106">
        <f>データ!BY7</f>
        <v>35151</v>
      </c>
      <c r="LI53" s="106"/>
      <c r="LJ53" s="106"/>
      <c r="LK53" s="106"/>
      <c r="LL53" s="106"/>
      <c r="LM53" s="106"/>
      <c r="LN53" s="106"/>
      <c r="LO53" s="106"/>
      <c r="LP53" s="106"/>
      <c r="LQ53" s="106"/>
      <c r="LR53" s="106"/>
      <c r="LS53" s="106"/>
      <c r="LT53" s="106"/>
      <c r="LU53" s="106"/>
      <c r="LV53" s="106"/>
      <c r="LW53" s="106"/>
      <c r="LX53" s="106"/>
      <c r="LY53" s="106"/>
      <c r="LZ53" s="106"/>
      <c r="MA53" s="106">
        <f>データ!BZ7</f>
        <v>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18" t="s">
        <v>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120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900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247.1</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O0/tu4+H4Auveyg+/O17KxfmI3MBinhqjY24GhsABe+lySC6l+Q25xJGsH+I6F834RC7WdCY2YU1IU48Q/T6gA==" saltValue="HBBYHQC0JSOC1UVNQkisU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9" t="s">
        <v>59</v>
      </c>
      <c r="I3" s="150"/>
      <c r="J3" s="150"/>
      <c r="K3" s="150"/>
      <c r="L3" s="150"/>
      <c r="M3" s="150"/>
      <c r="N3" s="150"/>
      <c r="O3" s="150"/>
      <c r="P3" s="150"/>
      <c r="Q3" s="150"/>
      <c r="R3" s="150"/>
      <c r="S3" s="150"/>
      <c r="T3" s="150"/>
      <c r="U3" s="150"/>
      <c r="V3" s="150"/>
      <c r="W3" s="150"/>
      <c r="X3" s="150"/>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51"/>
      <c r="I4" s="152"/>
      <c r="J4" s="152"/>
      <c r="K4" s="152"/>
      <c r="L4" s="152"/>
      <c r="M4" s="152"/>
      <c r="N4" s="152"/>
      <c r="O4" s="152"/>
      <c r="P4" s="152"/>
      <c r="Q4" s="152"/>
      <c r="R4" s="152"/>
      <c r="S4" s="152"/>
      <c r="T4" s="152"/>
      <c r="U4" s="152"/>
      <c r="V4" s="152"/>
      <c r="W4" s="152"/>
      <c r="X4" s="152"/>
      <c r="Y4" s="146" t="s">
        <v>64</v>
      </c>
      <c r="Z4" s="147"/>
      <c r="AA4" s="147"/>
      <c r="AB4" s="147"/>
      <c r="AC4" s="147"/>
      <c r="AD4" s="147"/>
      <c r="AE4" s="147"/>
      <c r="AF4" s="147"/>
      <c r="AG4" s="147"/>
      <c r="AH4" s="147"/>
      <c r="AI4" s="148"/>
      <c r="AJ4" s="153" t="s">
        <v>65</v>
      </c>
      <c r="AK4" s="153"/>
      <c r="AL4" s="153"/>
      <c r="AM4" s="153"/>
      <c r="AN4" s="153"/>
      <c r="AO4" s="153"/>
      <c r="AP4" s="153"/>
      <c r="AQ4" s="153"/>
      <c r="AR4" s="153"/>
      <c r="AS4" s="153"/>
      <c r="AT4" s="153"/>
      <c r="AU4" s="154" t="s">
        <v>66</v>
      </c>
      <c r="AV4" s="153"/>
      <c r="AW4" s="153"/>
      <c r="AX4" s="153"/>
      <c r="AY4" s="153"/>
      <c r="AZ4" s="153"/>
      <c r="BA4" s="153"/>
      <c r="BB4" s="153"/>
      <c r="BC4" s="153"/>
      <c r="BD4" s="153"/>
      <c r="BE4" s="153"/>
      <c r="BF4" s="153" t="s">
        <v>67</v>
      </c>
      <c r="BG4" s="153"/>
      <c r="BH4" s="153"/>
      <c r="BI4" s="153"/>
      <c r="BJ4" s="153"/>
      <c r="BK4" s="153"/>
      <c r="BL4" s="153"/>
      <c r="BM4" s="153"/>
      <c r="BN4" s="153"/>
      <c r="BO4" s="153"/>
      <c r="BP4" s="153"/>
      <c r="BQ4" s="154" t="s">
        <v>68</v>
      </c>
      <c r="BR4" s="153"/>
      <c r="BS4" s="153"/>
      <c r="BT4" s="153"/>
      <c r="BU4" s="153"/>
      <c r="BV4" s="153"/>
      <c r="BW4" s="153"/>
      <c r="BX4" s="153"/>
      <c r="BY4" s="153"/>
      <c r="BZ4" s="153"/>
      <c r="CA4" s="153"/>
      <c r="CB4" s="153" t="s">
        <v>69</v>
      </c>
      <c r="CC4" s="153"/>
      <c r="CD4" s="153"/>
      <c r="CE4" s="153"/>
      <c r="CF4" s="153"/>
      <c r="CG4" s="153"/>
      <c r="CH4" s="153"/>
      <c r="CI4" s="153"/>
      <c r="CJ4" s="153"/>
      <c r="CK4" s="153"/>
      <c r="CL4" s="153"/>
      <c r="CM4" s="155" t="s">
        <v>70</v>
      </c>
      <c r="CN4" s="155" t="s">
        <v>71</v>
      </c>
      <c r="CO4" s="146" t="s">
        <v>72</v>
      </c>
      <c r="CP4" s="147"/>
      <c r="CQ4" s="147"/>
      <c r="CR4" s="147"/>
      <c r="CS4" s="147"/>
      <c r="CT4" s="147"/>
      <c r="CU4" s="147"/>
      <c r="CV4" s="147"/>
      <c r="CW4" s="147"/>
      <c r="CX4" s="147"/>
      <c r="CY4" s="148"/>
      <c r="CZ4" s="153" t="s">
        <v>73</v>
      </c>
      <c r="DA4" s="153"/>
      <c r="DB4" s="153"/>
      <c r="DC4" s="153"/>
      <c r="DD4" s="153"/>
      <c r="DE4" s="153"/>
      <c r="DF4" s="153"/>
      <c r="DG4" s="153"/>
      <c r="DH4" s="153"/>
      <c r="DI4" s="153"/>
      <c r="DJ4" s="153"/>
      <c r="DK4" s="146" t="s">
        <v>74</v>
      </c>
      <c r="DL4" s="147"/>
      <c r="DM4" s="147"/>
      <c r="DN4" s="147"/>
      <c r="DO4" s="147"/>
      <c r="DP4" s="147"/>
      <c r="DQ4" s="147"/>
      <c r="DR4" s="147"/>
      <c r="DS4" s="147"/>
      <c r="DT4" s="147"/>
      <c r="DU4" s="148"/>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101</v>
      </c>
      <c r="AX5" s="59" t="s">
        <v>102</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101</v>
      </c>
      <c r="BT5" s="59" t="s">
        <v>93</v>
      </c>
      <c r="BU5" s="59" t="s">
        <v>103</v>
      </c>
      <c r="BV5" s="59" t="s">
        <v>95</v>
      </c>
      <c r="BW5" s="59" t="s">
        <v>96</v>
      </c>
      <c r="BX5" s="59" t="s">
        <v>97</v>
      </c>
      <c r="BY5" s="59" t="s">
        <v>98</v>
      </c>
      <c r="BZ5" s="59" t="s">
        <v>99</v>
      </c>
      <c r="CA5" s="59" t="s">
        <v>100</v>
      </c>
      <c r="CB5" s="59" t="s">
        <v>104</v>
      </c>
      <c r="CC5" s="59" t="s">
        <v>91</v>
      </c>
      <c r="CD5" s="59" t="s">
        <v>92</v>
      </c>
      <c r="CE5" s="59" t="s">
        <v>102</v>
      </c>
      <c r="CF5" s="59" t="s">
        <v>94</v>
      </c>
      <c r="CG5" s="59" t="s">
        <v>95</v>
      </c>
      <c r="CH5" s="59" t="s">
        <v>96</v>
      </c>
      <c r="CI5" s="59" t="s">
        <v>97</v>
      </c>
      <c r="CJ5" s="59" t="s">
        <v>98</v>
      </c>
      <c r="CK5" s="59" t="s">
        <v>99</v>
      </c>
      <c r="CL5" s="59" t="s">
        <v>100</v>
      </c>
      <c r="CM5" s="156"/>
      <c r="CN5" s="156"/>
      <c r="CO5" s="59" t="s">
        <v>90</v>
      </c>
      <c r="CP5" s="59" t="s">
        <v>105</v>
      </c>
      <c r="CQ5" s="59" t="s">
        <v>92</v>
      </c>
      <c r="CR5" s="59" t="s">
        <v>93</v>
      </c>
      <c r="CS5" s="59" t="s">
        <v>94</v>
      </c>
      <c r="CT5" s="59" t="s">
        <v>95</v>
      </c>
      <c r="CU5" s="59" t="s">
        <v>96</v>
      </c>
      <c r="CV5" s="59" t="s">
        <v>97</v>
      </c>
      <c r="CW5" s="59" t="s">
        <v>98</v>
      </c>
      <c r="CX5" s="59" t="s">
        <v>99</v>
      </c>
      <c r="CY5" s="59" t="s">
        <v>100</v>
      </c>
      <c r="CZ5" s="59" t="s">
        <v>90</v>
      </c>
      <c r="DA5" s="59" t="s">
        <v>91</v>
      </c>
      <c r="DB5" s="59" t="s">
        <v>101</v>
      </c>
      <c r="DC5" s="59" t="s">
        <v>93</v>
      </c>
      <c r="DD5" s="59" t="s">
        <v>94</v>
      </c>
      <c r="DE5" s="59" t="s">
        <v>95</v>
      </c>
      <c r="DF5" s="59" t="s">
        <v>96</v>
      </c>
      <c r="DG5" s="59" t="s">
        <v>97</v>
      </c>
      <c r="DH5" s="59" t="s">
        <v>98</v>
      </c>
      <c r="DI5" s="59" t="s">
        <v>99</v>
      </c>
      <c r="DJ5" s="59" t="s">
        <v>35</v>
      </c>
      <c r="DK5" s="59" t="s">
        <v>90</v>
      </c>
      <c r="DL5" s="59" t="s">
        <v>91</v>
      </c>
      <c r="DM5" s="59" t="s">
        <v>92</v>
      </c>
      <c r="DN5" s="59" t="s">
        <v>102</v>
      </c>
      <c r="DO5" s="59" t="s">
        <v>94</v>
      </c>
      <c r="DP5" s="59" t="s">
        <v>95</v>
      </c>
      <c r="DQ5" s="59" t="s">
        <v>96</v>
      </c>
      <c r="DR5" s="59" t="s">
        <v>97</v>
      </c>
      <c r="DS5" s="59" t="s">
        <v>98</v>
      </c>
      <c r="DT5" s="59" t="s">
        <v>99</v>
      </c>
      <c r="DU5" s="59" t="s">
        <v>100</v>
      </c>
    </row>
    <row r="6" spans="1:125" s="66" customFormat="1" x14ac:dyDescent="0.15">
      <c r="A6" s="49" t="s">
        <v>106</v>
      </c>
      <c r="B6" s="60">
        <f>B8</f>
        <v>2018</v>
      </c>
      <c r="C6" s="60">
        <f t="shared" ref="C6:X6" si="1">C8</f>
        <v>272060</v>
      </c>
      <c r="D6" s="60">
        <f t="shared" si="1"/>
        <v>47</v>
      </c>
      <c r="E6" s="60">
        <f t="shared" si="1"/>
        <v>14</v>
      </c>
      <c r="F6" s="60">
        <f t="shared" si="1"/>
        <v>0</v>
      </c>
      <c r="G6" s="60">
        <f t="shared" si="1"/>
        <v>1</v>
      </c>
      <c r="H6" s="60" t="str">
        <f>SUBSTITUTE(H8,"　","")</f>
        <v>大阪府泉大津市</v>
      </c>
      <c r="I6" s="60" t="str">
        <f t="shared" si="1"/>
        <v>泉大津市立駐車場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25</v>
      </c>
      <c r="S6" s="62" t="str">
        <f t="shared" si="1"/>
        <v>商業施設</v>
      </c>
      <c r="T6" s="62" t="str">
        <f t="shared" si="1"/>
        <v>有</v>
      </c>
      <c r="U6" s="63">
        <f t="shared" si="1"/>
        <v>2440</v>
      </c>
      <c r="V6" s="63">
        <f t="shared" si="1"/>
        <v>200</v>
      </c>
      <c r="W6" s="63">
        <f t="shared" si="1"/>
        <v>350</v>
      </c>
      <c r="X6" s="62" t="str">
        <f t="shared" si="1"/>
        <v>利用料金制</v>
      </c>
      <c r="Y6" s="64">
        <f>IF(Y8="-",NA(),Y8)</f>
        <v>298.10000000000002</v>
      </c>
      <c r="Z6" s="64">
        <f t="shared" ref="Z6:AH6" si="2">IF(Z8="-",NA(),Z8)</f>
        <v>247</v>
      </c>
      <c r="AA6" s="64">
        <f t="shared" si="2"/>
        <v>899.2</v>
      </c>
      <c r="AB6" s="64">
        <f t="shared" si="2"/>
        <v>1054.5999999999999</v>
      </c>
      <c r="AC6" s="64">
        <f t="shared" si="2"/>
        <v>605.29999999999995</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267.5</v>
      </c>
      <c r="AK6" s="64">
        <f t="shared" ref="AK6:AS6" si="3">IF(AK8="-",NA(),AK8)</f>
        <v>216.6</v>
      </c>
      <c r="AL6" s="64">
        <f t="shared" si="3"/>
        <v>784.8</v>
      </c>
      <c r="AM6" s="64">
        <f t="shared" si="3"/>
        <v>898.3</v>
      </c>
      <c r="AN6" s="64">
        <f t="shared" si="3"/>
        <v>454</v>
      </c>
      <c r="AO6" s="64">
        <f t="shared" si="3"/>
        <v>10</v>
      </c>
      <c r="AP6" s="64">
        <f t="shared" si="3"/>
        <v>9.5</v>
      </c>
      <c r="AQ6" s="64">
        <f t="shared" si="3"/>
        <v>15.1</v>
      </c>
      <c r="AR6" s="64">
        <f t="shared" si="3"/>
        <v>15</v>
      </c>
      <c r="AS6" s="64">
        <f t="shared" si="3"/>
        <v>10.5</v>
      </c>
      <c r="AT6" s="61" t="str">
        <f>IF(AT8="-","",IF(AT8="-","【-】","【"&amp;SUBSTITUTE(TEXT(AT8,"#,##0.0"),"-","△")&amp;"】"))</f>
        <v>【5.3】</v>
      </c>
      <c r="AU6" s="65">
        <f>IF(AU8="-",NA(),AU8)</f>
        <v>6855</v>
      </c>
      <c r="AV6" s="65">
        <f t="shared" ref="AV6:BD6" si="4">IF(AV8="-",NA(),AV8)</f>
        <v>5990</v>
      </c>
      <c r="AW6" s="65">
        <f t="shared" si="4"/>
        <v>5581</v>
      </c>
      <c r="AX6" s="65">
        <f t="shared" si="4"/>
        <v>5137</v>
      </c>
      <c r="AY6" s="65">
        <f t="shared" si="4"/>
        <v>3046</v>
      </c>
      <c r="AZ6" s="65">
        <f t="shared" si="4"/>
        <v>202</v>
      </c>
      <c r="BA6" s="65">
        <f t="shared" si="4"/>
        <v>177</v>
      </c>
      <c r="BB6" s="65">
        <f t="shared" si="4"/>
        <v>145</v>
      </c>
      <c r="BC6" s="65">
        <f t="shared" si="4"/>
        <v>108</v>
      </c>
      <c r="BD6" s="65">
        <f t="shared" si="4"/>
        <v>90</v>
      </c>
      <c r="BE6" s="63" t="str">
        <f>IF(BE8="-","",IF(BE8="-","【-】","【"&amp;SUBSTITUTE(TEXT(BE8,"#,##0"),"-","△")&amp;"】"))</f>
        <v>【30】</v>
      </c>
      <c r="BF6" s="64">
        <f>IF(BF8="-",NA(),BF8)</f>
        <v>38.5</v>
      </c>
      <c r="BG6" s="64">
        <f t="shared" ref="BG6:BO6" si="5">IF(BG8="-",NA(),BG8)</f>
        <v>34.4</v>
      </c>
      <c r="BH6" s="64">
        <f t="shared" si="5"/>
        <v>19</v>
      </c>
      <c r="BI6" s="64">
        <f t="shared" si="5"/>
        <v>41.1</v>
      </c>
      <c r="BJ6" s="64">
        <f t="shared" si="5"/>
        <v>32.799999999999997</v>
      </c>
      <c r="BK6" s="64">
        <f t="shared" si="5"/>
        <v>18.2</v>
      </c>
      <c r="BL6" s="64">
        <f t="shared" si="5"/>
        <v>17.5</v>
      </c>
      <c r="BM6" s="64">
        <f t="shared" si="5"/>
        <v>14.3</v>
      </c>
      <c r="BN6" s="64">
        <f t="shared" si="5"/>
        <v>11.8</v>
      </c>
      <c r="BO6" s="64">
        <f t="shared" si="5"/>
        <v>8.6</v>
      </c>
      <c r="BP6" s="61" t="str">
        <f>IF(BP8="-","",IF(BP8="-","【-】","【"&amp;SUBSTITUTE(TEXT(BP8,"#,##0.0"),"-","△")&amp;"】"))</f>
        <v>【26.3】</v>
      </c>
      <c r="BQ6" s="65">
        <f>IF(BQ8="-",NA(),BQ8)</f>
        <v>8460</v>
      </c>
      <c r="BR6" s="65">
        <f t="shared" ref="BR6:BZ6" si="6">IF(BR8="-",NA(),BR8)</f>
        <v>6872</v>
      </c>
      <c r="BS6" s="65">
        <f t="shared" si="6"/>
        <v>4316</v>
      </c>
      <c r="BT6" s="65">
        <f t="shared" si="6"/>
        <v>11149</v>
      </c>
      <c r="BU6" s="65">
        <f t="shared" si="6"/>
        <v>10970</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107</v>
      </c>
      <c r="CM6" s="63">
        <f t="shared" ref="CM6:CN6" si="7">CM8</f>
        <v>120</v>
      </c>
      <c r="CN6" s="63">
        <f t="shared" si="7"/>
        <v>900</v>
      </c>
      <c r="CO6" s="64"/>
      <c r="CP6" s="64"/>
      <c r="CQ6" s="64"/>
      <c r="CR6" s="64"/>
      <c r="CS6" s="64"/>
      <c r="CT6" s="64"/>
      <c r="CU6" s="64"/>
      <c r="CV6" s="64"/>
      <c r="CW6" s="64"/>
      <c r="CX6" s="64"/>
      <c r="CY6" s="61" t="s">
        <v>108</v>
      </c>
      <c r="CZ6" s="64">
        <f>IF(CZ8="-",NA(),CZ8)</f>
        <v>247.1</v>
      </c>
      <c r="DA6" s="64">
        <f t="shared" ref="DA6:DI6" si="8">IF(DA8="-",NA(),DA8)</f>
        <v>0</v>
      </c>
      <c r="DB6" s="64">
        <f t="shared" si="8"/>
        <v>0</v>
      </c>
      <c r="DC6" s="64">
        <f t="shared" si="8"/>
        <v>0</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40.5</v>
      </c>
      <c r="DL6" s="64">
        <f t="shared" ref="DL6:DT6" si="9">IF(DL8="-",NA(),DL8)</f>
        <v>38</v>
      </c>
      <c r="DM6" s="64">
        <f t="shared" si="9"/>
        <v>40.5</v>
      </c>
      <c r="DN6" s="64">
        <f t="shared" si="9"/>
        <v>44</v>
      </c>
      <c r="DO6" s="64">
        <f t="shared" si="9"/>
        <v>43.5</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109</v>
      </c>
      <c r="B7" s="60">
        <f t="shared" ref="B7:X7" si="10">B8</f>
        <v>2018</v>
      </c>
      <c r="C7" s="60">
        <f t="shared" si="10"/>
        <v>272060</v>
      </c>
      <c r="D7" s="60">
        <f t="shared" si="10"/>
        <v>47</v>
      </c>
      <c r="E7" s="60">
        <f t="shared" si="10"/>
        <v>14</v>
      </c>
      <c r="F7" s="60">
        <f t="shared" si="10"/>
        <v>0</v>
      </c>
      <c r="G7" s="60">
        <f t="shared" si="10"/>
        <v>1</v>
      </c>
      <c r="H7" s="60" t="str">
        <f t="shared" si="10"/>
        <v>大阪府　泉大津市</v>
      </c>
      <c r="I7" s="60" t="str">
        <f t="shared" si="10"/>
        <v>泉大津市立駐車場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25</v>
      </c>
      <c r="S7" s="62" t="str">
        <f t="shared" si="10"/>
        <v>商業施設</v>
      </c>
      <c r="T7" s="62" t="str">
        <f t="shared" si="10"/>
        <v>有</v>
      </c>
      <c r="U7" s="63">
        <f t="shared" si="10"/>
        <v>2440</v>
      </c>
      <c r="V7" s="63">
        <f t="shared" si="10"/>
        <v>200</v>
      </c>
      <c r="W7" s="63">
        <f t="shared" si="10"/>
        <v>350</v>
      </c>
      <c r="X7" s="62" t="str">
        <f t="shared" si="10"/>
        <v>利用料金制</v>
      </c>
      <c r="Y7" s="64">
        <f>Y8</f>
        <v>298.10000000000002</v>
      </c>
      <c r="Z7" s="64">
        <f t="shared" ref="Z7:AH7" si="11">Z8</f>
        <v>247</v>
      </c>
      <c r="AA7" s="64">
        <f t="shared" si="11"/>
        <v>899.2</v>
      </c>
      <c r="AB7" s="64">
        <f t="shared" si="11"/>
        <v>1054.5999999999999</v>
      </c>
      <c r="AC7" s="64">
        <f t="shared" si="11"/>
        <v>605.29999999999995</v>
      </c>
      <c r="AD7" s="64">
        <f t="shared" si="11"/>
        <v>110.9</v>
      </c>
      <c r="AE7" s="64">
        <f t="shared" si="11"/>
        <v>113.4</v>
      </c>
      <c r="AF7" s="64">
        <f t="shared" si="11"/>
        <v>191.4</v>
      </c>
      <c r="AG7" s="64">
        <f t="shared" si="11"/>
        <v>141.30000000000001</v>
      </c>
      <c r="AH7" s="64">
        <f t="shared" si="11"/>
        <v>128.30000000000001</v>
      </c>
      <c r="AI7" s="61"/>
      <c r="AJ7" s="64">
        <f>AJ8</f>
        <v>267.5</v>
      </c>
      <c r="AK7" s="64">
        <f t="shared" ref="AK7:AS7" si="12">AK8</f>
        <v>216.6</v>
      </c>
      <c r="AL7" s="64">
        <f t="shared" si="12"/>
        <v>784.8</v>
      </c>
      <c r="AM7" s="64">
        <f t="shared" si="12"/>
        <v>898.3</v>
      </c>
      <c r="AN7" s="64">
        <f t="shared" si="12"/>
        <v>454</v>
      </c>
      <c r="AO7" s="64">
        <f t="shared" si="12"/>
        <v>10</v>
      </c>
      <c r="AP7" s="64">
        <f t="shared" si="12"/>
        <v>9.5</v>
      </c>
      <c r="AQ7" s="64">
        <f t="shared" si="12"/>
        <v>15.1</v>
      </c>
      <c r="AR7" s="64">
        <f t="shared" si="12"/>
        <v>15</v>
      </c>
      <c r="AS7" s="64">
        <f t="shared" si="12"/>
        <v>10.5</v>
      </c>
      <c r="AT7" s="61"/>
      <c r="AU7" s="65">
        <f>AU8</f>
        <v>6855</v>
      </c>
      <c r="AV7" s="65">
        <f t="shared" ref="AV7:BD7" si="13">AV8</f>
        <v>5990</v>
      </c>
      <c r="AW7" s="65">
        <f t="shared" si="13"/>
        <v>5581</v>
      </c>
      <c r="AX7" s="65">
        <f t="shared" si="13"/>
        <v>5137</v>
      </c>
      <c r="AY7" s="65">
        <f t="shared" si="13"/>
        <v>3046</v>
      </c>
      <c r="AZ7" s="65">
        <f t="shared" si="13"/>
        <v>202</v>
      </c>
      <c r="BA7" s="65">
        <f t="shared" si="13"/>
        <v>177</v>
      </c>
      <c r="BB7" s="65">
        <f t="shared" si="13"/>
        <v>145</v>
      </c>
      <c r="BC7" s="65">
        <f t="shared" si="13"/>
        <v>108</v>
      </c>
      <c r="BD7" s="65">
        <f t="shared" si="13"/>
        <v>90</v>
      </c>
      <c r="BE7" s="63"/>
      <c r="BF7" s="64">
        <f>BF8</f>
        <v>38.5</v>
      </c>
      <c r="BG7" s="64">
        <f t="shared" ref="BG7:BO7" si="14">BG8</f>
        <v>34.4</v>
      </c>
      <c r="BH7" s="64">
        <f t="shared" si="14"/>
        <v>19</v>
      </c>
      <c r="BI7" s="64">
        <f t="shared" si="14"/>
        <v>41.1</v>
      </c>
      <c r="BJ7" s="64">
        <f t="shared" si="14"/>
        <v>32.799999999999997</v>
      </c>
      <c r="BK7" s="64">
        <f t="shared" si="14"/>
        <v>18.2</v>
      </c>
      <c r="BL7" s="64">
        <f t="shared" si="14"/>
        <v>17.5</v>
      </c>
      <c r="BM7" s="64">
        <f t="shared" si="14"/>
        <v>14.3</v>
      </c>
      <c r="BN7" s="64">
        <f t="shared" si="14"/>
        <v>11.8</v>
      </c>
      <c r="BO7" s="64">
        <f t="shared" si="14"/>
        <v>8.6</v>
      </c>
      <c r="BP7" s="61"/>
      <c r="BQ7" s="65">
        <f>BQ8</f>
        <v>8460</v>
      </c>
      <c r="BR7" s="65">
        <f t="shared" ref="BR7:BZ7" si="15">BR8</f>
        <v>6872</v>
      </c>
      <c r="BS7" s="65">
        <f t="shared" si="15"/>
        <v>4316</v>
      </c>
      <c r="BT7" s="65">
        <f t="shared" si="15"/>
        <v>11149</v>
      </c>
      <c r="BU7" s="65">
        <f t="shared" si="15"/>
        <v>10970</v>
      </c>
      <c r="BV7" s="65">
        <f t="shared" si="15"/>
        <v>37843</v>
      </c>
      <c r="BW7" s="65">
        <f t="shared" si="15"/>
        <v>36318</v>
      </c>
      <c r="BX7" s="65">
        <f t="shared" si="15"/>
        <v>37745</v>
      </c>
      <c r="BY7" s="65">
        <f t="shared" si="15"/>
        <v>35151</v>
      </c>
      <c r="BZ7" s="65">
        <f t="shared" si="15"/>
        <v>29367</v>
      </c>
      <c r="CA7" s="63"/>
      <c r="CB7" s="64" t="s">
        <v>110</v>
      </c>
      <c r="CC7" s="64" t="s">
        <v>110</v>
      </c>
      <c r="CD7" s="64" t="s">
        <v>110</v>
      </c>
      <c r="CE7" s="64" t="s">
        <v>110</v>
      </c>
      <c r="CF7" s="64" t="s">
        <v>110</v>
      </c>
      <c r="CG7" s="64" t="s">
        <v>110</v>
      </c>
      <c r="CH7" s="64" t="s">
        <v>110</v>
      </c>
      <c r="CI7" s="64" t="s">
        <v>110</v>
      </c>
      <c r="CJ7" s="64" t="s">
        <v>110</v>
      </c>
      <c r="CK7" s="64" t="s">
        <v>111</v>
      </c>
      <c r="CL7" s="61"/>
      <c r="CM7" s="63">
        <f>CM8</f>
        <v>120</v>
      </c>
      <c r="CN7" s="63">
        <f>CN8</f>
        <v>900</v>
      </c>
      <c r="CO7" s="64" t="s">
        <v>110</v>
      </c>
      <c r="CP7" s="64" t="s">
        <v>110</v>
      </c>
      <c r="CQ7" s="64" t="s">
        <v>110</v>
      </c>
      <c r="CR7" s="64" t="s">
        <v>110</v>
      </c>
      <c r="CS7" s="64" t="s">
        <v>110</v>
      </c>
      <c r="CT7" s="64" t="s">
        <v>110</v>
      </c>
      <c r="CU7" s="64" t="s">
        <v>110</v>
      </c>
      <c r="CV7" s="64" t="s">
        <v>110</v>
      </c>
      <c r="CW7" s="64" t="s">
        <v>110</v>
      </c>
      <c r="CX7" s="64" t="s">
        <v>112</v>
      </c>
      <c r="CY7" s="61"/>
      <c r="CZ7" s="64">
        <f>CZ8</f>
        <v>247.1</v>
      </c>
      <c r="DA7" s="64">
        <f t="shared" ref="DA7:DI7" si="16">DA8</f>
        <v>0</v>
      </c>
      <c r="DB7" s="64">
        <f t="shared" si="16"/>
        <v>0</v>
      </c>
      <c r="DC7" s="64">
        <f t="shared" si="16"/>
        <v>0</v>
      </c>
      <c r="DD7" s="64">
        <f t="shared" si="16"/>
        <v>0</v>
      </c>
      <c r="DE7" s="64">
        <f t="shared" si="16"/>
        <v>351.1</v>
      </c>
      <c r="DF7" s="64">
        <f t="shared" si="16"/>
        <v>278.89999999999998</v>
      </c>
      <c r="DG7" s="64">
        <f t="shared" si="16"/>
        <v>205.5</v>
      </c>
      <c r="DH7" s="64">
        <f t="shared" si="16"/>
        <v>187.9</v>
      </c>
      <c r="DI7" s="64">
        <f t="shared" si="16"/>
        <v>139.69999999999999</v>
      </c>
      <c r="DJ7" s="61"/>
      <c r="DK7" s="64">
        <f>DK8</f>
        <v>40.5</v>
      </c>
      <c r="DL7" s="64">
        <f t="shared" ref="DL7:DT7" si="17">DL8</f>
        <v>38</v>
      </c>
      <c r="DM7" s="64">
        <f t="shared" si="17"/>
        <v>40.5</v>
      </c>
      <c r="DN7" s="64">
        <f t="shared" si="17"/>
        <v>44</v>
      </c>
      <c r="DO7" s="64">
        <f t="shared" si="17"/>
        <v>43.5</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272060</v>
      </c>
      <c r="D8" s="67">
        <v>47</v>
      </c>
      <c r="E8" s="67">
        <v>14</v>
      </c>
      <c r="F8" s="67">
        <v>0</v>
      </c>
      <c r="G8" s="67">
        <v>1</v>
      </c>
      <c r="H8" s="67" t="s">
        <v>113</v>
      </c>
      <c r="I8" s="67" t="s">
        <v>114</v>
      </c>
      <c r="J8" s="67" t="s">
        <v>115</v>
      </c>
      <c r="K8" s="67" t="s">
        <v>116</v>
      </c>
      <c r="L8" s="67" t="s">
        <v>117</v>
      </c>
      <c r="M8" s="67" t="s">
        <v>118</v>
      </c>
      <c r="N8" s="67" t="s">
        <v>119</v>
      </c>
      <c r="O8" s="68" t="s">
        <v>120</v>
      </c>
      <c r="P8" s="69" t="s">
        <v>121</v>
      </c>
      <c r="Q8" s="69" t="s">
        <v>122</v>
      </c>
      <c r="R8" s="70">
        <v>25</v>
      </c>
      <c r="S8" s="69" t="s">
        <v>123</v>
      </c>
      <c r="T8" s="69" t="s">
        <v>124</v>
      </c>
      <c r="U8" s="70">
        <v>2440</v>
      </c>
      <c r="V8" s="70">
        <v>200</v>
      </c>
      <c r="W8" s="70">
        <v>350</v>
      </c>
      <c r="X8" s="69" t="s">
        <v>125</v>
      </c>
      <c r="Y8" s="71">
        <v>298.10000000000002</v>
      </c>
      <c r="Z8" s="71">
        <v>247</v>
      </c>
      <c r="AA8" s="71">
        <v>899.2</v>
      </c>
      <c r="AB8" s="71">
        <v>1054.5999999999999</v>
      </c>
      <c r="AC8" s="71">
        <v>605.29999999999995</v>
      </c>
      <c r="AD8" s="71">
        <v>110.9</v>
      </c>
      <c r="AE8" s="71">
        <v>113.4</v>
      </c>
      <c r="AF8" s="71">
        <v>191.4</v>
      </c>
      <c r="AG8" s="71">
        <v>141.30000000000001</v>
      </c>
      <c r="AH8" s="71">
        <v>128.30000000000001</v>
      </c>
      <c r="AI8" s="68">
        <v>297.10000000000002</v>
      </c>
      <c r="AJ8" s="71">
        <v>267.5</v>
      </c>
      <c r="AK8" s="71">
        <v>216.6</v>
      </c>
      <c r="AL8" s="71">
        <v>784.8</v>
      </c>
      <c r="AM8" s="71">
        <v>898.3</v>
      </c>
      <c r="AN8" s="71">
        <v>454</v>
      </c>
      <c r="AO8" s="71">
        <v>10</v>
      </c>
      <c r="AP8" s="71">
        <v>9.5</v>
      </c>
      <c r="AQ8" s="71">
        <v>15.1</v>
      </c>
      <c r="AR8" s="71">
        <v>15</v>
      </c>
      <c r="AS8" s="71">
        <v>10.5</v>
      </c>
      <c r="AT8" s="68">
        <v>5.3</v>
      </c>
      <c r="AU8" s="72">
        <v>6855</v>
      </c>
      <c r="AV8" s="72">
        <v>5990</v>
      </c>
      <c r="AW8" s="72">
        <v>5581</v>
      </c>
      <c r="AX8" s="72">
        <v>5137</v>
      </c>
      <c r="AY8" s="72">
        <v>3046</v>
      </c>
      <c r="AZ8" s="72">
        <v>202</v>
      </c>
      <c r="BA8" s="72">
        <v>177</v>
      </c>
      <c r="BB8" s="72">
        <v>145</v>
      </c>
      <c r="BC8" s="72">
        <v>108</v>
      </c>
      <c r="BD8" s="72">
        <v>90</v>
      </c>
      <c r="BE8" s="72">
        <v>30</v>
      </c>
      <c r="BF8" s="71">
        <v>38.5</v>
      </c>
      <c r="BG8" s="71">
        <v>34.4</v>
      </c>
      <c r="BH8" s="71">
        <v>19</v>
      </c>
      <c r="BI8" s="71">
        <v>41.1</v>
      </c>
      <c r="BJ8" s="71">
        <v>32.799999999999997</v>
      </c>
      <c r="BK8" s="71">
        <v>18.2</v>
      </c>
      <c r="BL8" s="71">
        <v>17.5</v>
      </c>
      <c r="BM8" s="71">
        <v>14.3</v>
      </c>
      <c r="BN8" s="71">
        <v>11.8</v>
      </c>
      <c r="BO8" s="71">
        <v>8.6</v>
      </c>
      <c r="BP8" s="68">
        <v>26.3</v>
      </c>
      <c r="BQ8" s="72">
        <v>8460</v>
      </c>
      <c r="BR8" s="72">
        <v>6872</v>
      </c>
      <c r="BS8" s="72">
        <v>4316</v>
      </c>
      <c r="BT8" s="73">
        <v>11149</v>
      </c>
      <c r="BU8" s="73">
        <v>10970</v>
      </c>
      <c r="BV8" s="72">
        <v>37843</v>
      </c>
      <c r="BW8" s="72">
        <v>36318</v>
      </c>
      <c r="BX8" s="72">
        <v>37745</v>
      </c>
      <c r="BY8" s="72">
        <v>35151</v>
      </c>
      <c r="BZ8" s="72">
        <v>29367</v>
      </c>
      <c r="CA8" s="70">
        <v>16102</v>
      </c>
      <c r="CB8" s="71" t="s">
        <v>117</v>
      </c>
      <c r="CC8" s="71" t="s">
        <v>117</v>
      </c>
      <c r="CD8" s="71" t="s">
        <v>117</v>
      </c>
      <c r="CE8" s="71" t="s">
        <v>117</v>
      </c>
      <c r="CF8" s="71" t="s">
        <v>117</v>
      </c>
      <c r="CG8" s="71" t="s">
        <v>117</v>
      </c>
      <c r="CH8" s="71" t="s">
        <v>117</v>
      </c>
      <c r="CI8" s="71" t="s">
        <v>117</v>
      </c>
      <c r="CJ8" s="71" t="s">
        <v>117</v>
      </c>
      <c r="CK8" s="71" t="s">
        <v>117</v>
      </c>
      <c r="CL8" s="68" t="s">
        <v>117</v>
      </c>
      <c r="CM8" s="70">
        <v>120</v>
      </c>
      <c r="CN8" s="70">
        <v>900</v>
      </c>
      <c r="CO8" s="71" t="s">
        <v>117</v>
      </c>
      <c r="CP8" s="71" t="s">
        <v>117</v>
      </c>
      <c r="CQ8" s="71" t="s">
        <v>117</v>
      </c>
      <c r="CR8" s="71" t="s">
        <v>117</v>
      </c>
      <c r="CS8" s="71" t="s">
        <v>117</v>
      </c>
      <c r="CT8" s="71" t="s">
        <v>117</v>
      </c>
      <c r="CU8" s="71" t="s">
        <v>117</v>
      </c>
      <c r="CV8" s="71" t="s">
        <v>117</v>
      </c>
      <c r="CW8" s="71" t="s">
        <v>117</v>
      </c>
      <c r="CX8" s="71" t="s">
        <v>117</v>
      </c>
      <c r="CY8" s="68" t="s">
        <v>117</v>
      </c>
      <c r="CZ8" s="71">
        <v>247.1</v>
      </c>
      <c r="DA8" s="71">
        <v>0</v>
      </c>
      <c r="DB8" s="71">
        <v>0</v>
      </c>
      <c r="DC8" s="71">
        <v>0</v>
      </c>
      <c r="DD8" s="71">
        <v>0</v>
      </c>
      <c r="DE8" s="71">
        <v>351.1</v>
      </c>
      <c r="DF8" s="71">
        <v>278.89999999999998</v>
      </c>
      <c r="DG8" s="71">
        <v>205.5</v>
      </c>
      <c r="DH8" s="71">
        <v>187.9</v>
      </c>
      <c r="DI8" s="71">
        <v>139.69999999999999</v>
      </c>
      <c r="DJ8" s="68">
        <v>103.6</v>
      </c>
      <c r="DK8" s="71">
        <v>40.5</v>
      </c>
      <c r="DL8" s="71">
        <v>38</v>
      </c>
      <c r="DM8" s="71">
        <v>40.5</v>
      </c>
      <c r="DN8" s="71">
        <v>44</v>
      </c>
      <c r="DO8" s="71">
        <v>43.5</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2020-02-18T00:50:53Z</cp:lastPrinted>
  <dcterms:created xsi:type="dcterms:W3CDTF">2019-12-05T07:25:34Z</dcterms:created>
  <dcterms:modified xsi:type="dcterms:W3CDTF">2020-02-18T00:51:00Z</dcterms:modified>
  <cp:category/>
</cp:coreProperties>
</file>