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06吹田市○\"/>
    </mc:Choice>
  </mc:AlternateContent>
  <workbookProtection workbookAlgorithmName="SHA-512" workbookHashValue="p2Z8fu5+CHaGpR9hXB8HGVZQL7aBA1b0u3IbxRTvD3/Rf/+s1dvM/nTiYFVwGmxB99j/D5gIE09tcmXTOFhfBw==" workbookSaltValue="aFrqDvl3007EyC+WEuaPP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<sst xmlns="http://schemas.openxmlformats.org/spreadsheetml/2006/main" count="220" uniqueCount="108">
  <si>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</si>
  <si>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</si>
  <si>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</si>
  <si>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</si>
  <si>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</si>
  <si>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</si>
  <si>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</si>
  <si>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</si>
  <si>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</si>
  <si>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</si>
  <si>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</si>
  <si>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</si>
  <si>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</si>
  <si>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</si>
  <si>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</si>
  <si>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</si>
  <si>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</si>
  <si>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</si>
  <si>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</si>
  <si>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</si>
  <si>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</si>
  <si>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</si>
  <si>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</si>
  <si>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</si>
  <si>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</si>
  <si>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</si>
  <si>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</si>
  <si>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</si>
  <si>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</si>
  <si>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</si>
  <si>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</si>
  <si>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</si>
  <si>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</si>
  <si>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</si>
  <si>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</si>
  <si>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</si>
  <si>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</si>
  <si>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</si>
  <si>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</si>
  <si>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</si>
  <si>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</si>
  <si>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</si>
  <si>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</si>
  <si>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</si>
  <si>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</si>
  <si>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</si>
  <si>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</si>
  <si>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</si>
  <si>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</si>
  <si>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</si>
  <si>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</si>
  <si>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</si>
  <si>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</si>
  <si>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</si>
  <si>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</si>
  <si>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</si>
  <si>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</si>
  <si>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</si>
  <si>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</si>
  <si>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</si>
  <si>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</si>
  <si>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</si>
  <si>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</si>
  <si>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</si>
  <si>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</si>
  <si>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</si>
  <si>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</si>
  <si>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</si>
  <si>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</si>
  <si>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</si>
  <si>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</si>
  <si>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</si>
  <si>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</si>
  <si>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</si>
  <si>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</si>
  <si>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</si>
  <si>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</si>
  <si>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</si>
  <si>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</si>
  <si>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</si>
  <si>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</si>
  <si>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</si>
  <si>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</si>
  <si>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</si>
  <si>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</si>
  <si>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</si>
  <si>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</si>
  <si>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</si>
  <si>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</si>
  <si>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</si>
  <si>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</si>
  <si>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</si>
  <si>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</si>
  <si>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吹田市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</si>
  <si>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</si>
  <si>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</si>
  <si>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</si>
  <si>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</si>
  <si>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</si>
  <si>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</si>
  <si>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</si>
  <si>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</si>
  <si>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</si>
  <si>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</si>
  <si>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</si>
  <si>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平均値の推移と同様に微増の傾向にあり、老朽化した施設が年々増加している状況である。長寿命化を図りつつ、調査･点検、評価･診断のもと、本市独自の更新基準により効率的な施設更新を進めている。
　②管路経年化率は、平均値よりも著しく高い。本市の水道は歴史が古く、特に1960年から70年代にかけて、高度経済成長期の象徴とされる万博の開催とともに、千里ニュータウンの開発が行われた。まちの発展の過程で建設された大量の水道管が法定耐用年数の40年を超えたことにより、管路経年化率が高くなっているものである。
　③管路更新率は、平成25年度から積極的に更新事業に取組み平均値よりも高い水準を維持できている。</t>
    <phoneticPr fontId="4"/>
  </si>
  <si>
    <r>
      <rPr>
        <sz val="10"/>
        <rFont val="ＭＳ ゴシック"/>
        <family val="3"/>
        <charset val="128"/>
      </rPr>
      <t>　①経常収支比率はいずれの年度も100%を超えており、単年度黒字を継続できている。平成28年4月からの料金改定（値上げ）で給水収益が増加したことにより値は上昇している。平成30年度は資産減耗費が増加したことなどにより前年度と比べ値は若干減少しているものの、類似団体平均値（以下、「平均値」）を上回っている。</t>
    </r>
    <r>
      <rPr>
        <sz val="10"/>
        <color theme="1"/>
        <rFont val="ＭＳ ゴシック"/>
        <family val="3"/>
        <charset val="128"/>
      </rPr>
      <t xml:space="preserve">
　②累積欠損は発生していない。
　</t>
    </r>
    <r>
      <rPr>
        <sz val="10"/>
        <rFont val="ＭＳ ゴシック"/>
        <family val="3"/>
        <charset val="128"/>
      </rPr>
      <t>③流動比率は200%を若干下回っているものの、一定の支払い能力は確保できている。</t>
    </r>
    <r>
      <rPr>
        <sz val="10"/>
        <color theme="1"/>
        <rFont val="ＭＳ ゴシック"/>
        <family val="3"/>
        <charset val="128"/>
      </rPr>
      <t xml:space="preserve">
　</t>
    </r>
    <r>
      <rPr>
        <sz val="10"/>
        <rFont val="ＭＳ ゴシック"/>
        <family val="3"/>
        <charset val="128"/>
      </rPr>
      <t>④企業債残高対給水収益比率は、これまで外部資金に頼りすぎることなく施設整備を進めてきたことにより、平均値よりも低い水準を維持できている。しかしながら、近年は施設の再構築や更新・耐震化を進めているため企業債への依存が大きくなってきており、企業債残高は上昇傾向にある。</t>
    </r>
    <r>
      <rPr>
        <sz val="10"/>
        <color theme="1"/>
        <rFont val="ＭＳ ゴシック"/>
        <family val="3"/>
        <charset val="128"/>
      </rPr>
      <t xml:space="preserve">
　⑤料金回収率は、平成28年4月からの料金改定によって給水収益が増加したことなどにより、100%を上回っている。
　⑥給水原価は上昇傾向にあるものの平均値よりも10%程度低い値となった。地形を活かした自然流下の配水を推進し、また、給水原価が安い自己水を最大限に活用するなどの効率的な水運用が一定の効果を上げているものと考えられる。
　⑦施設利用率は例年、平均値よりも高い水準を維持している。適切な施設規模を確保したうえで、効率的に施設を活用できている。
　⑧有収率は概ね例年通りであった。本市では、昭和51年度より漏水防止対策に取組んでおり、平均値を大きく上回る水準を維持できている。</t>
    </r>
    <rPh sb="41" eb="43">
      <t>ヘイセイ</t>
    </rPh>
    <rPh sb="75" eb="76">
      <t>アタイ</t>
    </rPh>
    <rPh sb="77" eb="79">
      <t>ジョウショウ</t>
    </rPh>
    <rPh sb="84" eb="86">
      <t>ヘイセイ</t>
    </rPh>
    <rPh sb="88" eb="90">
      <t>ネンド</t>
    </rPh>
    <rPh sb="91" eb="93">
      <t>シサン</t>
    </rPh>
    <rPh sb="93" eb="95">
      <t>ゲンモウ</t>
    </rPh>
    <rPh sb="95" eb="96">
      <t>ヒ</t>
    </rPh>
    <rPh sb="97" eb="99">
      <t>ゾウカ</t>
    </rPh>
    <rPh sb="108" eb="111">
      <t>ゼンネンド</t>
    </rPh>
    <rPh sb="112" eb="113">
      <t>クラ</t>
    </rPh>
    <rPh sb="116" eb="118">
      <t>ジャッカン</t>
    </rPh>
    <rPh sb="118" eb="120">
      <t>ゲンショウ</t>
    </rPh>
    <rPh sb="128" eb="130">
      <t>ルイジ</t>
    </rPh>
    <rPh sb="130" eb="132">
      <t>ダンタイ</t>
    </rPh>
    <rPh sb="132" eb="135">
      <t>ヘイキンチ</t>
    </rPh>
    <rPh sb="136" eb="138">
      <t>イカ</t>
    </rPh>
    <rPh sb="140" eb="143">
      <t>ヘイキンチ</t>
    </rPh>
    <rPh sb="146" eb="148">
      <t>ウワマワ</t>
    </rPh>
    <rPh sb="182" eb="184">
      <t>ジャッカン</t>
    </rPh>
    <rPh sb="194" eb="196">
      <t>イッテイ</t>
    </rPh>
    <rPh sb="197" eb="199">
      <t>シハラ</t>
    </rPh>
    <rPh sb="200" eb="202">
      <t>ノウリョク</t>
    </rPh>
    <rPh sb="203" eb="205">
      <t>カクホ</t>
    </rPh>
    <rPh sb="291" eb="293">
      <t>シセツ</t>
    </rPh>
    <rPh sb="294" eb="297">
      <t>サイコウチク</t>
    </rPh>
    <rPh sb="298" eb="300">
      <t>コウシン</t>
    </rPh>
    <rPh sb="301" eb="304">
      <t>タイシンカ</t>
    </rPh>
    <rPh sb="305" eb="306">
      <t>スス</t>
    </rPh>
    <rPh sb="337" eb="339">
      <t>ジョウショウ</t>
    </rPh>
    <rPh sb="339" eb="341">
      <t>ケイコウ</t>
    </rPh>
    <rPh sb="361" eb="362">
      <t>ガツ</t>
    </rPh>
    <rPh sb="412" eb="414">
      <t>ケイコウ</t>
    </rPh>
    <rPh sb="520" eb="522">
      <t>レイネン</t>
    </rPh>
    <phoneticPr fontId="4"/>
  </si>
  <si>
    <t>　経営面について、施設を有効に利用し(1.⑦)、維持管理に努めることで高い有収率を保っており(1.⑧)、給水原価は平均値よりも低く抑えることができている(1.⑥)。平成28年4月からの料金改定により水需要構造の変化に対応した料金体系としたことで給水収益は増加し、経常収支比率や料金回収率の値は一定の水準を維持している(1.①⑤)が、水需要は引き続き減少が見込まれるため、今後の経営状況は厳しさが増してくるものと予測される。
　老朽化の状況について、依然として管路経年化率は非常に高い(2.②)状況にある。一方で平均値よりも高い水準の有収率を維持(1.⑧)していることから、適切に維持管理を実施できていると考える。このような状況から、今後も毎年約1%を上回る管路更新（2.③）を着実に進める必要がある。このような施設更新には莫大な資金が必要となることから、アセットマネジメントにより更新費用の平準化などに取組み、持続可能な事業推進に努める。
　平成28年度から2年間かけて平均改定率10%の水道料金の値上げを実施した。また、今後も健全な水道システムを未来に繋いでいくために、施設整備を着実に進めるとともに、効率的な事業経営の持続を目指して、経営戦略と位置付ける、新たな「水道事業ビジョン」を令和元年9月に策定した。加えて、令和2年4月から平均改定率15.2%の水道料金の値上げを実施する予定であり、今後10年間の財政収支の均衡が確保できる経営状況となる見込みである。
　引き続き、更なる経営効率化に向けて検討するとともに、3年から5年の周期で適正な水道料金水準の検証を行い、必要な見直しを図る必要がある。</t>
    <rPh sb="88" eb="89">
      <t>ガツ</t>
    </rPh>
    <rPh sb="99" eb="100">
      <t>ミズ</t>
    </rPh>
    <rPh sb="100" eb="102">
      <t>ジュヨウ</t>
    </rPh>
    <rPh sb="102" eb="104">
      <t>コウゾウ</t>
    </rPh>
    <rPh sb="105" eb="107">
      <t>ヘンカ</t>
    </rPh>
    <rPh sb="108" eb="110">
      <t>タイオウ</t>
    </rPh>
    <rPh sb="112" eb="114">
      <t>リョウキン</t>
    </rPh>
    <rPh sb="114" eb="116">
      <t>タイケイ</t>
    </rPh>
    <rPh sb="146" eb="148">
      <t>イッテイ</t>
    </rPh>
    <rPh sb="149" eb="151">
      <t>スイジュン</t>
    </rPh>
    <rPh sb="152" eb="154">
      <t>イジ</t>
    </rPh>
    <rPh sb="437" eb="439">
      <t>カイテイ</t>
    </rPh>
    <rPh sb="439" eb="440">
      <t>リツ</t>
    </rPh>
    <rPh sb="467" eb="469">
      <t>スイドウ</t>
    </rPh>
    <rPh sb="474" eb="476">
      <t>ミライ</t>
    </rPh>
    <rPh sb="477" eb="478">
      <t>ツナ</t>
    </rPh>
    <rPh sb="486" eb="488">
      <t>シセツ</t>
    </rPh>
    <rPh sb="491" eb="493">
      <t>チャクジツ</t>
    </rPh>
    <rPh sb="494" eb="495">
      <t>スス</t>
    </rPh>
    <rPh sb="502" eb="505">
      <t>コウリツテキ</t>
    </rPh>
    <rPh sb="514" eb="516">
      <t>メザ</t>
    </rPh>
    <rPh sb="544" eb="546">
      <t>レイワ</t>
    </rPh>
    <rPh sb="546" eb="548">
      <t>ガンネン</t>
    </rPh>
    <rPh sb="549" eb="550">
      <t>ガツ</t>
    </rPh>
    <rPh sb="556" eb="557">
      <t>クワ</t>
    </rPh>
    <rPh sb="560" eb="562">
      <t>レイワ</t>
    </rPh>
    <rPh sb="563" eb="564">
      <t>ネン</t>
    </rPh>
    <rPh sb="565" eb="566">
      <t>ガツ</t>
    </rPh>
    <rPh sb="568" eb="570">
      <t>ヘイキン</t>
    </rPh>
    <rPh sb="570" eb="572">
      <t>カイテイ</t>
    </rPh>
    <rPh sb="572" eb="573">
      <t>リツ</t>
    </rPh>
    <rPh sb="579" eb="581">
      <t>スイドウ</t>
    </rPh>
    <rPh sb="581" eb="583">
      <t>リョウキン</t>
    </rPh>
    <rPh sb="584" eb="586">
      <t>ネア</t>
    </rPh>
    <rPh sb="588" eb="590">
      <t>ジッシ</t>
    </rPh>
    <rPh sb="592" eb="594">
      <t>ヨテイ</t>
    </rPh>
    <rPh sb="603" eb="604">
      <t>カン</t>
    </rPh>
    <rPh sb="610" eb="612">
      <t>キンコウ</t>
    </rPh>
    <rPh sb="613" eb="615">
      <t>カクホ</t>
    </rPh>
    <rPh sb="618" eb="620">
      <t>ケイエイ</t>
    </rPh>
    <rPh sb="620" eb="622">
      <t>ジョウキョウ</t>
    </rPh>
    <rPh sb="625" eb="627">
      <t>ミコ</t>
    </rPh>
    <rPh sb="634" eb="635">
      <t>ヒ</t>
    </rPh>
    <rPh sb="636" eb="637">
      <t>ツヅ</t>
    </rPh>
    <rPh sb="639" eb="640">
      <t>サラ</t>
    </rPh>
    <rPh sb="648" eb="649">
      <t>ム</t>
    </rPh>
    <rPh sb="661" eb="662">
      <t>ネン</t>
    </rPh>
    <rPh sb="665" eb="666">
      <t>ネン</t>
    </rPh>
    <rPh sb="667" eb="669">
      <t>シュウキ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</si>
</sst>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7.5"/>
      <color theme="1"/>
      <name val="ＭＳ ゴシック"/>
      <family val="3"/>
      <charset val="128"/>
    </font>
    <font>
      <sz val="7.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9"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0.95</c:v>
                </c:pt>
                <c:pt idx="1">
                  <c:v>1.56</c:v>
                </c:pt>
                <c:pt idx="2">
                  <c:v>1.05</c:v>
                </c:pt>
                <c:pt idx="3">
                  <c:v>1.21</c:v>
                </c:pt>
                <c:pt idx="4">
                  <c:v>0.97</c:v>
                </c:pt>
              </c:numCache>
            </c:numRef>
          </c:val>
          <c:extLst>
            <c:ext xmlns:c16="http://schemas.microsoft.com/office/drawing/2014/chart" uri="{C3380CC4-5D6E-409C-BE32-E72D297353CC}">
              <c16:uniqueId val="{00000000-48B8-4579-9034-2E8A201F3F9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48B8-4579-9034-2E8A201F3F9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73.7</c:v>
                </c:pt>
                <c:pt idx="1">
                  <c:v>73.83</c:v>
                </c:pt>
                <c:pt idx="2">
                  <c:v>81.150000000000006</c:v>
                </c:pt>
                <c:pt idx="3">
                  <c:v>80.95</c:v>
                </c:pt>
                <c:pt idx="4">
                  <c:v>81.14</c:v>
                </c:pt>
              </c:numCache>
            </c:numRef>
          </c:val>
          <c:extLst>
            <c:ext xmlns:c16="http://schemas.microsoft.com/office/drawing/2014/chart" uri="{C3380CC4-5D6E-409C-BE32-E72D297353CC}">
              <c16:uniqueId val="{00000000-6EED-4AF3-A8BA-89ACF07178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6EED-4AF3-A8BA-89ACF07178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95.98</c:v>
                </c:pt>
                <c:pt idx="1">
                  <c:v>95.12</c:v>
                </c:pt>
                <c:pt idx="2">
                  <c:v>95.86</c:v>
                </c:pt>
                <c:pt idx="3">
                  <c:v>96.04</c:v>
                </c:pt>
                <c:pt idx="4">
                  <c:v>95.88</c:v>
                </c:pt>
              </c:numCache>
            </c:numRef>
          </c:val>
          <c:extLst>
            <c:ext xmlns:c16="http://schemas.microsoft.com/office/drawing/2014/chart" uri="{C3380CC4-5D6E-409C-BE32-E72D297353CC}">
              <c16:uniqueId val="{00000000-B215-468A-817A-D0DEAB808E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B215-468A-817A-D0DEAB808E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110.35</c:v>
                </c:pt>
                <c:pt idx="1">
                  <c:v>110.29</c:v>
                </c:pt>
                <c:pt idx="2">
                  <c:v>116.17</c:v>
                </c:pt>
                <c:pt idx="3">
                  <c:v>119.02</c:v>
                </c:pt>
                <c:pt idx="4">
                  <c:v>118.8</c:v>
                </c:pt>
              </c:numCache>
            </c:numRef>
          </c:val>
          <c:extLst>
            <c:ext xmlns:c16="http://schemas.microsoft.com/office/drawing/2014/chart" uri="{C3380CC4-5D6E-409C-BE32-E72D297353CC}">
              <c16:uniqueId val="{00000000-9E43-4F9F-B116-0627AAF147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9E43-4F9F-B116-0627AAF147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42.77</c:v>
                </c:pt>
                <c:pt idx="1">
                  <c:v>42.58</c:v>
                </c:pt>
                <c:pt idx="2">
                  <c:v>43.08</c:v>
                </c:pt>
                <c:pt idx="3">
                  <c:v>43.25</c:v>
                </c:pt>
                <c:pt idx="4">
                  <c:v>43.3</c:v>
                </c:pt>
              </c:numCache>
            </c:numRef>
          </c:val>
          <c:extLst>
            <c:ext xmlns:c16="http://schemas.microsoft.com/office/drawing/2014/chart" uri="{C3380CC4-5D6E-409C-BE32-E72D297353CC}">
              <c16:uniqueId val="{00000000-1F26-4492-BF77-BE9DB53E6B6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1F26-4492-BF77-BE9DB53E6B6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36.39</c:v>
                </c:pt>
                <c:pt idx="1">
                  <c:v>36.99</c:v>
                </c:pt>
                <c:pt idx="2">
                  <c:v>37.47</c:v>
                </c:pt>
                <c:pt idx="3">
                  <c:v>37.26</c:v>
                </c:pt>
                <c:pt idx="4">
                  <c:v>37.69</c:v>
                </c:pt>
              </c:numCache>
            </c:numRef>
          </c:val>
          <c:extLst>
            <c:ext xmlns:c16="http://schemas.microsoft.com/office/drawing/2014/chart" uri="{C3380CC4-5D6E-409C-BE32-E72D297353CC}">
              <c16:uniqueId val="{00000000-E9EE-487E-924A-3C11552F5DD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E9EE-487E-924A-3C11552F5DD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E0-4A81-A131-571CED1C68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CE0-4A81-A131-571CED1C68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225.38</c:v>
                </c:pt>
                <c:pt idx="1">
                  <c:v>205.18</c:v>
                </c:pt>
                <c:pt idx="2">
                  <c:v>247.3</c:v>
                </c:pt>
                <c:pt idx="3">
                  <c:v>198.94</c:v>
                </c:pt>
                <c:pt idx="4">
                  <c:v>199.17</c:v>
                </c:pt>
              </c:numCache>
            </c:numRef>
          </c:val>
          <c:extLst>
            <c:ext xmlns:c16="http://schemas.microsoft.com/office/drawing/2014/chart" uri="{C3380CC4-5D6E-409C-BE32-E72D297353CC}">
              <c16:uniqueId val="{00000000-217C-4EEE-B346-DC8DB30CEEE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217C-4EEE-B346-DC8DB30CEEE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161.33000000000001</c:v>
                </c:pt>
                <c:pt idx="1">
                  <c:v>165.39</c:v>
                </c:pt>
                <c:pt idx="2">
                  <c:v>160.37</c:v>
                </c:pt>
                <c:pt idx="3">
                  <c:v>170.09</c:v>
                </c:pt>
                <c:pt idx="4">
                  <c:v>187.06</c:v>
                </c:pt>
              </c:numCache>
            </c:numRef>
          </c:val>
          <c:extLst>
            <c:ext xmlns:c16="http://schemas.microsoft.com/office/drawing/2014/chart" uri="{C3380CC4-5D6E-409C-BE32-E72D297353CC}">
              <c16:uniqueId val="{00000000-3D5F-40C0-899B-4510B824A11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3D5F-40C0-899B-4510B824A11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102.23</c:v>
                </c:pt>
                <c:pt idx="1">
                  <c:v>100.83</c:v>
                </c:pt>
                <c:pt idx="2">
                  <c:v>108.36</c:v>
                </c:pt>
                <c:pt idx="3">
                  <c:v>109.44</c:v>
                </c:pt>
                <c:pt idx="4">
                  <c:v>107.26</c:v>
                </c:pt>
              </c:numCache>
            </c:numRef>
          </c:val>
          <c:extLst>
            <c:ext xmlns:c16="http://schemas.microsoft.com/office/drawing/2014/chart" uri="{C3380CC4-5D6E-409C-BE32-E72D297353CC}">
              <c16:uniqueId val="{00000000-5B9E-4A49-A8F5-0CBAB4F4633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5B9E-4A49-A8F5-0CBAB4F4633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132.81</c:v>
                </c:pt>
                <c:pt idx="1">
                  <c:v>133.81</c:v>
                </c:pt>
                <c:pt idx="2">
                  <c:v>133.13</c:v>
                </c:pt>
                <c:pt idx="3">
                  <c:v>137.13999999999999</c:v>
                </c:pt>
                <c:pt idx="4">
                  <c:v>140.9</c:v>
                </c:pt>
              </c:numCache>
            </c:numRef>
          </c:val>
          <c:extLst>
            <c:ext xmlns:c16="http://schemas.microsoft.com/office/drawing/2014/chart" uri="{C3380CC4-5D6E-409C-BE32-E72D297353CC}">
              <c16:uniqueId val="{00000000-96FF-4689-B21F-8256E1CE1A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96FF-4689-B21F-8256E1CE1A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吹田市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371715</v>
      </c>
      <c r="AM8" s="60"/>
      <c r="AN8" s="60"/>
      <c r="AO8" s="60"/>
      <c r="AP8" s="60"/>
      <c r="AQ8" s="60"/>
      <c r="AR8" s="60"/>
      <c r="AS8" s="60"/>
      <c r="AT8" s="51">
        <f>データ!$S$6</f>
        <v>36.090000000000003</v>
      </c>
      <c r="AU8" s="52"/>
      <c r="AV8" s="52"/>
      <c r="AW8" s="52"/>
      <c r="AX8" s="52"/>
      <c r="AY8" s="52"/>
      <c r="AZ8" s="52"/>
      <c r="BA8" s="52"/>
      <c r="BB8" s="53">
        <f>データ!$T$6</f>
        <v>10299.67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63.5</v>
      </c>
      <c r="J10" s="52"/>
      <c r="K10" s="52"/>
      <c r="L10" s="52"/>
      <c r="M10" s="52"/>
      <c r="N10" s="52"/>
      <c r="O10" s="63"/>
      <c r="P10" s="53">
        <f>データ!$P$6</f>
        <v>99.87</v>
      </c>
      <c r="Q10" s="53"/>
      <c r="R10" s="53"/>
      <c r="S10" s="53"/>
      <c r="T10" s="53"/>
      <c r="U10" s="53"/>
      <c r="V10" s="53"/>
      <c r="W10" s="60">
        <f>データ!$Q$6</f>
        <v>2235</v>
      </c>
      <c r="X10" s="60"/>
      <c r="Y10" s="60"/>
      <c r="Z10" s="60"/>
      <c r="AA10" s="60"/>
      <c r="AB10" s="60"/>
      <c r="AC10" s="60"/>
      <c r="AD10" s="2"/>
      <c r="AE10" s="2"/>
      <c r="AF10" s="2"/>
      <c r="AG10" s="2"/>
      <c r="AH10" s="4"/>
      <c r="AI10" s="4"/>
      <c r="AJ10" s="4"/>
      <c r="AK10" s="4"/>
      <c r="AL10" s="60">
        <f>データ!$U$6</f>
        <v>370537</v>
      </c>
      <c r="AM10" s="60"/>
      <c r="AN10" s="60"/>
      <c r="AO10" s="60"/>
      <c r="AP10" s="60"/>
      <c r="AQ10" s="60"/>
      <c r="AR10" s="60"/>
      <c r="AS10" s="60"/>
      <c r="AT10" s="51">
        <f>データ!$V$6</f>
        <v>36.090000000000003</v>
      </c>
      <c r="AU10" s="52"/>
      <c r="AV10" s="52"/>
      <c r="AW10" s="52"/>
      <c r="AX10" s="52"/>
      <c r="AY10" s="52"/>
      <c r="AZ10" s="52"/>
      <c r="BA10" s="52"/>
      <c r="BB10" s="53">
        <f>データ!$W$6</f>
        <v>10267.030000000001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106</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105</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5"/>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5"/>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5"/>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5"/>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5"/>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5"/>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5"/>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5"/>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5"/>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5"/>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5"/>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5"/>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5"/>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5"/>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5"/>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PS/Lk5ZIwB1q+TmvgXzDcQLiOAtQHucqo/EYOnsscWRmHIRMACr5r8UvwyOfRJqblswWV7IvXz3RRC4wuOLKw==" saltValue="bNsdxSt12Kvzz/eGMWRtx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272051</v>
      </c>
      <c r="D6" s="34">
        <f t="shared" si="3"/>
        <v>46</v>
      </c>
      <c r="E6" s="34">
        <f t="shared" si="3"/>
        <v>1</v>
      </c>
      <c r="F6" s="34">
        <f t="shared" si="3"/>
        <v>0</v>
      </c>
      <c r="G6" s="34">
        <f t="shared" si="3"/>
        <v>1</v>
      </c>
      <c r="H6" s="34" t="str">
        <f t="shared" si="3"/>
        <v>大阪府　吹田市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63.5</v>
      </c>
      <c r="P6" s="35">
        <f t="shared" si="3"/>
        <v>99.87</v>
      </c>
      <c r="Q6" s="35">
        <f t="shared" si="3"/>
        <v>2235</v>
      </c>
      <c r="R6" s="35">
        <f t="shared" si="3"/>
        <v>371715</v>
      </c>
      <c r="S6" s="35">
        <f t="shared" si="3"/>
        <v>36.090000000000003</v>
      </c>
      <c r="T6" s="35">
        <f t="shared" si="3"/>
        <v>10299.67</v>
      </c>
      <c r="U6" s="35">
        <f t="shared" si="3"/>
        <v>370537</v>
      </c>
      <c r="V6" s="35">
        <f t="shared" si="3"/>
        <v>36.090000000000003</v>
      </c>
      <c r="W6" s="35">
        <f t="shared" si="3"/>
        <v>10267.030000000001</v>
      </c>
      <c r="X6" s="36">
        <f>IF(X7="",NA(),X7)</f>
        <v>110.35</v>
      </c>
      <c r="Y6" s="36">
        <f t="shared" ref="Y6:AG6" si="4">IF(Y7="",NA(),Y7)</f>
        <v>110.29</v>
      </c>
      <c r="Z6" s="36">
        <f t="shared" si="4"/>
        <v>116.17</v>
      </c>
      <c r="AA6" s="36">
        <f t="shared" si="4"/>
        <v>119.02</v>
      </c>
      <c r="AB6" s="36">
        <f t="shared" si="4"/>
        <v>118.8</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225.38</v>
      </c>
      <c r="AU6" s="36">
        <f t="shared" ref="AU6:BC6" si="6">IF(AU7="",NA(),AU7)</f>
        <v>205.18</v>
      </c>
      <c r="AV6" s="36">
        <f t="shared" si="6"/>
        <v>247.3</v>
      </c>
      <c r="AW6" s="36">
        <f t="shared" si="6"/>
        <v>198.94</v>
      </c>
      <c r="AX6" s="36">
        <f t="shared" si="6"/>
        <v>199.17</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161.33000000000001</v>
      </c>
      <c r="BF6" s="36">
        <f t="shared" ref="BF6:BN6" si="7">IF(BF7="",NA(),BF7)</f>
        <v>165.39</v>
      </c>
      <c r="BG6" s="36">
        <f t="shared" si="7"/>
        <v>160.37</v>
      </c>
      <c r="BH6" s="36">
        <f t="shared" si="7"/>
        <v>170.09</v>
      </c>
      <c r="BI6" s="36">
        <f t="shared" si="7"/>
        <v>187.06</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102.23</v>
      </c>
      <c r="BQ6" s="36">
        <f t="shared" ref="BQ6:BY6" si="8">IF(BQ7="",NA(),BQ7)</f>
        <v>100.83</v>
      </c>
      <c r="BR6" s="36">
        <f t="shared" si="8"/>
        <v>108.36</v>
      </c>
      <c r="BS6" s="36">
        <f t="shared" si="8"/>
        <v>109.44</v>
      </c>
      <c r="BT6" s="36">
        <f t="shared" si="8"/>
        <v>107.26</v>
      </c>
      <c r="BU6" s="36">
        <f t="shared" si="8"/>
        <v>107.74</v>
      </c>
      <c r="BV6" s="36">
        <f t="shared" si="8"/>
        <v>108.81</v>
      </c>
      <c r="BW6" s="36">
        <f t="shared" si="8"/>
        <v>110.87</v>
      </c>
      <c r="BX6" s="36">
        <f t="shared" si="8"/>
        <v>110.3</v>
      </c>
      <c r="BY6" s="36">
        <f t="shared" si="8"/>
        <v>109.12</v>
      </c>
      <c r="BZ6" s="35" t="str">
        <f>IF(BZ7="","",IF(BZ7="-","【-】","【"&amp;SUBSTITUTE(TEXT(BZ7,"#,##0.00"),"-","△")&amp;"】"))</f>
        <v>【103.91】</v>
      </c>
      <c r="CA6" s="36">
        <f>IF(CA7="",NA(),CA7)</f>
        <v>132.81</v>
      </c>
      <c r="CB6" s="36">
        <f t="shared" ref="CB6:CJ6" si="9">IF(CB7="",NA(),CB7)</f>
        <v>133.81</v>
      </c>
      <c r="CC6" s="36">
        <f t="shared" si="9"/>
        <v>133.13</v>
      </c>
      <c r="CD6" s="36">
        <f t="shared" si="9"/>
        <v>137.13999999999999</v>
      </c>
      <c r="CE6" s="36">
        <f t="shared" si="9"/>
        <v>140.9</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73.7</v>
      </c>
      <c r="CM6" s="36">
        <f t="shared" ref="CM6:CU6" si="10">IF(CM7="",NA(),CM7)</f>
        <v>73.83</v>
      </c>
      <c r="CN6" s="36">
        <f t="shared" si="10"/>
        <v>81.150000000000006</v>
      </c>
      <c r="CO6" s="36">
        <f t="shared" si="10"/>
        <v>80.95</v>
      </c>
      <c r="CP6" s="36">
        <f t="shared" si="10"/>
        <v>81.14</v>
      </c>
      <c r="CQ6" s="36">
        <f t="shared" si="10"/>
        <v>63.25</v>
      </c>
      <c r="CR6" s="36">
        <f t="shared" si="10"/>
        <v>63.03</v>
      </c>
      <c r="CS6" s="36">
        <f t="shared" si="10"/>
        <v>63.18</v>
      </c>
      <c r="CT6" s="36">
        <f t="shared" si="10"/>
        <v>63.54</v>
      </c>
      <c r="CU6" s="36">
        <f t="shared" si="10"/>
        <v>63.53</v>
      </c>
      <c r="CV6" s="35" t="str">
        <f>IF(CV7="","",IF(CV7="-","【-】","【"&amp;SUBSTITUTE(TEXT(CV7,"#,##0.00"),"-","△")&amp;"】"))</f>
        <v>【60.27】</v>
      </c>
      <c r="CW6" s="36">
        <f>IF(CW7="",NA(),CW7)</f>
        <v>95.98</v>
      </c>
      <c r="CX6" s="36">
        <f t="shared" ref="CX6:DF6" si="11">IF(CX7="",NA(),CX7)</f>
        <v>95.12</v>
      </c>
      <c r="CY6" s="36">
        <f t="shared" si="11"/>
        <v>95.86</v>
      </c>
      <c r="CZ6" s="36">
        <f t="shared" si="11"/>
        <v>96.04</v>
      </c>
      <c r="DA6" s="36">
        <f t="shared" si="11"/>
        <v>95.88</v>
      </c>
      <c r="DB6" s="36">
        <f t="shared" si="11"/>
        <v>91.07</v>
      </c>
      <c r="DC6" s="36">
        <f t="shared" si="11"/>
        <v>91.21</v>
      </c>
      <c r="DD6" s="36">
        <f t="shared" si="11"/>
        <v>91.6</v>
      </c>
      <c r="DE6" s="36">
        <f t="shared" si="11"/>
        <v>91.48</v>
      </c>
      <c r="DF6" s="36">
        <f t="shared" si="11"/>
        <v>91.58</v>
      </c>
      <c r="DG6" s="35" t="str">
        <f>IF(DG7="","",IF(DG7="-","【-】","【"&amp;SUBSTITUTE(TEXT(DG7,"#,##0.00"),"-","△")&amp;"】"))</f>
        <v>【89.92】</v>
      </c>
      <c r="DH6" s="36">
        <f>IF(DH7="",NA(),DH7)</f>
        <v>42.77</v>
      </c>
      <c r="DI6" s="36">
        <f t="shared" ref="DI6:DQ6" si="12">IF(DI7="",NA(),DI7)</f>
        <v>42.58</v>
      </c>
      <c r="DJ6" s="36">
        <f t="shared" si="12"/>
        <v>43.08</v>
      </c>
      <c r="DK6" s="36">
        <f t="shared" si="12"/>
        <v>43.25</v>
      </c>
      <c r="DL6" s="36">
        <f t="shared" si="12"/>
        <v>43.3</v>
      </c>
      <c r="DM6" s="36">
        <f t="shared" si="12"/>
        <v>47.7</v>
      </c>
      <c r="DN6" s="36">
        <f t="shared" si="12"/>
        <v>48.41</v>
      </c>
      <c r="DO6" s="36">
        <f t="shared" si="12"/>
        <v>49.1</v>
      </c>
      <c r="DP6" s="36">
        <f t="shared" si="12"/>
        <v>49.66</v>
      </c>
      <c r="DQ6" s="36">
        <f t="shared" si="12"/>
        <v>50.41</v>
      </c>
      <c r="DR6" s="35" t="str">
        <f>IF(DR7="","",IF(DR7="-","【-】","【"&amp;SUBSTITUTE(TEXT(DR7,"#,##0.00"),"-","△")&amp;"】"))</f>
        <v>【48.85】</v>
      </c>
      <c r="DS6" s="36">
        <f>IF(DS7="",NA(),DS7)</f>
        <v>36.39</v>
      </c>
      <c r="DT6" s="36">
        <f t="shared" ref="DT6:EB6" si="13">IF(DT7="",NA(),DT7)</f>
        <v>36.99</v>
      </c>
      <c r="DU6" s="36">
        <f t="shared" si="13"/>
        <v>37.47</v>
      </c>
      <c r="DV6" s="36">
        <f t="shared" si="13"/>
        <v>37.26</v>
      </c>
      <c r="DW6" s="36">
        <f t="shared" si="13"/>
        <v>37.69</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0.95</v>
      </c>
      <c r="EE6" s="36">
        <f t="shared" ref="EE6:EM6" si="14">IF(EE7="",NA(),EE7)</f>
        <v>1.56</v>
      </c>
      <c r="EF6" s="36">
        <f t="shared" si="14"/>
        <v>1.05</v>
      </c>
      <c r="EG6" s="36">
        <f t="shared" si="14"/>
        <v>1.21</v>
      </c>
      <c r="EH6" s="36">
        <f t="shared" si="14"/>
        <v>0.97</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272051</v>
      </c>
      <c r="D7" s="38">
        <v>46</v>
      </c>
      <c r="E7" s="38">
        <v>1</v>
      </c>
      <c r="F7" s="38">
        <v>0</v>
      </c>
      <c r="G7" s="38">
        <v>1</v>
      </c>
      <c r="H7" s="38" t="s">
        <v>93</v>
      </c>
      <c r="I7" s="38" t="s">
        <v>94</v>
      </c>
      <c r="J7" s="38" t="s">
        <v>95</v>
      </c>
      <c r="K7" s="38" t="s">
        <v>96</v>
      </c>
      <c r="L7" s="38" t="s">
        <v>97</v>
      </c>
      <c r="M7" s="38" t="s">
        <v>98</v>
      </c>
      <c r="N7" s="39" t="s">
        <v>99</v>
      </c>
      <c r="O7" s="39">
        <v>63.5</v>
      </c>
      <c r="P7" s="39">
        <v>99.87</v>
      </c>
      <c r="Q7" s="39">
        <v>2235</v>
      </c>
      <c r="R7" s="39">
        <v>371715</v>
      </c>
      <c r="S7" s="39">
        <v>36.090000000000003</v>
      </c>
      <c r="T7" s="39">
        <v>10299.67</v>
      </c>
      <c r="U7" s="39">
        <v>370537</v>
      </c>
      <c r="V7" s="39">
        <v>36.090000000000003</v>
      </c>
      <c r="W7" s="39">
        <v>10267.030000000001</v>
      </c>
      <c r="X7" s="39">
        <v>110.35</v>
      </c>
      <c r="Y7" s="39">
        <v>110.29</v>
      </c>
      <c r="Z7" s="39">
        <v>116.17</v>
      </c>
      <c r="AA7" s="39">
        <v>119.02</v>
      </c>
      <c r="AB7" s="39">
        <v>118.8</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225.38</v>
      </c>
      <c r="AU7" s="39">
        <v>205.18</v>
      </c>
      <c r="AV7" s="39">
        <v>247.3</v>
      </c>
      <c r="AW7" s="39">
        <v>198.94</v>
      </c>
      <c r="AX7" s="39">
        <v>199.17</v>
      </c>
      <c r="AY7" s="39">
        <v>240.81</v>
      </c>
      <c r="AZ7" s="39">
        <v>241.71</v>
      </c>
      <c r="BA7" s="39">
        <v>249.08</v>
      </c>
      <c r="BB7" s="39">
        <v>254.05</v>
      </c>
      <c r="BC7" s="39">
        <v>258.22000000000003</v>
      </c>
      <c r="BD7" s="39">
        <v>261.93</v>
      </c>
      <c r="BE7" s="39">
        <v>161.33000000000001</v>
      </c>
      <c r="BF7" s="39">
        <v>165.39</v>
      </c>
      <c r="BG7" s="39">
        <v>160.37</v>
      </c>
      <c r="BH7" s="39">
        <v>170.09</v>
      </c>
      <c r="BI7" s="39">
        <v>187.06</v>
      </c>
      <c r="BJ7" s="39">
        <v>283.10000000000002</v>
      </c>
      <c r="BK7" s="39">
        <v>274.14</v>
      </c>
      <c r="BL7" s="39">
        <v>266.66000000000003</v>
      </c>
      <c r="BM7" s="39">
        <v>258.63</v>
      </c>
      <c r="BN7" s="39">
        <v>255.12</v>
      </c>
      <c r="BO7" s="39">
        <v>270.45999999999998</v>
      </c>
      <c r="BP7" s="39">
        <v>102.23</v>
      </c>
      <c r="BQ7" s="39">
        <v>100.83</v>
      </c>
      <c r="BR7" s="39">
        <v>108.36</v>
      </c>
      <c r="BS7" s="39">
        <v>109.44</v>
      </c>
      <c r="BT7" s="39">
        <v>107.26</v>
      </c>
      <c r="BU7" s="39">
        <v>107.74</v>
      </c>
      <c r="BV7" s="39">
        <v>108.81</v>
      </c>
      <c r="BW7" s="39">
        <v>110.87</v>
      </c>
      <c r="BX7" s="39">
        <v>110.3</v>
      </c>
      <c r="BY7" s="39">
        <v>109.12</v>
      </c>
      <c r="BZ7" s="39">
        <v>103.91</v>
      </c>
      <c r="CA7" s="39">
        <v>132.81</v>
      </c>
      <c r="CB7" s="39">
        <v>133.81</v>
      </c>
      <c r="CC7" s="39">
        <v>133.13</v>
      </c>
      <c r="CD7" s="39">
        <v>137.13999999999999</v>
      </c>
      <c r="CE7" s="39">
        <v>140.9</v>
      </c>
      <c r="CF7" s="39">
        <v>154.33000000000001</v>
      </c>
      <c r="CG7" s="39">
        <v>152.94999999999999</v>
      </c>
      <c r="CH7" s="39">
        <v>150.54</v>
      </c>
      <c r="CI7" s="39">
        <v>151.85</v>
      </c>
      <c r="CJ7" s="39">
        <v>153.88</v>
      </c>
      <c r="CK7" s="39">
        <v>167.11</v>
      </c>
      <c r="CL7" s="39">
        <v>73.7</v>
      </c>
      <c r="CM7" s="39">
        <v>73.83</v>
      </c>
      <c r="CN7" s="39">
        <v>81.150000000000006</v>
      </c>
      <c r="CO7" s="39">
        <v>80.95</v>
      </c>
      <c r="CP7" s="39">
        <v>81.14</v>
      </c>
      <c r="CQ7" s="39">
        <v>63.25</v>
      </c>
      <c r="CR7" s="39">
        <v>63.03</v>
      </c>
      <c r="CS7" s="39">
        <v>63.18</v>
      </c>
      <c r="CT7" s="39">
        <v>63.54</v>
      </c>
      <c r="CU7" s="39">
        <v>63.53</v>
      </c>
      <c r="CV7" s="39">
        <v>60.27</v>
      </c>
      <c r="CW7" s="39">
        <v>95.98</v>
      </c>
      <c r="CX7" s="39">
        <v>95.12</v>
      </c>
      <c r="CY7" s="39">
        <v>95.86</v>
      </c>
      <c r="CZ7" s="39">
        <v>96.04</v>
      </c>
      <c r="DA7" s="39">
        <v>95.88</v>
      </c>
      <c r="DB7" s="39">
        <v>91.07</v>
      </c>
      <c r="DC7" s="39">
        <v>91.21</v>
      </c>
      <c r="DD7" s="39">
        <v>91.6</v>
      </c>
      <c r="DE7" s="39">
        <v>91.48</v>
      </c>
      <c r="DF7" s="39">
        <v>91.58</v>
      </c>
      <c r="DG7" s="39">
        <v>89.92</v>
      </c>
      <c r="DH7" s="39">
        <v>42.77</v>
      </c>
      <c r="DI7" s="39">
        <v>42.58</v>
      </c>
      <c r="DJ7" s="39">
        <v>43.08</v>
      </c>
      <c r="DK7" s="39">
        <v>43.25</v>
      </c>
      <c r="DL7" s="39">
        <v>43.3</v>
      </c>
      <c r="DM7" s="39">
        <v>47.7</v>
      </c>
      <c r="DN7" s="39">
        <v>48.41</v>
      </c>
      <c r="DO7" s="39">
        <v>49.1</v>
      </c>
      <c r="DP7" s="39">
        <v>49.66</v>
      </c>
      <c r="DQ7" s="39">
        <v>50.41</v>
      </c>
      <c r="DR7" s="39">
        <v>48.85</v>
      </c>
      <c r="DS7" s="39">
        <v>36.39</v>
      </c>
      <c r="DT7" s="39">
        <v>36.99</v>
      </c>
      <c r="DU7" s="39">
        <v>37.47</v>
      </c>
      <c r="DV7" s="39">
        <v>37.26</v>
      </c>
      <c r="DW7" s="39">
        <v>37.69</v>
      </c>
      <c r="DX7" s="39">
        <v>14.54</v>
      </c>
      <c r="DY7" s="39">
        <v>16.16</v>
      </c>
      <c r="DZ7" s="39">
        <v>17.420000000000002</v>
      </c>
      <c r="EA7" s="39">
        <v>18.940000000000001</v>
      </c>
      <c r="EB7" s="39">
        <v>20.36</v>
      </c>
      <c r="EC7" s="39">
        <v>17.8</v>
      </c>
      <c r="ED7" s="39">
        <v>0.95</v>
      </c>
      <c r="EE7" s="39">
        <v>1.56</v>
      </c>
      <c r="EF7" s="39">
        <v>1.05</v>
      </c>
      <c r="EG7" s="39">
        <v>1.21</v>
      </c>
      <c r="EH7" s="39">
        <v>0.97</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2020-02-20T23:17:48Z</cp:lastPrinted>
  <dcterms:created xsi:type="dcterms:W3CDTF">2019-12-05T04:20:48Z</dcterms:created>
  <dcterms:modified xsi:type="dcterms:W3CDTF">2020-02-20T23:17:50Z</dcterms:modified>
  <cp:category/>
</cp:coreProperties>
</file>