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064sv0fs002\NET_DATA\04_【財政】\05 公営企業\★公営企業フォルダ(H20～）★\01_決算統計\H31年度（30決算）\05_経営比較分析表\04 経営比較分析表（H30決算）\03 団体回答\04豊中市○\"/>
    </mc:Choice>
  </mc:AlternateContent>
  <workbookProtection workbookAlgorithmName="SHA-512" workbookHashValue="DTFl1ON2DN3aijzyTBfJknyAfEZSluWB3PnIbDatt0xA88DXC2pbYp7vGz3TiXvHrhjkfw7ArH1mL7OtNu00og==" workbookSaltValue="m8jFnRf+uXKSXtNNUDi96Q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<sst xmlns="http://schemas.openxmlformats.org/spreadsheetml/2006/main" count="220" uniqueCount="108">
  <si>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</si>
  <si>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</si>
  <si>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</si>
  <si>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</si>
  <si>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</si>
  <si>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</si>
  <si>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</si>
  <si>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</si>
  <si>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</si>
  <si>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</si>
  <si>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</si>
  <si>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</si>
  <si>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</si>
  <si>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</si>
  <si>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</si>
  <si>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</si>
  <si>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</si>
  <si>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</si>
  <si>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</si>
  <si>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</si>
  <si>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</si>
  <si>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</si>
  <si>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</si>
  <si>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</si>
  <si>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</si>
  <si>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</si>
  <si>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</si>
  <si>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</si>
  <si>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</si>
  <si>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</si>
  <si>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</si>
  <si>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</si>
  <si>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</si>
  <si>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</si>
  <si>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</si>
  <si>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</si>
  <si>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</si>
  <si>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</si>
  <si>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</si>
  <si>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</si>
  <si>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</si>
  <si>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</si>
  <si>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</si>
  <si>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</si>
  <si>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</si>
  <si>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</si>
  <si>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</si>
  <si>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</si>
  <si>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</si>
  <si>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</si>
  <si>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</si>
  <si>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</si>
  <si>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</si>
  <si>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</si>
  <si>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</si>
  <si>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</si>
  <si>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</si>
  <si>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</si>
  <si>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</si>
  <si>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</si>
  <si>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</si>
  <si>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</si>
  <si>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</si>
  <si>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</si>
  <si>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</si>
  <si>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</si>
  <si>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</si>
  <si>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</si>
  <si>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</si>
  <si>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</si>
  <si>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</si>
  <si>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</si>
  <si>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</si>
  <si>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</si>
  <si>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</si>
  <si>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</si>
  <si>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</si>
  <si>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</si>
  <si>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</si>
  <si>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</si>
  <si>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</si>
  <si>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</si>
  <si>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</si>
  <si>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</si>
  <si>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</si>
  <si>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</si>
  <si>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</si>
  <si>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</si>
  <si>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</si>
  <si>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</si>
  <si>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</si>
  <si>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</si>
  <si>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</si>
  <si>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豊中市</t>
  </si>
  <si>
    <t>法適用</t>
  </si>
  <si>
    <t>水道事業</t>
  </si>
  <si>
    <t>末端給水事業</t>
  </si>
  <si>
    <t>A1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</si>
  <si>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</si>
  <si>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</si>
  <si>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</si>
  <si>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</si>
  <si>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</si>
  <si>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</si>
  <si>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</si>
  <si>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これらの指標からは、企業債残高や管路の老朽化について課題があると示唆されました。
　指標を活用することで、経年による比較や、類似団体との比較が可能となりますが、明確な水準が無いものもあるため、平成29年度に、本市として経営戦略の要素を盛り込んだ「第2次とよなか水未来構想（計画期間：2018年度～2027年度）」を策定し、計画期間内において、流動比率100％以上、料金回収率100％以上を目標水準として設定しています。
　管路の老朽化への対策については、「豊中市水道施設整備計画（平成29年度策定）」において、独自の更新基準年数を設定しており、管路更新率1％以上を維持することで対応可能と見込んでいます。</t>
    <phoneticPr fontId="4"/>
  </si>
  <si>
    <r>
      <t>　経常収支比率が100％を超えていることや、累積欠損金が発生していないことから、健全な経営状態といえますが、節水型社会への移行に伴って水道料金収入は毎年減少しており、厳しい経営状況が続いています。
　流動比率は増加傾向にあり、支払返済能力は年々向上しています。</t>
    </r>
    <r>
      <rPr>
        <sz val="11"/>
        <color theme="1"/>
        <rFont val="ＭＳ ゴシック"/>
        <family val="3"/>
        <charset val="128"/>
      </rPr>
      <t xml:space="preserve">
　企業債残高対給水収益比率は、過去からの継続的な投資の影響により、類似団体平均値や全国平均と比べて高い値となっています。
　料金回収率は概ね100％で推移しており、現時点では適切な料金水準にあると考えています。
　給水原価は、事務事業の効率化に努める一方で、受水費や減価償却費などの固定費が費用の約8割を占めていることもあり、ほぼ横ばいで推移しています。
　施設利用率は、水需要の減少に伴って減少傾向にあります。
　有収率は、効率的な施設整備や漏水防止対策を進めていることもあり、全国的にみても高い水準にあります。</t>
    </r>
    <phoneticPr fontId="4"/>
  </si>
  <si>
    <r>
      <t>　有形固定資産減価償却率は、微増傾向にありますが、老朽化した施設や設備を適切に維持管理しながら、安定給水を確保しています。
　管路経年化率は、増加傾向にありますが、早くから高品質の材料を使用してきたことや、</t>
    </r>
    <r>
      <rPr>
        <sz val="11"/>
        <rFont val="ＭＳ ゴシック"/>
        <family val="3"/>
        <charset val="128"/>
      </rPr>
      <t>｢豊中市水道施設整備計画｣に基づき計画的に更新しており</t>
    </r>
    <r>
      <rPr>
        <sz val="11"/>
        <color theme="1"/>
        <rFont val="ＭＳ ゴシック"/>
        <family val="3"/>
        <charset val="128"/>
      </rPr>
      <t>、管路の健全性は一定確保できると考えています。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</si>
</sst>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1.21</c:v>
                </c:pt>
                <c:pt idx="1">
                  <c:v>1.1200000000000001</c:v>
                </c:pt>
                <c:pt idx="2">
                  <c:v>1.18</c:v>
                </c:pt>
                <c:pt idx="3">
                  <c:v>1.06</c:v>
                </c:pt>
                <c:pt idx="4">
                  <c:v>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C-46C7-B154-887C546C5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0.69</c:v>
                </c:pt>
                <c:pt idx="1">
                  <c:v>0.74</c:v>
                </c:pt>
                <c:pt idx="2">
                  <c:v>0.73</c:v>
                </c:pt>
                <c:pt idx="3">
                  <c:v>0.74</c:v>
                </c:pt>
                <c:pt idx="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3C-46C7-B154-887C546C5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56.1</c:v>
                </c:pt>
                <c:pt idx="1">
                  <c:v>55.49</c:v>
                </c:pt>
                <c:pt idx="2">
                  <c:v>55.39</c:v>
                </c:pt>
                <c:pt idx="3">
                  <c:v>55.31</c:v>
                </c:pt>
                <c:pt idx="4">
                  <c:v>55.16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C-4BB3-B28D-C229823C6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63.25</c:v>
                </c:pt>
                <c:pt idx="1">
                  <c:v>63.03</c:v>
                </c:pt>
                <c:pt idx="2">
                  <c:v>63.18</c:v>
                </c:pt>
                <c:pt idx="3">
                  <c:v>63.54</c:v>
                </c:pt>
                <c:pt idx="4">
                  <c:v>63.53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0C-4BB3-B28D-C229823C6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96.16</c:v>
                </c:pt>
                <c:pt idx="1">
                  <c:v>96.21</c:v>
                </c:pt>
                <c:pt idx="2">
                  <c:v>96.53</c:v>
                </c:pt>
                <c:pt idx="3">
                  <c:v>96.87</c:v>
                </c:pt>
                <c:pt idx="4">
                  <c:v>96.77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7-4959-8053-1DA8415AD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91.07</c:v>
                </c:pt>
                <c:pt idx="1">
                  <c:v>91.21</c:v>
                </c:pt>
                <c:pt idx="2">
                  <c:v>91.6</c:v>
                </c:pt>
                <c:pt idx="3">
                  <c:v>91.48</c:v>
                </c:pt>
                <c:pt idx="4">
                  <c:v>91.58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A7-4959-8053-1DA8415AD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110.27</c:v>
                </c:pt>
                <c:pt idx="1">
                  <c:v>110.11</c:v>
                </c:pt>
                <c:pt idx="2">
                  <c:v>110.76</c:v>
                </c:pt>
                <c:pt idx="3">
                  <c:v>109.58</c:v>
                </c:pt>
                <c:pt idx="4">
                  <c:v>109.5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2-4961-B654-F0A3519B9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114.44</c:v>
                </c:pt>
                <c:pt idx="1">
                  <c:v>115.21</c:v>
                </c:pt>
                <c:pt idx="2">
                  <c:v>117.25</c:v>
                </c:pt>
                <c:pt idx="3">
                  <c:v>116.77</c:v>
                </c:pt>
                <c:pt idx="4">
                  <c:v>115.41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82-4961-B654-F0A3519B9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47.29</c:v>
                </c:pt>
                <c:pt idx="1">
                  <c:v>48.45</c:v>
                </c:pt>
                <c:pt idx="2">
                  <c:v>48.47</c:v>
                </c:pt>
                <c:pt idx="3">
                  <c:v>49.66</c:v>
                </c:pt>
                <c:pt idx="4">
                  <c:v>50.56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A-4D6C-8112-A9D72409A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47.7</c:v>
                </c:pt>
                <c:pt idx="1">
                  <c:v>48.41</c:v>
                </c:pt>
                <c:pt idx="2">
                  <c:v>49.1</c:v>
                </c:pt>
                <c:pt idx="3">
                  <c:v>49.66</c:v>
                </c:pt>
                <c:pt idx="4">
                  <c:v>50.41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9A-4D6C-8112-A9D72409A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22.31</c:v>
                </c:pt>
                <c:pt idx="1">
                  <c:v>24.25</c:v>
                </c:pt>
                <c:pt idx="2">
                  <c:v>25.13</c:v>
                </c:pt>
                <c:pt idx="3">
                  <c:v>25.72</c:v>
                </c:pt>
                <c:pt idx="4">
                  <c:v>25.94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7-4C6F-9D23-667ED36DC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14.54</c:v>
                </c:pt>
                <c:pt idx="1">
                  <c:v>16.16</c:v>
                </c:pt>
                <c:pt idx="2">
                  <c:v>17.420000000000002</c:v>
                </c:pt>
                <c:pt idx="3">
                  <c:v>18.940000000000001</c:v>
                </c:pt>
                <c:pt idx="4">
                  <c:v>20.36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E7-4C6F-9D23-667ED36DC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3-4BD8-BE0B-2F032C1A2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0.71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73-4BD8-BE0B-2F032C1A2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114.34</c:v>
                </c:pt>
                <c:pt idx="1">
                  <c:v>120.78</c:v>
                </c:pt>
                <c:pt idx="2">
                  <c:v>136.31</c:v>
                </c:pt>
                <c:pt idx="3">
                  <c:v>138</c:v>
                </c:pt>
                <c:pt idx="4">
                  <c:v>152.13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9E-4032-98A3-BB1312A63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240.81</c:v>
                </c:pt>
                <c:pt idx="1">
                  <c:v>241.71</c:v>
                </c:pt>
                <c:pt idx="2">
                  <c:v>249.08</c:v>
                </c:pt>
                <c:pt idx="3">
                  <c:v>254.05</c:v>
                </c:pt>
                <c:pt idx="4">
                  <c:v>258.22000000000003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9E-4032-98A3-BB1312A63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345.85</c:v>
                </c:pt>
                <c:pt idx="1">
                  <c:v>345.16</c:v>
                </c:pt>
                <c:pt idx="2">
                  <c:v>346.18</c:v>
                </c:pt>
                <c:pt idx="3">
                  <c:v>338.24</c:v>
                </c:pt>
                <c:pt idx="4">
                  <c:v>337.86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4-4893-80CC-E7DA53074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283.10000000000002</c:v>
                </c:pt>
                <c:pt idx="1">
                  <c:v>274.14</c:v>
                </c:pt>
                <c:pt idx="2">
                  <c:v>266.66000000000003</c:v>
                </c:pt>
                <c:pt idx="3">
                  <c:v>258.63</c:v>
                </c:pt>
                <c:pt idx="4">
                  <c:v>255.12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D4-4893-80CC-E7DA53074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99.36</c:v>
                </c:pt>
                <c:pt idx="1">
                  <c:v>100.23</c:v>
                </c:pt>
                <c:pt idx="2">
                  <c:v>98.84</c:v>
                </c:pt>
                <c:pt idx="3">
                  <c:v>100.26</c:v>
                </c:pt>
                <c:pt idx="4">
                  <c:v>99.42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C-4E23-8626-3617AB653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107.74</c:v>
                </c:pt>
                <c:pt idx="1">
                  <c:v>108.81</c:v>
                </c:pt>
                <c:pt idx="2">
                  <c:v>110.87</c:v>
                </c:pt>
                <c:pt idx="3">
                  <c:v>110.3</c:v>
                </c:pt>
                <c:pt idx="4">
                  <c:v>109.12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6C-4E23-8626-3617AB653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165.2</c:v>
                </c:pt>
                <c:pt idx="1">
                  <c:v>162.47</c:v>
                </c:pt>
                <c:pt idx="2">
                  <c:v>164.18</c:v>
                </c:pt>
                <c:pt idx="3">
                  <c:v>161.19999999999999</c:v>
                </c:pt>
                <c:pt idx="4">
                  <c:v>162.03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D-463B-B0C1-924758E80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154.33000000000001</c:v>
                </c:pt>
                <c:pt idx="1">
                  <c:v>152.94999999999999</c:v>
                </c:pt>
                <c:pt idx="2">
                  <c:v>150.54</c:v>
                </c:pt>
                <c:pt idx="3">
                  <c:v>151.85</c:v>
                </c:pt>
                <c:pt idx="4">
                  <c:v>153.88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FD-463B-B0C1-924758E80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大阪府　豊中市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A1</v>
      </c>
      <c r="X8" s="59"/>
      <c r="Y8" s="59"/>
      <c r="Z8" s="59"/>
      <c r="AA8" s="59"/>
      <c r="AB8" s="59"/>
      <c r="AC8" s="59"/>
      <c r="AD8" s="59" t="str">
        <f>データ!$M$6</f>
        <v>自治体職員</v>
      </c>
      <c r="AE8" s="59"/>
      <c r="AF8" s="59"/>
      <c r="AG8" s="59"/>
      <c r="AH8" s="59"/>
      <c r="AI8" s="59"/>
      <c r="AJ8" s="59"/>
      <c r="AK8" s="4"/>
      <c r="AL8" s="60">
        <f>データ!$R$6</f>
        <v>406593</v>
      </c>
      <c r="AM8" s="60"/>
      <c r="AN8" s="60"/>
      <c r="AO8" s="60"/>
      <c r="AP8" s="60"/>
      <c r="AQ8" s="60"/>
      <c r="AR8" s="60"/>
      <c r="AS8" s="60"/>
      <c r="AT8" s="51">
        <f>データ!$S$6</f>
        <v>36.39</v>
      </c>
      <c r="AU8" s="52"/>
      <c r="AV8" s="52"/>
      <c r="AW8" s="52"/>
      <c r="AX8" s="52"/>
      <c r="AY8" s="52"/>
      <c r="AZ8" s="52"/>
      <c r="BA8" s="52"/>
      <c r="BB8" s="53">
        <f>データ!$T$6</f>
        <v>11173.21</v>
      </c>
      <c r="BC8" s="53"/>
      <c r="BD8" s="53"/>
      <c r="BE8" s="53"/>
      <c r="BF8" s="53"/>
      <c r="BG8" s="53"/>
      <c r="BH8" s="53"/>
      <c r="BI8" s="53"/>
      <c r="BJ8" s="3"/>
      <c r="BK8" s="3"/>
      <c r="BL8" s="54" t="s">
        <v>10</v>
      </c>
      <c r="BM8" s="5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4"/>
      <c r="AI9" s="4"/>
      <c r="AJ9" s="4"/>
      <c r="AK9" s="4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61" t="s">
        <v>19</v>
      </c>
      <c r="BM9" s="6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43.2</v>
      </c>
      <c r="J10" s="52"/>
      <c r="K10" s="52"/>
      <c r="L10" s="52"/>
      <c r="M10" s="52"/>
      <c r="N10" s="52"/>
      <c r="O10" s="63"/>
      <c r="P10" s="53">
        <f>データ!$P$6</f>
        <v>100</v>
      </c>
      <c r="Q10" s="53"/>
      <c r="R10" s="53"/>
      <c r="S10" s="53"/>
      <c r="T10" s="53"/>
      <c r="U10" s="53"/>
      <c r="V10" s="53"/>
      <c r="W10" s="60">
        <f>データ!$Q$6</f>
        <v>2451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4"/>
      <c r="AI10" s="4"/>
      <c r="AJ10" s="4"/>
      <c r="AK10" s="4"/>
      <c r="AL10" s="60">
        <f>データ!$U$6</f>
        <v>406252</v>
      </c>
      <c r="AM10" s="60"/>
      <c r="AN10" s="60"/>
      <c r="AO10" s="60"/>
      <c r="AP10" s="60"/>
      <c r="AQ10" s="60"/>
      <c r="AR10" s="60"/>
      <c r="AS10" s="60"/>
      <c r="AT10" s="51">
        <f>データ!$V$6</f>
        <v>36.6</v>
      </c>
      <c r="AU10" s="52"/>
      <c r="AV10" s="52"/>
      <c r="AW10" s="52"/>
      <c r="AX10" s="52"/>
      <c r="AY10" s="52"/>
      <c r="AZ10" s="52"/>
      <c r="BA10" s="52"/>
      <c r="BB10" s="53">
        <f>データ!$W$6</f>
        <v>11099.78</v>
      </c>
      <c r="BC10" s="53"/>
      <c r="BD10" s="53"/>
      <c r="BE10" s="53"/>
      <c r="BF10" s="53"/>
      <c r="BG10" s="53"/>
      <c r="BH10" s="53"/>
      <c r="BI10" s="53"/>
      <c r="BJ10" s="2"/>
      <c r="BK10" s="2"/>
      <c r="BL10" s="64" t="s">
        <v>21</v>
      </c>
      <c r="BM10" s="6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23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6" t="s">
        <v>25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</row>
    <row r="15" spans="1:78" ht="13.5" customHeight="1" x14ac:dyDescent="0.15">
      <c r="A15" s="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2"/>
      <c r="BL15" s="69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2" t="s">
        <v>106</v>
      </c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4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2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4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4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4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2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4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2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4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2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4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2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2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2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2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2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2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4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2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2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4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2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4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2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4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2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4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2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4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2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4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2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4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2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4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2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4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2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4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2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4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2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4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2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4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6" t="s">
        <v>26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9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2" t="s">
        <v>107</v>
      </c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4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2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4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2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4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2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4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2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4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2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4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2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4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2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4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4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2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4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2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4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2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2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4"/>
    </row>
    <row r="60" spans="1:78" ht="13.5" customHeight="1" x14ac:dyDescent="0.15">
      <c r="A60" s="2"/>
      <c r="B60" s="83" t="s">
        <v>27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5"/>
      <c r="BK60" s="2"/>
      <c r="BL60" s="72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4"/>
    </row>
    <row r="61" spans="1:78" ht="13.5" customHeight="1" x14ac:dyDescent="0.15">
      <c r="A61" s="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5"/>
      <c r="BK61" s="2"/>
      <c r="BL61" s="72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2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4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6" t="s">
        <v>28</v>
      </c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8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1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2" t="s">
        <v>105</v>
      </c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a/NEv7udROYvovDr7viayyPa5WFqe2Q0aiotlwbjCZvd8ql9l0o0KYsI8qqri4wHC8LMsrtzg19o12jBKAajAA==" saltValue="6OaFGgsBVMXsO8/7a2nba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272035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大阪府　豊中市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A1</v>
      </c>
      <c r="M6" s="34" t="str">
        <f t="shared" si="3"/>
        <v>自治体職員</v>
      </c>
      <c r="N6" s="35" t="str">
        <f t="shared" si="3"/>
        <v>-</v>
      </c>
      <c r="O6" s="35">
        <f t="shared" si="3"/>
        <v>43.2</v>
      </c>
      <c r="P6" s="35">
        <f t="shared" si="3"/>
        <v>100</v>
      </c>
      <c r="Q6" s="35">
        <f t="shared" si="3"/>
        <v>2451</v>
      </c>
      <c r="R6" s="35">
        <f t="shared" si="3"/>
        <v>406593</v>
      </c>
      <c r="S6" s="35">
        <f t="shared" si="3"/>
        <v>36.39</v>
      </c>
      <c r="T6" s="35">
        <f t="shared" si="3"/>
        <v>11173.21</v>
      </c>
      <c r="U6" s="35">
        <f t="shared" si="3"/>
        <v>406252</v>
      </c>
      <c r="V6" s="35">
        <f t="shared" si="3"/>
        <v>36.6</v>
      </c>
      <c r="W6" s="35">
        <f t="shared" si="3"/>
        <v>11099.78</v>
      </c>
      <c r="X6" s="36">
        <f>IF(X7="",NA(),X7)</f>
        <v>110.27</v>
      </c>
      <c r="Y6" s="36">
        <f t="shared" ref="Y6:AG6" si="4">IF(Y7="",NA(),Y7)</f>
        <v>110.11</v>
      </c>
      <c r="Z6" s="36">
        <f t="shared" si="4"/>
        <v>110.76</v>
      </c>
      <c r="AA6" s="36">
        <f t="shared" si="4"/>
        <v>109.58</v>
      </c>
      <c r="AB6" s="36">
        <f t="shared" si="4"/>
        <v>109.5</v>
      </c>
      <c r="AC6" s="36">
        <f t="shared" si="4"/>
        <v>114.44</v>
      </c>
      <c r="AD6" s="36">
        <f t="shared" si="4"/>
        <v>115.21</v>
      </c>
      <c r="AE6" s="36">
        <f t="shared" si="4"/>
        <v>117.25</v>
      </c>
      <c r="AF6" s="36">
        <f t="shared" si="4"/>
        <v>116.77</v>
      </c>
      <c r="AG6" s="36">
        <f t="shared" si="4"/>
        <v>115.41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0.71</v>
      </c>
      <c r="AP6" s="35">
        <f t="shared" si="5"/>
        <v>0</v>
      </c>
      <c r="AQ6" s="35">
        <f t="shared" si="5"/>
        <v>0</v>
      </c>
      <c r="AR6" s="35">
        <f t="shared" si="5"/>
        <v>0</v>
      </c>
      <c r="AS6" s="35" t="str">
        <f>IF(AS7="","",IF(AS7="-","【-】","【"&amp;SUBSTITUTE(TEXT(AS7,"#,##0.00"),"-","△")&amp;"】"))</f>
        <v>【1.05】</v>
      </c>
      <c r="AT6" s="36">
        <f>IF(AT7="",NA(),AT7)</f>
        <v>114.34</v>
      </c>
      <c r="AU6" s="36">
        <f t="shared" ref="AU6:BC6" si="6">IF(AU7="",NA(),AU7)</f>
        <v>120.78</v>
      </c>
      <c r="AV6" s="36">
        <f t="shared" si="6"/>
        <v>136.31</v>
      </c>
      <c r="AW6" s="36">
        <f t="shared" si="6"/>
        <v>138</v>
      </c>
      <c r="AX6" s="36">
        <f t="shared" si="6"/>
        <v>152.13</v>
      </c>
      <c r="AY6" s="36">
        <f t="shared" si="6"/>
        <v>240.81</v>
      </c>
      <c r="AZ6" s="36">
        <f t="shared" si="6"/>
        <v>241.71</v>
      </c>
      <c r="BA6" s="36">
        <f t="shared" si="6"/>
        <v>249.08</v>
      </c>
      <c r="BB6" s="36">
        <f t="shared" si="6"/>
        <v>254.05</v>
      </c>
      <c r="BC6" s="36">
        <f t="shared" si="6"/>
        <v>258.22000000000003</v>
      </c>
      <c r="BD6" s="35" t="str">
        <f>IF(BD7="","",IF(BD7="-","【-】","【"&amp;SUBSTITUTE(TEXT(BD7,"#,##0.00"),"-","△")&amp;"】"))</f>
        <v>【261.93】</v>
      </c>
      <c r="BE6" s="36">
        <f>IF(BE7="",NA(),BE7)</f>
        <v>345.85</v>
      </c>
      <c r="BF6" s="36">
        <f t="shared" ref="BF6:BN6" si="7">IF(BF7="",NA(),BF7)</f>
        <v>345.16</v>
      </c>
      <c r="BG6" s="36">
        <f t="shared" si="7"/>
        <v>346.18</v>
      </c>
      <c r="BH6" s="36">
        <f t="shared" si="7"/>
        <v>338.24</v>
      </c>
      <c r="BI6" s="36">
        <f t="shared" si="7"/>
        <v>337.86</v>
      </c>
      <c r="BJ6" s="36">
        <f t="shared" si="7"/>
        <v>283.10000000000002</v>
      </c>
      <c r="BK6" s="36">
        <f t="shared" si="7"/>
        <v>274.14</v>
      </c>
      <c r="BL6" s="36">
        <f t="shared" si="7"/>
        <v>266.66000000000003</v>
      </c>
      <c r="BM6" s="36">
        <f t="shared" si="7"/>
        <v>258.63</v>
      </c>
      <c r="BN6" s="36">
        <f t="shared" si="7"/>
        <v>255.12</v>
      </c>
      <c r="BO6" s="35" t="str">
        <f>IF(BO7="","",IF(BO7="-","【-】","【"&amp;SUBSTITUTE(TEXT(BO7,"#,##0.00"),"-","△")&amp;"】"))</f>
        <v>【270.46】</v>
      </c>
      <c r="BP6" s="36">
        <f>IF(BP7="",NA(),BP7)</f>
        <v>99.36</v>
      </c>
      <c r="BQ6" s="36">
        <f t="shared" ref="BQ6:BY6" si="8">IF(BQ7="",NA(),BQ7)</f>
        <v>100.23</v>
      </c>
      <c r="BR6" s="36">
        <f t="shared" si="8"/>
        <v>98.84</v>
      </c>
      <c r="BS6" s="36">
        <f t="shared" si="8"/>
        <v>100.26</v>
      </c>
      <c r="BT6" s="36">
        <f t="shared" si="8"/>
        <v>99.42</v>
      </c>
      <c r="BU6" s="36">
        <f t="shared" si="8"/>
        <v>107.74</v>
      </c>
      <c r="BV6" s="36">
        <f t="shared" si="8"/>
        <v>108.81</v>
      </c>
      <c r="BW6" s="36">
        <f t="shared" si="8"/>
        <v>110.87</v>
      </c>
      <c r="BX6" s="36">
        <f t="shared" si="8"/>
        <v>110.3</v>
      </c>
      <c r="BY6" s="36">
        <f t="shared" si="8"/>
        <v>109.12</v>
      </c>
      <c r="BZ6" s="35" t="str">
        <f>IF(BZ7="","",IF(BZ7="-","【-】","【"&amp;SUBSTITUTE(TEXT(BZ7,"#,##0.00"),"-","△")&amp;"】"))</f>
        <v>【103.91】</v>
      </c>
      <c r="CA6" s="36">
        <f>IF(CA7="",NA(),CA7)</f>
        <v>165.2</v>
      </c>
      <c r="CB6" s="36">
        <f t="shared" ref="CB6:CJ6" si="9">IF(CB7="",NA(),CB7)</f>
        <v>162.47</v>
      </c>
      <c r="CC6" s="36">
        <f t="shared" si="9"/>
        <v>164.18</v>
      </c>
      <c r="CD6" s="36">
        <f t="shared" si="9"/>
        <v>161.19999999999999</v>
      </c>
      <c r="CE6" s="36">
        <f t="shared" si="9"/>
        <v>162.03</v>
      </c>
      <c r="CF6" s="36">
        <f t="shared" si="9"/>
        <v>154.33000000000001</v>
      </c>
      <c r="CG6" s="36">
        <f t="shared" si="9"/>
        <v>152.94999999999999</v>
      </c>
      <c r="CH6" s="36">
        <f t="shared" si="9"/>
        <v>150.54</v>
      </c>
      <c r="CI6" s="36">
        <f t="shared" si="9"/>
        <v>151.85</v>
      </c>
      <c r="CJ6" s="36">
        <f t="shared" si="9"/>
        <v>153.88</v>
      </c>
      <c r="CK6" s="35" t="str">
        <f>IF(CK7="","",IF(CK7="-","【-】","【"&amp;SUBSTITUTE(TEXT(CK7,"#,##0.00"),"-","△")&amp;"】"))</f>
        <v>【167.11】</v>
      </c>
      <c r="CL6" s="36">
        <f>IF(CL7="",NA(),CL7)</f>
        <v>56.1</v>
      </c>
      <c r="CM6" s="36">
        <f t="shared" ref="CM6:CU6" si="10">IF(CM7="",NA(),CM7)</f>
        <v>55.49</v>
      </c>
      <c r="CN6" s="36">
        <f t="shared" si="10"/>
        <v>55.39</v>
      </c>
      <c r="CO6" s="36">
        <f t="shared" si="10"/>
        <v>55.31</v>
      </c>
      <c r="CP6" s="36">
        <f t="shared" si="10"/>
        <v>55.16</v>
      </c>
      <c r="CQ6" s="36">
        <f t="shared" si="10"/>
        <v>63.25</v>
      </c>
      <c r="CR6" s="36">
        <f t="shared" si="10"/>
        <v>63.03</v>
      </c>
      <c r="CS6" s="36">
        <f t="shared" si="10"/>
        <v>63.18</v>
      </c>
      <c r="CT6" s="36">
        <f t="shared" si="10"/>
        <v>63.54</v>
      </c>
      <c r="CU6" s="36">
        <f t="shared" si="10"/>
        <v>63.53</v>
      </c>
      <c r="CV6" s="35" t="str">
        <f>IF(CV7="","",IF(CV7="-","【-】","【"&amp;SUBSTITUTE(TEXT(CV7,"#,##0.00"),"-","△")&amp;"】"))</f>
        <v>【60.27】</v>
      </c>
      <c r="CW6" s="36">
        <f>IF(CW7="",NA(),CW7)</f>
        <v>96.16</v>
      </c>
      <c r="CX6" s="36">
        <f t="shared" ref="CX6:DF6" si="11">IF(CX7="",NA(),CX7)</f>
        <v>96.21</v>
      </c>
      <c r="CY6" s="36">
        <f t="shared" si="11"/>
        <v>96.53</v>
      </c>
      <c r="CZ6" s="36">
        <f t="shared" si="11"/>
        <v>96.87</v>
      </c>
      <c r="DA6" s="36">
        <f t="shared" si="11"/>
        <v>96.77</v>
      </c>
      <c r="DB6" s="36">
        <f t="shared" si="11"/>
        <v>91.07</v>
      </c>
      <c r="DC6" s="36">
        <f t="shared" si="11"/>
        <v>91.21</v>
      </c>
      <c r="DD6" s="36">
        <f t="shared" si="11"/>
        <v>91.6</v>
      </c>
      <c r="DE6" s="36">
        <f t="shared" si="11"/>
        <v>91.48</v>
      </c>
      <c r="DF6" s="36">
        <f t="shared" si="11"/>
        <v>91.58</v>
      </c>
      <c r="DG6" s="35" t="str">
        <f>IF(DG7="","",IF(DG7="-","【-】","【"&amp;SUBSTITUTE(TEXT(DG7,"#,##0.00"),"-","△")&amp;"】"))</f>
        <v>【89.92】</v>
      </c>
      <c r="DH6" s="36">
        <f>IF(DH7="",NA(),DH7)</f>
        <v>47.29</v>
      </c>
      <c r="DI6" s="36">
        <f t="shared" ref="DI6:DQ6" si="12">IF(DI7="",NA(),DI7)</f>
        <v>48.45</v>
      </c>
      <c r="DJ6" s="36">
        <f t="shared" si="12"/>
        <v>48.47</v>
      </c>
      <c r="DK6" s="36">
        <f t="shared" si="12"/>
        <v>49.66</v>
      </c>
      <c r="DL6" s="36">
        <f t="shared" si="12"/>
        <v>50.56</v>
      </c>
      <c r="DM6" s="36">
        <f t="shared" si="12"/>
        <v>47.7</v>
      </c>
      <c r="DN6" s="36">
        <f t="shared" si="12"/>
        <v>48.41</v>
      </c>
      <c r="DO6" s="36">
        <f t="shared" si="12"/>
        <v>49.1</v>
      </c>
      <c r="DP6" s="36">
        <f t="shared" si="12"/>
        <v>49.66</v>
      </c>
      <c r="DQ6" s="36">
        <f t="shared" si="12"/>
        <v>50.41</v>
      </c>
      <c r="DR6" s="35" t="str">
        <f>IF(DR7="","",IF(DR7="-","【-】","【"&amp;SUBSTITUTE(TEXT(DR7,"#,##0.00"),"-","△")&amp;"】"))</f>
        <v>【48.85】</v>
      </c>
      <c r="DS6" s="36">
        <f>IF(DS7="",NA(),DS7)</f>
        <v>22.31</v>
      </c>
      <c r="DT6" s="36">
        <f t="shared" ref="DT6:EB6" si="13">IF(DT7="",NA(),DT7)</f>
        <v>24.25</v>
      </c>
      <c r="DU6" s="36">
        <f t="shared" si="13"/>
        <v>25.13</v>
      </c>
      <c r="DV6" s="36">
        <f t="shared" si="13"/>
        <v>25.72</v>
      </c>
      <c r="DW6" s="36">
        <f t="shared" si="13"/>
        <v>25.94</v>
      </c>
      <c r="DX6" s="36">
        <f t="shared" si="13"/>
        <v>14.54</v>
      </c>
      <c r="DY6" s="36">
        <f t="shared" si="13"/>
        <v>16.16</v>
      </c>
      <c r="DZ6" s="36">
        <f t="shared" si="13"/>
        <v>17.420000000000002</v>
      </c>
      <c r="EA6" s="36">
        <f t="shared" si="13"/>
        <v>18.940000000000001</v>
      </c>
      <c r="EB6" s="36">
        <f t="shared" si="13"/>
        <v>20.36</v>
      </c>
      <c r="EC6" s="35" t="str">
        <f>IF(EC7="","",IF(EC7="-","【-】","【"&amp;SUBSTITUTE(TEXT(EC7,"#,##0.00"),"-","△")&amp;"】"))</f>
        <v>【17.80】</v>
      </c>
      <c r="ED6" s="36">
        <f>IF(ED7="",NA(),ED7)</f>
        <v>1.21</v>
      </c>
      <c r="EE6" s="36">
        <f t="shared" ref="EE6:EM6" si="14">IF(EE7="",NA(),EE7)</f>
        <v>1.1200000000000001</v>
      </c>
      <c r="EF6" s="36">
        <f t="shared" si="14"/>
        <v>1.18</v>
      </c>
      <c r="EG6" s="36">
        <f t="shared" si="14"/>
        <v>1.06</v>
      </c>
      <c r="EH6" s="36">
        <f t="shared" si="14"/>
        <v>1.06</v>
      </c>
      <c r="EI6" s="36">
        <f t="shared" si="14"/>
        <v>0.69</v>
      </c>
      <c r="EJ6" s="36">
        <f t="shared" si="14"/>
        <v>0.74</v>
      </c>
      <c r="EK6" s="36">
        <f t="shared" si="14"/>
        <v>0.73</v>
      </c>
      <c r="EL6" s="36">
        <f t="shared" si="14"/>
        <v>0.74</v>
      </c>
      <c r="EM6" s="36">
        <f t="shared" si="14"/>
        <v>0.75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272035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43.2</v>
      </c>
      <c r="P7" s="39">
        <v>100</v>
      </c>
      <c r="Q7" s="39">
        <v>2451</v>
      </c>
      <c r="R7" s="39">
        <v>406593</v>
      </c>
      <c r="S7" s="39">
        <v>36.39</v>
      </c>
      <c r="T7" s="39">
        <v>11173.21</v>
      </c>
      <c r="U7" s="39">
        <v>406252</v>
      </c>
      <c r="V7" s="39">
        <v>36.6</v>
      </c>
      <c r="W7" s="39">
        <v>11099.78</v>
      </c>
      <c r="X7" s="39">
        <v>110.27</v>
      </c>
      <c r="Y7" s="39">
        <v>110.11</v>
      </c>
      <c r="Z7" s="39">
        <v>110.76</v>
      </c>
      <c r="AA7" s="39">
        <v>109.58</v>
      </c>
      <c r="AB7" s="39">
        <v>109.5</v>
      </c>
      <c r="AC7" s="39">
        <v>114.44</v>
      </c>
      <c r="AD7" s="39">
        <v>115.21</v>
      </c>
      <c r="AE7" s="39">
        <v>117.25</v>
      </c>
      <c r="AF7" s="39">
        <v>116.77</v>
      </c>
      <c r="AG7" s="39">
        <v>115.41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0.71</v>
      </c>
      <c r="AP7" s="39">
        <v>0</v>
      </c>
      <c r="AQ7" s="39">
        <v>0</v>
      </c>
      <c r="AR7" s="39">
        <v>0</v>
      </c>
      <c r="AS7" s="39">
        <v>1.05</v>
      </c>
      <c r="AT7" s="39">
        <v>114.34</v>
      </c>
      <c r="AU7" s="39">
        <v>120.78</v>
      </c>
      <c r="AV7" s="39">
        <v>136.31</v>
      </c>
      <c r="AW7" s="39">
        <v>138</v>
      </c>
      <c r="AX7" s="39">
        <v>152.13</v>
      </c>
      <c r="AY7" s="39">
        <v>240.81</v>
      </c>
      <c r="AZ7" s="39">
        <v>241.71</v>
      </c>
      <c r="BA7" s="39">
        <v>249.08</v>
      </c>
      <c r="BB7" s="39">
        <v>254.05</v>
      </c>
      <c r="BC7" s="39">
        <v>258.22000000000003</v>
      </c>
      <c r="BD7" s="39">
        <v>261.93</v>
      </c>
      <c r="BE7" s="39">
        <v>345.85</v>
      </c>
      <c r="BF7" s="39">
        <v>345.16</v>
      </c>
      <c r="BG7" s="39">
        <v>346.18</v>
      </c>
      <c r="BH7" s="39">
        <v>338.24</v>
      </c>
      <c r="BI7" s="39">
        <v>337.86</v>
      </c>
      <c r="BJ7" s="39">
        <v>283.10000000000002</v>
      </c>
      <c r="BK7" s="39">
        <v>274.14</v>
      </c>
      <c r="BL7" s="39">
        <v>266.66000000000003</v>
      </c>
      <c r="BM7" s="39">
        <v>258.63</v>
      </c>
      <c r="BN7" s="39">
        <v>255.12</v>
      </c>
      <c r="BO7" s="39">
        <v>270.45999999999998</v>
      </c>
      <c r="BP7" s="39">
        <v>99.36</v>
      </c>
      <c r="BQ7" s="39">
        <v>100.23</v>
      </c>
      <c r="BR7" s="39">
        <v>98.84</v>
      </c>
      <c r="BS7" s="39">
        <v>100.26</v>
      </c>
      <c r="BT7" s="39">
        <v>99.42</v>
      </c>
      <c r="BU7" s="39">
        <v>107.74</v>
      </c>
      <c r="BV7" s="39">
        <v>108.81</v>
      </c>
      <c r="BW7" s="39">
        <v>110.87</v>
      </c>
      <c r="BX7" s="39">
        <v>110.3</v>
      </c>
      <c r="BY7" s="39">
        <v>109.12</v>
      </c>
      <c r="BZ7" s="39">
        <v>103.91</v>
      </c>
      <c r="CA7" s="39">
        <v>165.2</v>
      </c>
      <c r="CB7" s="39">
        <v>162.47</v>
      </c>
      <c r="CC7" s="39">
        <v>164.18</v>
      </c>
      <c r="CD7" s="39">
        <v>161.19999999999999</v>
      </c>
      <c r="CE7" s="39">
        <v>162.03</v>
      </c>
      <c r="CF7" s="39">
        <v>154.33000000000001</v>
      </c>
      <c r="CG7" s="39">
        <v>152.94999999999999</v>
      </c>
      <c r="CH7" s="39">
        <v>150.54</v>
      </c>
      <c r="CI7" s="39">
        <v>151.85</v>
      </c>
      <c r="CJ7" s="39">
        <v>153.88</v>
      </c>
      <c r="CK7" s="39">
        <v>167.11</v>
      </c>
      <c r="CL7" s="39">
        <v>56.1</v>
      </c>
      <c r="CM7" s="39">
        <v>55.49</v>
      </c>
      <c r="CN7" s="39">
        <v>55.39</v>
      </c>
      <c r="CO7" s="39">
        <v>55.31</v>
      </c>
      <c r="CP7" s="39">
        <v>55.16</v>
      </c>
      <c r="CQ7" s="39">
        <v>63.25</v>
      </c>
      <c r="CR7" s="39">
        <v>63.03</v>
      </c>
      <c r="CS7" s="39">
        <v>63.18</v>
      </c>
      <c r="CT7" s="39">
        <v>63.54</v>
      </c>
      <c r="CU7" s="39">
        <v>63.53</v>
      </c>
      <c r="CV7" s="39">
        <v>60.27</v>
      </c>
      <c r="CW7" s="39">
        <v>96.16</v>
      </c>
      <c r="CX7" s="39">
        <v>96.21</v>
      </c>
      <c r="CY7" s="39">
        <v>96.53</v>
      </c>
      <c r="CZ7" s="39">
        <v>96.87</v>
      </c>
      <c r="DA7" s="39">
        <v>96.77</v>
      </c>
      <c r="DB7" s="39">
        <v>91.07</v>
      </c>
      <c r="DC7" s="39">
        <v>91.21</v>
      </c>
      <c r="DD7" s="39">
        <v>91.6</v>
      </c>
      <c r="DE7" s="39">
        <v>91.48</v>
      </c>
      <c r="DF7" s="39">
        <v>91.58</v>
      </c>
      <c r="DG7" s="39">
        <v>89.92</v>
      </c>
      <c r="DH7" s="39">
        <v>47.29</v>
      </c>
      <c r="DI7" s="39">
        <v>48.45</v>
      </c>
      <c r="DJ7" s="39">
        <v>48.47</v>
      </c>
      <c r="DK7" s="39">
        <v>49.66</v>
      </c>
      <c r="DL7" s="39">
        <v>50.56</v>
      </c>
      <c r="DM7" s="39">
        <v>47.7</v>
      </c>
      <c r="DN7" s="39">
        <v>48.41</v>
      </c>
      <c r="DO7" s="39">
        <v>49.1</v>
      </c>
      <c r="DP7" s="39">
        <v>49.66</v>
      </c>
      <c r="DQ7" s="39">
        <v>50.41</v>
      </c>
      <c r="DR7" s="39">
        <v>48.85</v>
      </c>
      <c r="DS7" s="39">
        <v>22.31</v>
      </c>
      <c r="DT7" s="39">
        <v>24.25</v>
      </c>
      <c r="DU7" s="39">
        <v>25.13</v>
      </c>
      <c r="DV7" s="39">
        <v>25.72</v>
      </c>
      <c r="DW7" s="39">
        <v>25.94</v>
      </c>
      <c r="DX7" s="39">
        <v>14.54</v>
      </c>
      <c r="DY7" s="39">
        <v>16.16</v>
      </c>
      <c r="DZ7" s="39">
        <v>17.420000000000002</v>
      </c>
      <c r="EA7" s="39">
        <v>18.940000000000001</v>
      </c>
      <c r="EB7" s="39">
        <v>20.36</v>
      </c>
      <c r="EC7" s="39">
        <v>17.8</v>
      </c>
      <c r="ED7" s="39">
        <v>1.21</v>
      </c>
      <c r="EE7" s="39">
        <v>1.1200000000000001</v>
      </c>
      <c r="EF7" s="39">
        <v>1.18</v>
      </c>
      <c r="EG7" s="39">
        <v>1.06</v>
      </c>
      <c r="EH7" s="39">
        <v>1.06</v>
      </c>
      <c r="EI7" s="39">
        <v>0.69</v>
      </c>
      <c r="EJ7" s="39">
        <v>0.74</v>
      </c>
      <c r="EK7" s="39">
        <v>0.73</v>
      </c>
      <c r="EL7" s="39">
        <v>0.74</v>
      </c>
      <c r="EM7" s="39">
        <v>0.75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大阪府</cp:lastModifiedBy>
  <cp:lastPrinted>2020-01-22T08:22:24Z</cp:lastPrinted>
  <dcterms:created xsi:type="dcterms:W3CDTF">2019-12-05T04:20:46Z</dcterms:created>
  <dcterms:modified xsi:type="dcterms:W3CDTF">2020-02-20T02:15:52Z</dcterms:modified>
  <cp:category/>
</cp:coreProperties>
</file>