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A7" i="12" l="1"/>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BE34" i="10"/>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<sst xmlns="http://schemas.openxmlformats.org/spreadsheetml/2006/main" count="1123" uniqueCount="612">
  <si>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</si>
  <si>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</si>
  <si>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</si>
  <si>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</si>
  <si>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</si>
  <si>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</si>
  <si>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</si>
  <si>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</si>
  <si>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</si>
  <si>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</si>
  <si>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</si>
  <si>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</si>
  <si>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</si>
  <si>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</si>
  <si>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</si>
  <si>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</si>
  <si>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</si>
  <si>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</si>
  <si>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</si>
  <si>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</si>
  <si>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</si>
  <si>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</si>
  <si>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</si>
  <si>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</si>
  <si>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</si>
  <si>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</si>
  <si>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</si>
  <si>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</si>
  <si>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</si>
  <si>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</si>
  <si>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</si>
  <si>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</si>
  <si>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</si>
  <si>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</si>
  <si>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</si>
  <si>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</si>
  <si>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</si>
  <si>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</si>
  <si>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</si>
  <si>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</si>
  <si>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</si>
  <si>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</si>
  <si>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</si>
  <si>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</si>
  <si>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</si>
  <si>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</si>
  <si>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</si>
  <si>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</si>
  <si>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</si>
  <si>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</si>
  <si>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</si>
  <si>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</si>
  <si>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</si>
  <si>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</si>
  <si>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</si>
  <si>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</si>
  <si>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</si>
  <si>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</si>
  <si>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</si>
  <si>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</si>
  <si>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</si>
  <si>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</si>
  <si>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</si>
  <si>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</si>
  <si>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</si>
  <si>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</si>
  <si>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</si>
  <si>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</si>
  <si>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</si>
  <si>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</si>
  <si>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</si>
  <si>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</si>
  <si>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</si>
  <si>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</si>
  <si>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</si>
  <si>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</si>
  <si>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</si>
  <si>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</si>
  <si>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</si>
  <si>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</si>
  <si>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</si>
  <si>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</si>
  <si>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</si>
  <si>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</si>
  <si>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</si>
  <si>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</si>
  <si>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</si>
  <si>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</si>
  <si>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</si>
  <si>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</si>
  <si>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</si>
  <si>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</si>
  <si>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</si>
  <si>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</si>
  <si>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</si>
  <si>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</si>
  <si>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</si>
  <si>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</si>
  <si>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</si>
  <si>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</si>
  <si>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</si>
  <si>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</si>
  <si>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</si>
  <si>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</si>
  <si>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</si>
  <si>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</si>
  <si>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</si>
  <si>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</si>
  <si>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</si>
  <si>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</si>
  <si>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</si>
  <si>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</si>
  <si>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</si>
  <si>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</si>
  <si>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</si>
  <si>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</si>
  <si>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</si>
  <si>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</si>
  <si>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</si>
  <si>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</si>
  <si>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</si>
  <si>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</si>
  <si>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</si>
  <si>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</si>
  <si>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</si>
  <si>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</si>
  <si>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</si>
  <si>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</si>
  <si>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</si>
  <si>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</si>
  <si>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</si>
  <si>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</si>
  <si>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</si>
  <si>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</si>
  <si>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</si>
  <si>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</si>
  <si>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</si>
  <si>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</si>
  <si>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</si>
  <si>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</si>
  <si>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</si>
  <si>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</si>
  <si>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</si>
  <si>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</si>
  <si>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</si>
  <si>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</si>
  <si>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</si>
  <si>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</si>
  <si>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</si>
  <si>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</si>
  <si>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</si>
  <si>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</si>
  <si>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</si>
  <si>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</si>
  <si>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</si>
  <si>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</si>
  <si>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</si>
  <si>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</si>
  <si>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</si>
  <si>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</si>
  <si>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</si>
  <si>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</si>
  <si>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</si>
  <si>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</si>
  <si>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</si>
  <si>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</si>
  <si>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</si>
  <si>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</si>
  <si>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</si>
  <si>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</si>
  <si>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</si>
  <si>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</si>
  <si>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</si>
  <si>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</si>
  <si>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</si>
  <si>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</si>
  <si>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</si>
  <si>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</si>
  <si>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</si>
  <si>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</si>
  <si>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</si>
  <si>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</si>
  <si>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</si>
  <si>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</si>
  <si>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</si>
  <si>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</si>
  <si>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</si>
  <si>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</si>
  <si>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</si>
  <si>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</si>
  <si>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</si>
  <si>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</si>
  <si>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</si>
  <si>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</si>
  <si>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</si>
  <si>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</si>
  <si>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</si>
  <si>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</si>
  <si>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</si>
  <si>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</si>
  <si>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</si>
  <si>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</si>
  <si>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</si>
  <si>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</si>
  <si>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</si>
  <si>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</si>
  <si>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大阪府藤井寺市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</si>
  <si>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</si>
  <si>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</si>
  <si>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</si>
  <si>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</si>
  <si>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</si>
  <si>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</si>
  <si>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</si>
  <si>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</si>
  <si>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</si>
  <si>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</si>
  <si>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</si>
  <si>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</si>
  <si>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</si>
  <si>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</si>
  <si>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</si>
  <si>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</si>
  <si>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</si>
  <si>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</si>
  <si>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</si>
  <si>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</si>
  <si>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</si>
  <si>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</si>
  <si>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</si>
  <si>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</si>
  <si>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</si>
  <si>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</si>
  <si>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</si>
  <si>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</si>
  <si>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</si>
  <si>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</si>
  <si>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</si>
  <si>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</si>
  <si>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</si>
  <si>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</si>
  <si>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</si>
  <si>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</si>
  <si>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</si>
  <si>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</si>
  <si>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</si>
  <si>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</si>
  <si>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</si>
  <si>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</si>
  <si>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</si>
  <si>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</si>
  <si>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</si>
  <si>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</si>
  <si>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</si>
  <si>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</si>
  <si>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</si>
  <si>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</si>
  <si>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</si>
  <si>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</si>
  <si>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</si>
  <si>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</si>
  <si>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</si>
  <si>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</si>
  <si>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</si>
  <si>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</si>
  <si>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</si>
  <si>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</si>
  <si>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</si>
  <si>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</si>
  <si>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</si>
  <si>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</si>
  <si>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</si>
  <si>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</si>
  <si>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</si>
  <si>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</si>
  <si>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</si>
  <si>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</si>
  <si>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</si>
  <si>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</si>
  <si>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</si>
  <si>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</si>
  <si>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</si>
  <si>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</si>
  <si>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</si>
  <si>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</si>
  <si>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</si>
  <si>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</si>
  <si>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</si>
  <si>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</si>
  <si>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</si>
  <si>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</si>
  <si>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</si>
  <si>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</si>
  <si>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</si>
  <si>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</si>
  <si>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</si>
  <si>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</si>
  <si>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</si>
  <si>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</si>
  <si>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</si>
  <si>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</si>
  <si>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</si>
  <si>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</si>
  <si>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</si>
  <si>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</si>
  <si>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</si>
  <si>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</si>
  <si>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</si>
  <si>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</si>
  <si>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</si>
  <si>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</si>
  <si>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</si>
  <si>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</si>
  <si>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</si>
  <si>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</si>
  <si>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</si>
  <si>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</si>
  <si>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</si>
  <si>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</si>
  <si>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</si>
  <si>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</si>
  <si>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</si>
  <si>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</si>
  <si>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</si>
  <si>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</si>
  <si>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</si>
  <si>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</si>
  <si>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</si>
  <si>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</si>
  <si>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</si>
  <si>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</si>
  <si>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</si>
  <si>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</si>
  <si>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</si>
  <si>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</si>
  <si>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</si>
  <si>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</si>
  <si>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</si>
  <si>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</si>
  <si>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</si>
  <si>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</si>
  <si>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</si>
  <si>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</si>
  <si>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</si>
  <si>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</si>
  <si>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</si>
  <si>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</si>
  <si>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</si>
  <si>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</si>
  <si>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</si>
  <si>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</si>
  <si>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</si>
  <si>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</si>
  <si>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</si>
  <si>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</si>
  <si>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</si>
  <si>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大阪府藤井寺市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</si>
  <si>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</si>
  <si>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</si>
  <si>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</si>
  <si>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</si>
  <si>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</si>
  <si>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</si>
  <si>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</si>
  <si>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</si>
  <si>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</si>
  <si>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</si>
  <si>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</si>
  <si>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</si>
  <si>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</si>
  <si>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</si>
  <si>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</si>
  <si>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</si>
  <si>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</si>
  <si>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</si>
  <si>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</si>
  <si>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</si>
  <si>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</si>
  <si>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</si>
  <si>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</si>
  <si>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</si>
  <si>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</si>
  <si>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</si>
  <si>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</si>
  <si>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</si>
  <si>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</si>
  <si>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</si>
  <si>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</si>
  <si>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</si>
  <si>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</si>
  <si>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</si>
  <si>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</si>
  <si>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</si>
  <si>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</si>
  <si>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</si>
  <si>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</si>
  <si>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</si>
  <si>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</si>
  <si>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</si>
  <si>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</si>
  <si>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</si>
  <si>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</si>
  <si>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</si>
  <si>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</si>
  <si>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</si>
  <si>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</si>
  <si>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</si>
  <si>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</si>
  <si>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</si>
  <si>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</si>
  <si>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</si>
  <si>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</si>
  <si>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</si>
  <si>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</si>
  <si>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</si>
  <si>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</si>
  <si>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</si>
  <si>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</si>
  <si>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</si>
  <si>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</si>
  <si>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</si>
  <si>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</si>
  <si>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</si>
  <si>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</si>
  <si>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</si>
  <si>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</si>
  <si>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</si>
  <si>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</si>
  <si>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</si>
  <si>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</si>
  <si>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</si>
  <si>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</si>
  <si>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</si>
  <si>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</si>
  <si>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</si>
  <si>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</si>
  <si>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</si>
  <si>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</si>
  <si>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</si>
  <si>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</si>
  <si>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</si>
  <si>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</si>
  <si>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</si>
  <si>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</si>
  <si>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</si>
  <si>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</si>
  <si>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</si>
  <si>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</si>
  <si>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</si>
  <si>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</si>
  <si>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</si>
  <si>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</si>
  <si>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</si>
  <si>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</si>
  <si>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</si>
  <si>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</si>
  <si>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</si>
  <si>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</si>
  <si>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</si>
  <si>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</si>
  <si>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</si>
  <si>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</si>
  <si>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</si>
  <si>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</si>
  <si>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</si>
  <si>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</si>
  <si>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</si>
  <si>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</si>
  <si>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</si>
  <si>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</si>
  <si>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</si>
  <si>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</si>
  <si>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</si>
  <si>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</si>
  <si>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</si>
  <si>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</si>
  <si>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</si>
  <si>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</si>
  <si>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</si>
  <si>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</si>
  <si>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</si>
  <si>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</si>
  <si>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</si>
  <si>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</si>
  <si>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</si>
  <si>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</si>
  <si>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</si>
  <si>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</si>
  <si>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</si>
  <si>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</si>
  <si>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</si>
  <si>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</si>
  <si>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</si>
  <si>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</si>
  <si>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</si>
  <si>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</si>
  <si>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</si>
  <si>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</si>
  <si>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</si>
  <si>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</si>
  <si>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</si>
  <si>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</si>
  <si>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</si>
  <si>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</si>
  <si>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</si>
  <si>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</si>
  <si>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</si>
  <si>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</si>
  <si>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</si>
  <si>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</si>
  <si>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</si>
  <si>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</si>
  <si>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</si>
  <si>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</si>
  <si>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</si>
  <si>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</si>
  <si>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</si>
  <si>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</si>
  <si>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</si>
  <si>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</si>
  <si>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</si>
  <si>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</si>
  <si>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</si>
  <si>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</si>
  <si>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</si>
  <si>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</si>
  <si>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</si>
  <si>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</si>
  <si>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</si>
  <si>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</si>
  <si>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</si>
  <si>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</si>
  <si>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</si>
  <si>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</si>
  <si>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</si>
  <si>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</si>
  <si>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</si>
  <si>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</si>
  <si>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</si>
  <si>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</si>
  <si>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</si>
  <si>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</si>
  <si>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</si>
  <si>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</si>
  <si>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</si>
  <si>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</si>
  <si>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</si>
  <si>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</si>
  <si>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</si>
  <si>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</si>
  <si>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</si>
  <si>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</si>
  <si>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</si>
  <si>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</si>
  <si>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</si>
  <si>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</si>
  <si>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4.67</t>
  </si>
  <si>
    <t>▲ 0.66</t>
  </si>
  <si>
    <t>▲ 1.31</t>
  </si>
  <si>
    <t>▲ 0.99</t>
  </si>
  <si>
    <t>▲ 0.71</t>
  </si>
  <si>
    <t>駐車場特別会計</t>
  </si>
  <si>
    <t>▲ 0.16</t>
  </si>
  <si>
    <t>▲ 0.17</t>
  </si>
  <si>
    <t>▲ 0.19</t>
  </si>
  <si>
    <t>▲ 0.10</t>
  </si>
  <si>
    <t>▲ 0.02</t>
  </si>
  <si>
    <t>水道事業会計</t>
  </si>
  <si>
    <t>病院事業特別会計</t>
  </si>
  <si>
    <t>国民健康保険特別会計</t>
  </si>
  <si>
    <t>▲ 0.08</t>
  </si>
  <si>
    <t>介護保険特別会計</t>
  </si>
  <si>
    <t>後期高齢者医療特別会計</t>
  </si>
  <si>
    <t>一般会計</t>
  </si>
  <si>
    <t>公共下水道事業特別会計</t>
  </si>
  <si>
    <t>その他会計（赤字）</t>
  </si>
  <si>
    <t>その他会計（黒字）</t>
  </si>
  <si>
    <t>-</t>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</si>
  <si>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</si>
  <si>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</si>
  <si>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3">
      <t>ハトウ</t>
    </rPh>
    <rPh sb="3" eb="5">
      <t>カンキョウ</t>
    </rPh>
    <rPh sb="5" eb="7">
      <t>ジギョウ</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</si>
  <si>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</si>
  <si>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</si>
  <si>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</si>
  <si>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</si>
  <si>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</si>
  <si>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藤井寺市勤労者互助会</t>
    <rPh sb="0" eb="4">
      <t>フジイデラシ</t>
    </rPh>
    <rPh sb="4" eb="7">
      <t>キンロウシャ</t>
    </rPh>
    <rPh sb="7" eb="10">
      <t>ゴジョカイ</t>
    </rPh>
    <phoneticPr fontId="30"/>
  </si>
  <si>
    <t>藤井寺市地域サービス公社</t>
    <rPh sb="0" eb="4">
      <t>フジイデラシ</t>
    </rPh>
    <rPh sb="4" eb="6">
      <t>チイキ</t>
    </rPh>
    <rPh sb="10" eb="12">
      <t>コウシャ</t>
    </rPh>
    <phoneticPr fontId="30"/>
  </si>
  <si>
    <t>公共施設整備基金</t>
    <phoneticPr fontId="11"/>
  </si>
  <si>
    <t>市民病院施設整備基金</t>
    <phoneticPr fontId="11"/>
  </si>
  <si>
    <t>古代史料整備基金</t>
    <phoneticPr fontId="11"/>
  </si>
  <si>
    <t>ふるさとまちづくり応援基金</t>
    <phoneticPr fontId="11"/>
  </si>
  <si>
    <t>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</si>
  <si>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</si>
  <si>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</si>
  <si>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</si>
  <si>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rFont val="ＭＳ Ｐゴシック"/>
        <family val="3"/>
        <charset val="128"/>
      </rPr>
      <t>平成28年度に基づく</t>
    </r>
    <r>
      <rPr>
        <sz val="11"/>
        <color indexed="8"/>
        <rFont val="ＭＳ Ｐゴシック"/>
        <family val="3"/>
        <charset val="128"/>
      </rPr>
      <t>将来負担比率については、類似団体内平均値よりも低い値となっている。これは過去の普通建設事業が類似団体と比べ少なかったことが要因に挙げられ、それに伴い地方債残高も類似団体に比べ低い水準で推移してきた。しかし、近年は施設の老朽化</t>
    </r>
    <r>
      <rPr>
        <sz val="11"/>
        <rFont val="ＭＳ Ｐゴシック"/>
        <family val="3"/>
        <charset val="128"/>
      </rPr>
      <t>対策</t>
    </r>
    <r>
      <rPr>
        <sz val="11"/>
        <color indexed="8"/>
        <rFont val="ＭＳ Ｐゴシック"/>
        <family val="3"/>
        <charset val="128"/>
      </rPr>
      <t>や義務教育施設の耐震化に伴い地方債発行が増大しているため、将来負</t>
    </r>
    <r>
      <rPr>
        <sz val="11"/>
        <rFont val="ＭＳ Ｐゴシック"/>
        <family val="3"/>
        <charset val="128"/>
      </rPr>
      <t>担比率は今後悪化する見込みである。有形固定資産減価償却率についても類似団体内平均値を下回っているものの、施設の老朽化は確実に進行しており、改修費用の増大には注意を払う必要がある。</t>
    </r>
    <rPh sb="0" eb="2">
      <t>ヘイセイ</t>
    </rPh>
    <rPh sb="4" eb="6">
      <t>ネンド</t>
    </rPh>
    <rPh sb="7" eb="8">
      <t>モト</t>
    </rPh>
    <rPh sb="10" eb="12">
      <t>ショウライ</t>
    </rPh>
    <rPh sb="12" eb="14">
      <t>フタン</t>
    </rPh>
    <rPh sb="14" eb="16">
      <t>ヒリツ</t>
    </rPh>
    <rPh sb="22" eb="24">
      <t>ルイジ</t>
    </rPh>
    <rPh sb="24" eb="26">
      <t>ダンタイ</t>
    </rPh>
    <rPh sb="26" eb="27">
      <t>ナイ</t>
    </rPh>
    <rPh sb="27" eb="30">
      <t>ヘイキンチ</t>
    </rPh>
    <rPh sb="33" eb="34">
      <t>ヒク</t>
    </rPh>
    <rPh sb="35" eb="36">
      <t>アタイ</t>
    </rPh>
    <rPh sb="46" eb="48">
      <t>カコ</t>
    </rPh>
    <rPh sb="49" eb="51">
      <t>フツウ</t>
    </rPh>
    <rPh sb="51" eb="53">
      <t>ケンセツ</t>
    </rPh>
    <rPh sb="122" eb="124">
      <t>タイサク</t>
    </rPh>
    <rPh sb="160" eb="162">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</si>
  <si>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</si>
  <si>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</si>
  <si>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</si>
  <si>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</si>
  <si>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</si>
  <si>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</si>
  <si>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</si>
  <si>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</si>
  <si>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</si>
  <si>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平成29年度決算に基づく</t>
    </r>
    <r>
      <rPr>
        <sz val="11"/>
        <color indexed="8"/>
        <rFont val="ＭＳ Ｐゴシック"/>
        <family val="3"/>
        <charset val="128"/>
      </rPr>
      <t>将来負担比率は</t>
    </r>
    <r>
      <rPr>
        <sz val="11"/>
        <rFont val="ＭＳ Ｐゴシック"/>
        <family val="3"/>
        <charset val="128"/>
      </rPr>
      <t>平成28年</t>
    </r>
    <r>
      <rPr>
        <sz val="11"/>
        <color indexed="8"/>
        <rFont val="ＭＳ Ｐゴシック"/>
        <family val="3"/>
        <charset val="128"/>
      </rPr>
      <t>度から18.1％増加し44.5％となり、この数値は類似団体内平均値より高くなっている。これまで将来負担比率は普通建設事業を抑制してきたこと等に伴い抑制されてきたが、平成29年度においては義務教育施設の耐震化に伴う地方債発行により地方債残高が増大したため将来負担比率が悪化する要因となった。今後も臨時財政対策債発行残高の増大や、公共施設の老朽化に伴う大規模改修事業や耐震化事業の発生が予想されることから地方債残高の増大に注意を払う必要がある。実質公債費比率は前年度から0.2％低下し2.1％となり、この数値は類似団体内平均値よりも低くなっている。しかし、こちらも同様に地方債残高の増加や、公共施設の大規模改修や耐震化への対応による建設地方債の発行に伴い、今後増加することが見込まれる。そのため、事業の精査や過度な後年度負担が生じないよう考慮する必要がある。</t>
    </r>
    <rPh sb="0" eb="2">
      <t>ヘイセイ</t>
    </rPh>
    <rPh sb="4" eb="6">
      <t>ネンド</t>
    </rPh>
    <rPh sb="6" eb="8">
      <t>ケッサン</t>
    </rPh>
    <rPh sb="9" eb="10">
      <t>モト</t>
    </rPh>
    <rPh sb="12" eb="14">
      <t>ショウライ</t>
    </rPh>
    <rPh sb="14" eb="16">
      <t>フタン</t>
    </rPh>
    <rPh sb="16" eb="18">
      <t>ヒリツ</t>
    </rPh>
    <rPh sb="32" eb="34">
      <t>ゾウカ</t>
    </rPh>
    <rPh sb="46" eb="48">
      <t>スウチ</t>
    </rPh>
    <rPh sb="49" eb="51">
      <t>ルイジ</t>
    </rPh>
    <rPh sb="51" eb="53">
      <t>ダンタイ</t>
    </rPh>
    <rPh sb="53" eb="54">
      <t>ナイ</t>
    </rPh>
    <rPh sb="54" eb="57">
      <t>ヘイキンチ</t>
    </rPh>
    <rPh sb="59" eb="60">
      <t>タカ</t>
    </rPh>
    <rPh sb="71" eb="73">
      <t>ショウライ</t>
    </rPh>
    <rPh sb="73" eb="75">
      <t>フタン</t>
    </rPh>
    <rPh sb="75" eb="77">
      <t>ヒリツ</t>
    </rPh>
    <rPh sb="78" eb="80">
      <t>フツウ</t>
    </rPh>
    <rPh sb="80" eb="82">
      <t>ケンセツ</t>
    </rPh>
    <rPh sb="82" eb="84">
      <t>ジギョウ</t>
    </rPh>
    <rPh sb="85" eb="87">
      <t>ヨクセイ</t>
    </rPh>
    <rPh sb="93" eb="94">
      <t>トウ</t>
    </rPh>
    <rPh sb="95" eb="96">
      <t>トモナ</t>
    </rPh>
    <rPh sb="97" eb="99">
      <t>ヨクセイ</t>
    </rPh>
    <rPh sb="106" eb="108">
      <t>ヘイセイ</t>
    </rPh>
    <rPh sb="110" eb="112">
      <t>ネンド</t>
    </rPh>
    <rPh sb="117" eb="119">
      <t>ギム</t>
    </rPh>
    <rPh sb="119" eb="121">
      <t>キョウイク</t>
    </rPh>
    <rPh sb="121" eb="123">
      <t>シセツ</t>
    </rPh>
    <rPh sb="124" eb="127">
      <t>タイシンカ</t>
    </rPh>
    <rPh sb="128" eb="129">
      <t>トモナ</t>
    </rPh>
    <rPh sb="130" eb="133">
      <t>チホウサイ</t>
    </rPh>
    <rPh sb="133" eb="135">
      <t>ハッコウ</t>
    </rPh>
    <rPh sb="138" eb="141">
      <t>チホウサイ</t>
    </rPh>
    <rPh sb="141" eb="143">
      <t>ザンダカ</t>
    </rPh>
    <rPh sb="144" eb="146">
      <t>ゾウダイ</t>
    </rPh>
    <rPh sb="150" eb="152">
      <t>ショウライ</t>
    </rPh>
    <rPh sb="152" eb="154">
      <t>フタン</t>
    </rPh>
    <rPh sb="154" eb="156">
      <t>ヒリツ</t>
    </rPh>
    <rPh sb="157" eb="159">
      <t>アッカ</t>
    </rPh>
    <rPh sb="161" eb="163">
      <t>ヨウイン</t>
    </rPh>
    <rPh sb="168" eb="170">
      <t>コンゴ</t>
    </rPh>
    <rPh sb="171" eb="173">
      <t>リンジ</t>
    </rPh>
    <rPh sb="173" eb="175">
      <t>ザイセイ</t>
    </rPh>
    <rPh sb="175" eb="177">
      <t>タイサク</t>
    </rPh>
    <rPh sb="177" eb="178">
      <t>サイ</t>
    </rPh>
    <rPh sb="178" eb="180">
      <t>ハッコウ</t>
    </rPh>
    <rPh sb="180" eb="182">
      <t>ザンダカ</t>
    </rPh>
    <rPh sb="183" eb="185">
      <t>ゾウダイ</t>
    </rPh>
    <rPh sb="187" eb="189">
      <t>コウキョウ</t>
    </rPh>
    <rPh sb="189" eb="191">
      <t>シセツ</t>
    </rPh>
    <rPh sb="192" eb="195">
      <t>ロウキュウカ</t>
    </rPh>
    <rPh sb="196" eb="197">
      <t>トモナ</t>
    </rPh>
    <rPh sb="198" eb="201">
      <t>ダイキボ</t>
    </rPh>
    <rPh sb="201" eb="203">
      <t>カイシュウ</t>
    </rPh>
    <rPh sb="203" eb="205">
      <t>ジギョウ</t>
    </rPh>
    <rPh sb="206" eb="209">
      <t>タイシンカ</t>
    </rPh>
    <rPh sb="209" eb="211">
      <t>ジギョウ</t>
    </rPh>
    <rPh sb="212" eb="214">
      <t>ハッセイ</t>
    </rPh>
    <rPh sb="215" eb="217">
      <t>ヨソウ</t>
    </rPh>
    <rPh sb="224" eb="227">
      <t>チホウサイ</t>
    </rPh>
    <rPh sb="227" eb="229">
      <t>ザンダカ</t>
    </rPh>
    <rPh sb="230" eb="232">
      <t>ゾウダイ</t>
    </rPh>
    <rPh sb="233" eb="235">
      <t>チュウイ</t>
    </rPh>
    <rPh sb="236" eb="237">
      <t>ハラ</t>
    </rPh>
    <rPh sb="238" eb="240">
      <t>ヒツヨウ</t>
    </rPh>
    <rPh sb="244" eb="246">
      <t>ジッシツ</t>
    </rPh>
    <rPh sb="246" eb="249">
      <t>コウサイヒ</t>
    </rPh>
    <rPh sb="249" eb="251">
      <t>ヒリツ</t>
    </rPh>
    <rPh sb="252" eb="255">
      <t>ゼンネンド</t>
    </rPh>
    <rPh sb="261" eb="263">
      <t>テイカ</t>
    </rPh>
    <rPh sb="274" eb="276">
      <t>スウチ</t>
    </rPh>
    <rPh sb="277" eb="279">
      <t>ルイジ</t>
    </rPh>
    <rPh sb="279" eb="281">
      <t>ダンタイ</t>
    </rPh>
    <rPh sb="281" eb="282">
      <t>ナイ</t>
    </rPh>
    <rPh sb="282" eb="285">
      <t>ヘイキンチ</t>
    </rPh>
    <rPh sb="288" eb="289">
      <t>ヒク</t>
    </rPh>
    <rPh sb="304" eb="306">
      <t>ドウヨウ</t>
    </rPh>
    <rPh sb="307" eb="310">
      <t>チホウサイ</t>
    </rPh>
    <rPh sb="310" eb="312">
      <t>ザンダカ</t>
    </rPh>
    <rPh sb="313" eb="315">
      <t>ゾウカ</t>
    </rPh>
    <rPh sb="317" eb="319">
      <t>コウキョウ</t>
    </rPh>
    <rPh sb="319" eb="321">
      <t>シセツ</t>
    </rPh>
    <rPh sb="322" eb="325">
      <t>ダイキボ</t>
    </rPh>
    <rPh sb="325" eb="327">
      <t>カイシュウ</t>
    </rPh>
    <rPh sb="328" eb="331">
      <t>タイシンカ</t>
    </rPh>
    <rPh sb="333" eb="335">
      <t>タイオウ</t>
    </rPh>
    <rPh sb="338" eb="340">
      <t>ケンセツ</t>
    </rPh>
    <rPh sb="340" eb="343">
      <t>チホウサイ</t>
    </rPh>
    <rPh sb="344" eb="346">
      <t>ハッコウ</t>
    </rPh>
    <rPh sb="347" eb="348">
      <t>トモナ</t>
    </rPh>
    <rPh sb="350" eb="352">
      <t>コンゴ</t>
    </rPh>
    <rPh sb="352" eb="354">
      <t>ゾウカ</t>
    </rPh>
    <rPh sb="359" eb="361">
      <t>ミコ</t>
    </rPh>
    <rPh sb="370" eb="372">
      <t>ジギョウ</t>
    </rPh>
    <rPh sb="373" eb="375">
      <t>セイサ</t>
    </rPh>
    <rPh sb="376" eb="378">
      <t>カド</t>
    </rPh>
    <rPh sb="379" eb="382">
      <t>コウネンド</t>
    </rPh>
    <rPh sb="382" eb="384">
      <t>フタン</t>
    </rPh>
    <rPh sb="385" eb="386">
      <t>ショウ</t>
    </rPh>
    <rPh sb="391" eb="393">
      <t>コウリョ</t>
    </rPh>
    <rPh sb="395" eb="397">
      <t>ヒツヨウ</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</si>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</sst>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92FA-4B48-8ADF-54E295CEAD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15518</c:v>
                </c:pt>
                <c:pt idx="1">
                  <c:v>21755</c:v>
                </c:pt>
                <c:pt idx="2">
                  <c:v>20257</c:v>
                </c:pt>
                <c:pt idx="3">
                  <c:v>21890</c:v>
                </c:pt>
                <c:pt idx="4">
                  <c:v>48788</c:v>
                </c:pt>
              </c:numCache>
            </c:numRef>
          </c:val>
          <c:smooth val="0"/>
          <c:extLst>
            <c:ext xmlns:c16="http://schemas.microsoft.com/office/drawing/2014/chart" uri="{C3380CC4-5D6E-409C-BE32-E72D297353CC}">
              <c16:uniqueId val="{00000001-92FA-4B48-8ADF-54E295CEADBA}"/>
            </c:ext>
          </c:extLst>
        </c:ser>
        <c:dLbls>
          <c:showLegendKey val="0"/>
          <c:showVal val="0"/>
          <c:showCatName val="0"/>
          <c:showSerName val="0"/>
          <c:showPercent val="0"/>
          <c:showBubbleSize val="0"/>
        </c:dLbls>
        <c:marker val="1"/>
        <c:smooth val="0"/>
        <c:axId val="175646208"/>
        <c:axId val="175648128"/>
      </c:lineChart>
      <c:catAx>
        <c:axId val="17564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648128"/>
        <c:crosses val="autoZero"/>
        <c:auto val="1"/>
        <c:lblAlgn val="ctr"/>
        <c:lblOffset val="100"/>
        <c:tickLblSkip val="1"/>
        <c:tickMarkSkip val="1"/>
        <c:noMultiLvlLbl val="0"/>
      </c:catAx>
      <c:valAx>
        <c:axId val="175648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64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0.19</c:v>
                </c:pt>
                <c:pt idx="1">
                  <c:v>0.11</c:v>
                </c:pt>
                <c:pt idx="2">
                  <c:v>0.11</c:v>
                </c:pt>
                <c:pt idx="3">
                  <c:v>0.11</c:v>
                </c:pt>
                <c:pt idx="4">
                  <c:v>0.11</c:v>
                </c:pt>
              </c:numCache>
            </c:numRef>
          </c:val>
          <c:extLst>
            <c:ext xmlns:c16="http://schemas.microsoft.com/office/drawing/2014/chart" uri="{C3380CC4-5D6E-409C-BE32-E72D297353CC}">
              <c16:uniqueId val="{00000000-6062-48A3-B208-22D73EE8BC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14.82</c:v>
                </c:pt>
                <c:pt idx="1">
                  <c:v>14.28</c:v>
                </c:pt>
                <c:pt idx="2">
                  <c:v>12.6</c:v>
                </c:pt>
                <c:pt idx="3">
                  <c:v>11.93</c:v>
                </c:pt>
                <c:pt idx="4">
                  <c:v>11.14</c:v>
                </c:pt>
              </c:numCache>
            </c:numRef>
          </c:val>
          <c:extLst>
            <c:ext xmlns:c16="http://schemas.microsoft.com/office/drawing/2014/chart" uri="{C3380CC4-5D6E-409C-BE32-E72D297353CC}">
              <c16:uniqueId val="{00000001-6062-48A3-B208-22D73EE8BC08}"/>
            </c:ext>
          </c:extLst>
        </c:ser>
        <c:dLbls>
          <c:showLegendKey val="0"/>
          <c:showVal val="0"/>
          <c:showCatName val="0"/>
          <c:showSerName val="0"/>
          <c:showPercent val="0"/>
          <c:showBubbleSize val="0"/>
        </c:dLbls>
        <c:gapWidth val="250"/>
        <c:overlap val="100"/>
        <c:axId val="243012352"/>
        <c:axId val="24301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-4.67</c:v>
                </c:pt>
                <c:pt idx="1">
                  <c:v>-0.66</c:v>
                </c:pt>
                <c:pt idx="2">
                  <c:v>-1.31</c:v>
                </c:pt>
                <c:pt idx="3">
                  <c:v>-0.99</c:v>
                </c:pt>
                <c:pt idx="4">
                  <c:v>-0.71</c:v>
                </c:pt>
              </c:numCache>
            </c:numRef>
          </c:val>
          <c:smooth val="0"/>
          <c:extLst>
            <c:ext xmlns:c16="http://schemas.microsoft.com/office/drawing/2014/chart" uri="{C3380CC4-5D6E-409C-BE32-E72D297353CC}">
              <c16:uniqueId val="{00000002-6062-48A3-B208-22D73EE8BC08}"/>
            </c:ext>
          </c:extLst>
        </c:ser>
        <c:dLbls>
          <c:showLegendKey val="0"/>
          <c:showVal val="0"/>
          <c:showCatName val="0"/>
          <c:showSerName val="0"/>
          <c:showPercent val="0"/>
          <c:showBubbleSize val="0"/>
        </c:dLbls>
        <c:marker val="1"/>
        <c:smooth val="0"/>
        <c:axId val="243012352"/>
        <c:axId val="243014272"/>
      </c:lineChart>
      <c:catAx>
        <c:axId val="2430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014272"/>
        <c:crosses val="autoZero"/>
        <c:auto val="1"/>
        <c:lblAlgn val="ctr"/>
        <c:lblOffset val="100"/>
        <c:tickLblSkip val="1"/>
        <c:tickMarkSkip val="1"/>
        <c:noMultiLvlLbl val="0"/>
      </c:catAx>
      <c:valAx>
        <c:axId val="24301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01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B5-49F3-BC31-0746DDAB3B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B5-49F3-BC31-0746DDAB3B2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B5-49F3-BC31-0746DDAB3B26}"/>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0.11</c:v>
                </c:pt>
                <c:pt idx="4">
                  <c:v>#N/A</c:v>
                </c:pt>
                <c:pt idx="5">
                  <c:v>0.11</c:v>
                </c:pt>
                <c:pt idx="6">
                  <c:v>#N/A</c:v>
                </c:pt>
                <c:pt idx="7">
                  <c:v>0.11</c:v>
                </c:pt>
                <c:pt idx="8">
                  <c:v>#N/A</c:v>
                </c:pt>
                <c:pt idx="9">
                  <c:v>0.11</c:v>
                </c:pt>
              </c:numCache>
            </c:numRef>
          </c:val>
          <c:extLst>
            <c:ext xmlns:c16="http://schemas.microsoft.com/office/drawing/2014/chart" uri="{C3380CC4-5D6E-409C-BE32-E72D297353CC}">
              <c16:uniqueId val="{00000003-AFB5-49F3-BC31-0746DDAB3B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0.19</c:v>
                </c:pt>
                <c:pt idx="4">
                  <c:v>#N/A</c:v>
                </c:pt>
                <c:pt idx="5">
                  <c:v>0.2</c:v>
                </c:pt>
                <c:pt idx="6">
                  <c:v>#N/A</c:v>
                </c:pt>
                <c:pt idx="7">
                  <c:v>0.21</c:v>
                </c:pt>
                <c:pt idx="8">
                  <c:v>#N/A</c:v>
                </c:pt>
                <c:pt idx="9">
                  <c:v>0.21</c:v>
                </c:pt>
              </c:numCache>
            </c:numRef>
          </c:val>
          <c:extLst>
            <c:ext xmlns:c16="http://schemas.microsoft.com/office/drawing/2014/chart" uri="{C3380CC4-5D6E-409C-BE32-E72D297353CC}">
              <c16:uniqueId val="{00000004-AFB5-49F3-BC31-0746DDAB3B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0.66</c:v>
                </c:pt>
                <c:pt idx="4">
                  <c:v>#N/A</c:v>
                </c:pt>
                <c:pt idx="5">
                  <c:v>1.1100000000000001</c:v>
                </c:pt>
                <c:pt idx="6">
                  <c:v>#N/A</c:v>
                </c:pt>
                <c:pt idx="7">
                  <c:v>1.27</c:v>
                </c:pt>
                <c:pt idx="8">
                  <c:v>#N/A</c:v>
                </c:pt>
                <c:pt idx="9">
                  <c:v>1</c:v>
                </c:pt>
              </c:numCache>
            </c:numRef>
          </c:val>
          <c:extLst>
            <c:ext xmlns:c16="http://schemas.microsoft.com/office/drawing/2014/chart" uri="{C3380CC4-5D6E-409C-BE32-E72D297353CC}">
              <c16:uniqueId val="{00000005-AFB5-49F3-BC31-0746DDAB3B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0.08</c:v>
                </c:pt>
                <c:pt idx="1">
                  <c:v>#N/A</c:v>
                </c:pt>
                <c:pt idx="2">
                  <c:v>#N/A</c:v>
                </c:pt>
                <c:pt idx="3">
                  <c:v>0</c:v>
                </c:pt>
                <c:pt idx="4">
                  <c:v>#N/A</c:v>
                </c:pt>
                <c:pt idx="5">
                  <c:v>0.44</c:v>
                </c:pt>
                <c:pt idx="6">
                  <c:v>#N/A</c:v>
                </c:pt>
                <c:pt idx="7">
                  <c:v>1.27</c:v>
                </c:pt>
                <c:pt idx="8">
                  <c:v>#N/A</c:v>
                </c:pt>
                <c:pt idx="9">
                  <c:v>1.7</c:v>
                </c:pt>
              </c:numCache>
            </c:numRef>
          </c:val>
          <c:extLst>
            <c:ext xmlns:c16="http://schemas.microsoft.com/office/drawing/2014/chart" uri="{C3380CC4-5D6E-409C-BE32-E72D297353CC}">
              <c16:uniqueId val="{00000006-AFB5-49F3-BC31-0746DDAB3B26}"/>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6.57</c:v>
                </c:pt>
                <c:pt idx="2">
                  <c:v>#N/A</c:v>
                </c:pt>
                <c:pt idx="3">
                  <c:v>6.68</c:v>
                </c:pt>
                <c:pt idx="4">
                  <c:v>#N/A</c:v>
                </c:pt>
                <c:pt idx="5">
                  <c:v>6.41</c:v>
                </c:pt>
                <c:pt idx="6">
                  <c:v>#N/A</c:v>
                </c:pt>
                <c:pt idx="7">
                  <c:v>6.18</c:v>
                </c:pt>
                <c:pt idx="8">
                  <c:v>#N/A</c:v>
                </c:pt>
                <c:pt idx="9">
                  <c:v>5.99</c:v>
                </c:pt>
              </c:numCache>
            </c:numRef>
          </c:val>
          <c:extLst>
            <c:ext xmlns:c16="http://schemas.microsoft.com/office/drawing/2014/chart" uri="{C3380CC4-5D6E-409C-BE32-E72D297353CC}">
              <c16:uniqueId val="{00000007-AFB5-49F3-BC31-0746DDAB3B2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7.57</c:v>
                </c:pt>
                <c:pt idx="2">
                  <c:v>#N/A</c:v>
                </c:pt>
                <c:pt idx="3">
                  <c:v>8.36</c:v>
                </c:pt>
                <c:pt idx="4">
                  <c:v>#N/A</c:v>
                </c:pt>
                <c:pt idx="5">
                  <c:v>8.08</c:v>
                </c:pt>
                <c:pt idx="6">
                  <c:v>#N/A</c:v>
                </c:pt>
                <c:pt idx="7">
                  <c:v>8.9</c:v>
                </c:pt>
                <c:pt idx="8">
                  <c:v>#N/A</c:v>
                </c:pt>
                <c:pt idx="9">
                  <c:v>8.9700000000000006</c:v>
                </c:pt>
              </c:numCache>
            </c:numRef>
          </c:val>
          <c:extLst>
            <c:ext xmlns:c16="http://schemas.microsoft.com/office/drawing/2014/chart" uri="{C3380CC4-5D6E-409C-BE32-E72D297353CC}">
              <c16:uniqueId val="{00000008-AFB5-49F3-BC31-0746DDAB3B26}"/>
            </c:ext>
          </c:extLst>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0.16</c:v>
                </c:pt>
                <c:pt idx="1">
                  <c:v>#N/A</c:v>
                </c:pt>
                <c:pt idx="2">
                  <c:v>0.17</c:v>
                </c:pt>
                <c:pt idx="3">
                  <c:v>#N/A</c:v>
                </c:pt>
                <c:pt idx="4">
                  <c:v>0.19</c:v>
                </c:pt>
                <c:pt idx="5">
                  <c:v>#N/A</c:v>
                </c:pt>
                <c:pt idx="6">
                  <c:v>0.1</c:v>
                </c:pt>
                <c:pt idx="7">
                  <c:v>#N/A</c:v>
                </c:pt>
                <c:pt idx="8">
                  <c:v>0.02</c:v>
                </c:pt>
                <c:pt idx="9">
                  <c:v>#N/A</c:v>
                </c:pt>
              </c:numCache>
            </c:numRef>
          </c:val>
          <c:extLst>
            <c:ext xmlns:c16="http://schemas.microsoft.com/office/drawing/2014/chart" uri="{C3380CC4-5D6E-409C-BE32-E72D297353CC}">
              <c16:uniqueId val="{00000009-AFB5-49F3-BC31-0746DDAB3B26}"/>
            </c:ext>
          </c:extLst>
        </c:ser>
        <c:dLbls>
          <c:showLegendKey val="0"/>
          <c:showVal val="0"/>
          <c:showCatName val="0"/>
          <c:showSerName val="0"/>
          <c:showPercent val="0"/>
          <c:showBubbleSize val="0"/>
        </c:dLbls>
        <c:gapWidth val="150"/>
        <c:overlap val="100"/>
        <c:axId val="247503488"/>
        <c:axId val="247509376"/>
      </c:barChart>
      <c:catAx>
        <c:axId val="24750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509376"/>
        <c:crosses val="autoZero"/>
        <c:auto val="1"/>
        <c:lblAlgn val="ctr"/>
        <c:lblOffset val="100"/>
        <c:tickLblSkip val="1"/>
        <c:tickMarkSkip val="1"/>
        <c:noMultiLvlLbl val="0"/>
      </c:catAx>
      <c:valAx>
        <c:axId val="2475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0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2193</c:v>
                </c:pt>
                <c:pt idx="5">
                  <c:v>2299</c:v>
                </c:pt>
                <c:pt idx="8">
                  <c:v>2245</c:v>
                </c:pt>
                <c:pt idx="11">
                  <c:v>2349</c:v>
                </c:pt>
                <c:pt idx="14">
                  <c:v>2456</c:v>
                </c:pt>
              </c:numCache>
            </c:numRef>
          </c:val>
          <c:extLst>
            <c:ext xmlns:c16="http://schemas.microsoft.com/office/drawing/2014/chart" uri="{C3380CC4-5D6E-409C-BE32-E72D297353CC}">
              <c16:uniqueId val="{00000000-7920-4FF6-969D-BDEE913DCE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20-4FF6-969D-BDEE913DCE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20-4FF6-969D-BDEE913DCE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263</c:v>
                </c:pt>
                <c:pt idx="3">
                  <c:v>270</c:v>
                </c:pt>
                <c:pt idx="6">
                  <c:v>281</c:v>
                </c:pt>
                <c:pt idx="9">
                  <c:v>272</c:v>
                </c:pt>
                <c:pt idx="12">
                  <c:v>262</c:v>
                </c:pt>
              </c:numCache>
            </c:numRef>
          </c:val>
          <c:extLst>
            <c:ext xmlns:c16="http://schemas.microsoft.com/office/drawing/2014/chart" uri="{C3380CC4-5D6E-409C-BE32-E72D297353CC}">
              <c16:uniqueId val="{00000003-7920-4FF6-969D-BDEE913DCE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1075</c:v>
                </c:pt>
                <c:pt idx="3">
                  <c:v>1035</c:v>
                </c:pt>
                <c:pt idx="6">
                  <c:v>1062</c:v>
                </c:pt>
                <c:pt idx="9">
                  <c:v>1094</c:v>
                </c:pt>
                <c:pt idx="12">
                  <c:v>1104</c:v>
                </c:pt>
              </c:numCache>
            </c:numRef>
          </c:val>
          <c:extLst>
            <c:ext xmlns:c16="http://schemas.microsoft.com/office/drawing/2014/chart" uri="{C3380CC4-5D6E-409C-BE32-E72D297353CC}">
              <c16:uniqueId val="{00000004-7920-4FF6-969D-BDEE913DCE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0-4FF6-969D-BDEE913DCE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20-4FF6-969D-BDEE913DCE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1314</c:v>
                </c:pt>
                <c:pt idx="3">
                  <c:v>1263</c:v>
                </c:pt>
                <c:pt idx="6">
                  <c:v>1206</c:v>
                </c:pt>
                <c:pt idx="9">
                  <c:v>1236</c:v>
                </c:pt>
                <c:pt idx="12">
                  <c:v>1302</c:v>
                </c:pt>
              </c:numCache>
            </c:numRef>
          </c:val>
          <c:extLst>
            <c:ext xmlns:c16="http://schemas.microsoft.com/office/drawing/2014/chart" uri="{C3380CC4-5D6E-409C-BE32-E72D297353CC}">
              <c16:uniqueId val="{00000007-7920-4FF6-969D-BDEE913DCE69}"/>
            </c:ext>
          </c:extLst>
        </c:ser>
        <c:dLbls>
          <c:showLegendKey val="0"/>
          <c:showVal val="0"/>
          <c:showCatName val="0"/>
          <c:showSerName val="0"/>
          <c:showPercent val="0"/>
          <c:showBubbleSize val="0"/>
        </c:dLbls>
        <c:gapWidth val="100"/>
        <c:overlap val="100"/>
        <c:axId val="252159872"/>
        <c:axId val="25217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459</c:v>
                </c:pt>
                <c:pt idx="2">
                  <c:v>#N/A</c:v>
                </c:pt>
                <c:pt idx="3">
                  <c:v>#N/A</c:v>
                </c:pt>
                <c:pt idx="4">
                  <c:v>269</c:v>
                </c:pt>
                <c:pt idx="5">
                  <c:v>#N/A</c:v>
                </c:pt>
                <c:pt idx="6">
                  <c:v>#N/A</c:v>
                </c:pt>
                <c:pt idx="7">
                  <c:v>304</c:v>
                </c:pt>
                <c:pt idx="8">
                  <c:v>#N/A</c:v>
                </c:pt>
                <c:pt idx="9">
                  <c:v>#N/A</c:v>
                </c:pt>
                <c:pt idx="10">
                  <c:v>253</c:v>
                </c:pt>
                <c:pt idx="11">
                  <c:v>#N/A</c:v>
                </c:pt>
                <c:pt idx="12">
                  <c:v>#N/A</c:v>
                </c:pt>
                <c:pt idx="13">
                  <c:v>212</c:v>
                </c:pt>
                <c:pt idx="14">
                  <c:v>#N/A</c:v>
                </c:pt>
              </c:numCache>
            </c:numRef>
          </c:val>
          <c:smooth val="0"/>
          <c:extLst>
            <c:ext xmlns:c16="http://schemas.microsoft.com/office/drawing/2014/chart" uri="{C3380CC4-5D6E-409C-BE32-E72D297353CC}">
              <c16:uniqueId val="{00000008-7920-4FF6-969D-BDEE913DCE69}"/>
            </c:ext>
          </c:extLst>
        </c:ser>
        <c:dLbls>
          <c:showLegendKey val="0"/>
          <c:showVal val="0"/>
          <c:showCatName val="0"/>
          <c:showSerName val="0"/>
          <c:showPercent val="0"/>
          <c:showBubbleSize val="0"/>
        </c:dLbls>
        <c:marker val="1"/>
        <c:smooth val="0"/>
        <c:axId val="252159872"/>
        <c:axId val="252174336"/>
      </c:lineChart>
      <c:catAx>
        <c:axId val="2521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174336"/>
        <c:crosses val="autoZero"/>
        <c:auto val="1"/>
        <c:lblAlgn val="ctr"/>
        <c:lblOffset val="100"/>
        <c:tickLblSkip val="1"/>
        <c:tickMarkSkip val="1"/>
        <c:noMultiLvlLbl val="0"/>
      </c:catAx>
      <c:valAx>
        <c:axId val="25217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1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22748</c:v>
                </c:pt>
                <c:pt idx="5">
                  <c:v>22799</c:v>
                </c:pt>
                <c:pt idx="8">
                  <c:v>22873</c:v>
                </c:pt>
                <c:pt idx="11">
                  <c:v>23071</c:v>
                </c:pt>
                <c:pt idx="14">
                  <c:v>23050</c:v>
                </c:pt>
              </c:numCache>
            </c:numRef>
          </c:val>
          <c:extLst>
            <c:ext xmlns:c16="http://schemas.microsoft.com/office/drawing/2014/chart" uri="{C3380CC4-5D6E-409C-BE32-E72D297353CC}">
              <c16:uniqueId val="{00000000-7523-4E34-BEFE-A6ED4FF557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6444</c:v>
                </c:pt>
                <c:pt idx="5">
                  <c:v>6078</c:v>
                </c:pt>
                <c:pt idx="8">
                  <c:v>6195</c:v>
                </c:pt>
                <c:pt idx="11">
                  <c:v>6608</c:v>
                </c:pt>
                <c:pt idx="14">
                  <c:v>6687</c:v>
                </c:pt>
              </c:numCache>
            </c:numRef>
          </c:val>
          <c:extLst>
            <c:ext xmlns:c16="http://schemas.microsoft.com/office/drawing/2014/chart" uri="{C3380CC4-5D6E-409C-BE32-E72D297353CC}">
              <c16:uniqueId val="{00000001-7523-4E34-BEFE-A6ED4FF557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2810</c:v>
                </c:pt>
                <c:pt idx="5">
                  <c:v>2535</c:v>
                </c:pt>
                <c:pt idx="8">
                  <c:v>2479</c:v>
                </c:pt>
                <c:pt idx="11">
                  <c:v>2409</c:v>
                </c:pt>
                <c:pt idx="14">
                  <c:v>2407</c:v>
                </c:pt>
              </c:numCache>
            </c:numRef>
          </c:val>
          <c:extLst>
            <c:ext xmlns:c16="http://schemas.microsoft.com/office/drawing/2014/chart" uri="{C3380CC4-5D6E-409C-BE32-E72D297353CC}">
              <c16:uniqueId val="{00000002-7523-4E34-BEFE-A6ED4FF557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3-4E34-BEFE-A6ED4FF557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23-4E34-BEFE-A6ED4FF557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3-4E34-BEFE-A6ED4FF557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3894</c:v>
                </c:pt>
                <c:pt idx="3">
                  <c:v>3295</c:v>
                </c:pt>
                <c:pt idx="6">
                  <c:v>3247</c:v>
                </c:pt>
                <c:pt idx="9">
                  <c:v>3301</c:v>
                </c:pt>
                <c:pt idx="12">
                  <c:v>3220</c:v>
                </c:pt>
              </c:numCache>
            </c:numRef>
          </c:val>
          <c:extLst>
            <c:ext xmlns:c16="http://schemas.microsoft.com/office/drawing/2014/chart" uri="{C3380CC4-5D6E-409C-BE32-E72D297353CC}">
              <c16:uniqueId val="{00000006-7523-4E34-BEFE-A6ED4FF557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1300</c:v>
                </c:pt>
                <c:pt idx="3">
                  <c:v>1210</c:v>
                </c:pt>
                <c:pt idx="6">
                  <c:v>1016</c:v>
                </c:pt>
                <c:pt idx="9">
                  <c:v>805</c:v>
                </c:pt>
                <c:pt idx="12">
                  <c:v>621</c:v>
                </c:pt>
              </c:numCache>
            </c:numRef>
          </c:val>
          <c:extLst>
            <c:ext xmlns:c16="http://schemas.microsoft.com/office/drawing/2014/chart" uri="{C3380CC4-5D6E-409C-BE32-E72D297353CC}">
              <c16:uniqueId val="{00000007-7523-4E34-BEFE-A6ED4FF557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16999</c:v>
                </c:pt>
                <c:pt idx="3">
                  <c:v>16423</c:v>
                </c:pt>
                <c:pt idx="6">
                  <c:v>15808</c:v>
                </c:pt>
                <c:pt idx="9">
                  <c:v>15208</c:v>
                </c:pt>
                <c:pt idx="12">
                  <c:v>15260</c:v>
                </c:pt>
              </c:numCache>
            </c:numRef>
          </c:val>
          <c:extLst>
            <c:ext xmlns:c16="http://schemas.microsoft.com/office/drawing/2014/chart" uri="{C3380CC4-5D6E-409C-BE32-E72D297353CC}">
              <c16:uniqueId val="{00000008-7523-4E34-BEFE-A6ED4FF557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23-4E34-BEFE-A6ED4FF557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13397</c:v>
                </c:pt>
                <c:pt idx="3">
                  <c:v>14177</c:v>
                </c:pt>
                <c:pt idx="6">
                  <c:v>15136</c:v>
                </c:pt>
                <c:pt idx="9">
                  <c:v>15904</c:v>
                </c:pt>
                <c:pt idx="12">
                  <c:v>18353</c:v>
                </c:pt>
              </c:numCache>
            </c:numRef>
          </c:val>
          <c:extLst>
            <c:ext xmlns:c16="http://schemas.microsoft.com/office/drawing/2014/chart" uri="{C3380CC4-5D6E-409C-BE32-E72D297353CC}">
              <c16:uniqueId val="{0000000A-7523-4E34-BEFE-A6ED4FF55797}"/>
            </c:ext>
          </c:extLst>
        </c:ser>
        <c:dLbls>
          <c:showLegendKey val="0"/>
          <c:showVal val="0"/>
          <c:showCatName val="0"/>
          <c:showSerName val="0"/>
          <c:showPercent val="0"/>
          <c:showBubbleSize val="0"/>
        </c:dLbls>
        <c:gapWidth val="100"/>
        <c:overlap val="100"/>
        <c:axId val="252388096"/>
        <c:axId val="2523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3587</c:v>
                </c:pt>
                <c:pt idx="2">
                  <c:v>#N/A</c:v>
                </c:pt>
                <c:pt idx="3">
                  <c:v>#N/A</c:v>
                </c:pt>
                <c:pt idx="4">
                  <c:v>3694</c:v>
                </c:pt>
                <c:pt idx="5">
                  <c:v>#N/A</c:v>
                </c:pt>
                <c:pt idx="6">
                  <c:v>#N/A</c:v>
                </c:pt>
                <c:pt idx="7">
                  <c:v>3659</c:v>
                </c:pt>
                <c:pt idx="8">
                  <c:v>#N/A</c:v>
                </c:pt>
                <c:pt idx="9">
                  <c:v>#N/A</c:v>
                </c:pt>
                <c:pt idx="10">
                  <c:v>3130</c:v>
                </c:pt>
                <c:pt idx="11">
                  <c:v>#N/A</c:v>
                </c:pt>
                <c:pt idx="12">
                  <c:v>#N/A</c:v>
                </c:pt>
                <c:pt idx="13">
                  <c:v>5309</c:v>
                </c:pt>
                <c:pt idx="14">
                  <c:v>#N/A</c:v>
                </c:pt>
              </c:numCache>
            </c:numRef>
          </c:val>
          <c:smooth val="0"/>
          <c:extLst>
            <c:ext xmlns:c16="http://schemas.microsoft.com/office/drawing/2014/chart" uri="{C3380CC4-5D6E-409C-BE32-E72D297353CC}">
              <c16:uniqueId val="{0000000B-7523-4E34-BEFE-A6ED4FF55797}"/>
            </c:ext>
          </c:extLst>
        </c:ser>
        <c:dLbls>
          <c:showLegendKey val="0"/>
          <c:showVal val="0"/>
          <c:showCatName val="0"/>
          <c:showSerName val="0"/>
          <c:showPercent val="0"/>
          <c:showBubbleSize val="0"/>
        </c:dLbls>
        <c:marker val="1"/>
        <c:smooth val="0"/>
        <c:axId val="252388096"/>
        <c:axId val="252390016"/>
      </c:lineChart>
      <c:catAx>
        <c:axId val="2523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390016"/>
        <c:crosses val="autoZero"/>
        <c:auto val="1"/>
        <c:lblAlgn val="ctr"/>
        <c:lblOffset val="100"/>
        <c:tickLblSkip val="1"/>
        <c:tickMarkSkip val="1"/>
        <c:noMultiLvlLbl val="0"/>
      </c:catAx>
      <c:valAx>
        <c:axId val="2523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38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1746</c:v>
                </c:pt>
                <c:pt idx="1">
                  <c:v>1621</c:v>
                </c:pt>
                <c:pt idx="2">
                  <c:v>1528</c:v>
                </c:pt>
              </c:numCache>
            </c:numRef>
          </c:val>
          <c:extLst>
            <c:ext xmlns:c16="http://schemas.microsoft.com/office/drawing/2014/chart" uri="{C3380CC4-5D6E-409C-BE32-E72D297353CC}">
              <c16:uniqueId val="{00000000-D8DE-4A84-8D20-15CB2390F2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c:v>
                </c:pt>
                <c:pt idx="1">
                  <c:v>64</c:v>
                </c:pt>
                <c:pt idx="2">
                  <c:v>2</c:v>
                </c:pt>
              </c:numCache>
            </c:numRef>
          </c:val>
          <c:extLst>
            <c:ext xmlns:c16="http://schemas.microsoft.com/office/drawing/2014/chart" uri="{C3380CC4-5D6E-409C-BE32-E72D297353CC}">
              <c16:uniqueId val="{00000001-D8DE-4A84-8D20-15CB2390F2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360</c:v>
                </c:pt>
                <c:pt idx="1">
                  <c:v>345</c:v>
                </c:pt>
                <c:pt idx="2">
                  <c:v>338</c:v>
                </c:pt>
              </c:numCache>
            </c:numRef>
          </c:val>
          <c:extLst>
            <c:ext xmlns:c16="http://schemas.microsoft.com/office/drawing/2014/chart" uri="{C3380CC4-5D6E-409C-BE32-E72D297353CC}">
              <c16:uniqueId val="{00000002-D8DE-4A84-8D20-15CB2390F248}"/>
            </c:ext>
          </c:extLst>
        </c:ser>
        <c:dLbls>
          <c:showLegendKey val="0"/>
          <c:showVal val="0"/>
          <c:showCatName val="0"/>
          <c:showSerName val="0"/>
          <c:showPercent val="0"/>
          <c:showBubbleSize val="0"/>
        </c:dLbls>
        <c:gapWidth val="120"/>
        <c:overlap val="100"/>
        <c:axId val="252311040"/>
        <c:axId val="252312576"/>
      </c:barChart>
      <c:catAx>
        <c:axId val="2523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2312576"/>
        <c:crosses val="autoZero"/>
        <c:auto val="1"/>
        <c:lblAlgn val="ctr"/>
        <c:lblOffset val="100"/>
        <c:tickLblSkip val="1"/>
        <c:tickMarkSkip val="1"/>
        <c:noMultiLvlLbl val="0"/>
      </c:catAx>
      <c:valAx>
        <c:axId val="252312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231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{6BBA964D-0FFF-4FA8-A48D-DF534DD4EDCA}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F9-4A37-873B-AEB0F37FBD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{842FF26E-16F1-4BB6-9238-8C925CF02FD0}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F9-4A37-873B-AEB0F37FBD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{8631986F-8DB4-4533-9FE8-58A1FA06346C}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F9-4A37-873B-AEB0F37FBD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{4D96318F-22AB-4663-9791-CF34F212FC5A}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F9-4A37-873B-AEB0F37FBD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{770C6942-E38D-47E3-8B7C-0CD4ACDC0D4C}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F9-4A37-873B-AEB0F37FBD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{2677392A-5958-4029-B2A4-B7E447A767B9}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F9-4A37-873B-AEB0F37FBD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{62D75D88-C818-48B3-BA91-A5B39A773962}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F9-4A37-873B-AEB0F37FBD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{E987459C-5101-4BD6-9069-87FC8285308A}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F9-4A37-873B-AEB0F37FBD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{19E5901B-1494-4AAF-BA7B-C2A07B1A3085}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F9-4A37-873B-AEB0F37FBD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36.200000000000003</c:v>
                </c:pt>
                <c:pt idx="24">
                  <c:v>52</c:v>
                </c:pt>
              </c:numCache>
            </c:numRef>
          </c:xVal>
          <c:yVal>
            <c:numRef>
              <c:f>公会計指標分析・財政指標組合せ分析表!$BP$51:$DC$51</c:f>
              <c:numCache>
                <c:formatCode>#,##0.0;"▲ "#,##0.0</c:formatCode>
                <c:ptCount val="40"/>
                <c:pt idx="16">
                  <c:v>29.9</c:v>
                </c:pt>
                <c:pt idx="24">
                  <c:v>26.4</c:v>
                </c:pt>
              </c:numCache>
            </c:numRef>
          </c:yVal>
          <c:smooth val="0"/>
          <c:extLst>
            <c:ext xmlns:c16="http://schemas.microsoft.com/office/drawing/2014/chart" uri="{C3380CC4-5D6E-409C-BE32-E72D297353CC}">
              <c16:uniqueId val="{00000009-38F9-4A37-873B-AEB0F37FBD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{1FFC7672-3396-4FDE-9B5F-D645582F386C}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F9-4A37-873B-AEB0F37FBD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{D761C1E1-E244-4F72-81EA-21FEABC56808}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F9-4A37-873B-AEB0F37FBD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{9C20C951-B731-4F77-B22B-4A0F64CD83FF}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F9-4A37-873B-AEB0F37FBD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{D45AAA05-AA61-4A9B-AC80-DAA520AD7AF6}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F9-4A37-873B-AEB0F37FBD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{28D9645F-9B15-404D-A13E-952909FB4CF3}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F9-4A37-873B-AEB0F37FBD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{E36DB369-7AAC-46C9-9E80-8603CC72278C}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F9-4A37-873B-AEB0F37FBD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{BC085CFC-CF38-4655-A01D-32447446FC2B}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F9-4A37-873B-AEB0F37FBD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{156609BE-E5B6-4E7C-8E46-8DBB322BB8AA}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F9-4A37-873B-AEB0F37FBD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{3AA3A57E-E0A4-4328-982A-8C3083F35A8D}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F9-4A37-873B-AEB0F37FBD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c:ext xmlns:c16="http://schemas.microsoft.com/office/drawing/2014/chart" uri="{C3380CC4-5D6E-409C-BE32-E72D297353CC}">
              <c16:uniqueId val="{00000013-38F9-4A37-873B-AEB0F37FBD2B}"/>
            </c:ext>
          </c:extLst>
        </c:ser>
        <c:dLbls>
          <c:showLegendKey val="0"/>
          <c:showVal val="1"/>
          <c:showCatName val="0"/>
          <c:showSerName val="0"/>
          <c:showPercent val="0"/>
          <c:showBubbleSize val="0"/>
        </c:dLbls>
        <c:axId val="177693824"/>
        <c:axId val="177695744"/>
      </c:scatterChart>
      <c:valAx>
        <c:axId val="177693824"/>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695744"/>
        <c:crosses val="autoZero"/>
        <c:crossBetween val="midCat"/>
      </c:valAx>
      <c:valAx>
        <c:axId val="177695744"/>
        <c:scaling>
          <c:orientation val="minMax"/>
          <c:max val="36.800000000000004"/>
          <c:min val="2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693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{06057E38-ABFC-4AFD-85A7-5A2AB74D1079}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2FA-4B52-859E-C8751FE80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{582DCA48-A31C-47C6-A573-A39F95062062}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FA-4B52-859E-C8751FE80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{2D2F6912-A362-492A-8EFD-DBBD59FC13EF}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FA-4B52-859E-C8751FE80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{0CE1CAB9-4DC1-4280-B544-0C2B3EC18DB3}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FA-4B52-859E-C8751FE80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{C8A5C903-A675-47E9-A711-A80568755B8B}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FA-4B52-859E-C8751FE8069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{855D731F-E281-479B-BE82-D08FA627C955}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2FA-4B52-859E-C8751FE8069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{5F54908F-9D9E-41E0-A555-EC5F88736A99}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2FA-4B52-859E-C8751FE8069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{B5BBAFA0-C6B3-4F30-9570-035702FC2E96}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2FA-4B52-859E-C8751FE8069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{7CEACD30-7D36-4E19-85D3-336AAB15644F}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2FA-4B52-859E-C8751FE80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3.7</c:v>
                </c:pt>
                <c:pt idx="16">
                  <c:v>2.8</c:v>
                </c:pt>
                <c:pt idx="24">
                  <c:v>2.2999999999999998</c:v>
                </c:pt>
                <c:pt idx="32">
                  <c:v>2.1</c:v>
                </c:pt>
              </c:numCache>
            </c:numRef>
          </c:xVal>
          <c:yVal>
            <c:numRef>
              <c:f>公会計指標分析・財政指標組合せ分析表!$BP$73:$DC$73</c:f>
              <c:numCache>
                <c:formatCode>#,##0.0;"▲ "#,##0.0</c:formatCode>
                <c:ptCount val="40"/>
                <c:pt idx="0">
                  <c:v>30.5</c:v>
                </c:pt>
                <c:pt idx="8">
                  <c:v>31.4</c:v>
                </c:pt>
                <c:pt idx="16">
                  <c:v>29.9</c:v>
                </c:pt>
                <c:pt idx="24">
                  <c:v>26.4</c:v>
                </c:pt>
                <c:pt idx="32">
                  <c:v>44.5</c:v>
                </c:pt>
              </c:numCache>
            </c:numRef>
          </c:yVal>
          <c:smooth val="0"/>
          <c:extLst>
            <c:ext xmlns:c16="http://schemas.microsoft.com/office/drawing/2014/chart" uri="{C3380CC4-5D6E-409C-BE32-E72D297353CC}">
              <c16:uniqueId val="{00000009-A2FA-4B52-859E-C8751FE806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{8CC6A336-3F8A-4D9F-BFD2-E17EF21B7FA6}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2FA-4B52-859E-C8751FE806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{78900DC7-7C99-4F13-AC73-043A5EB20D6D}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FA-4B52-859E-C8751FE80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{9FDE1F5F-A4F3-41F7-B9FF-87FE02304171}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FA-4B52-859E-C8751FE80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{A9F3FEB9-5846-4447-86B4-DFF016226A35}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FA-4B52-859E-C8751FE80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{E06A02F5-6F2C-4A16-80F1-E6A496DEF0CF}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FA-4B52-859E-C8751FE8069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{903E88CF-5B27-46DD-81F4-5E6C322022A3}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2FA-4B52-859E-C8751FE8069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{53797A16-DDBE-4FFF-B0FB-9A44A26037B5}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2FA-4B52-859E-C8751FE8069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{4AA216A5-E045-47DB-8D58-951B609B2F0A}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2FA-4B52-859E-C8751FE8069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{56E906EF-2AC3-4144-9B7A-58A1CD1D72F1}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2FA-4B52-859E-C8751FE80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A2FA-4B52-859E-C8751FE80693}"/>
            </c:ext>
          </c:extLst>
        </c:ser>
        <c:dLbls>
          <c:showLegendKey val="0"/>
          <c:showVal val="1"/>
          <c:showCatName val="0"/>
          <c:showSerName val="0"/>
          <c:showPercent val="0"/>
          <c:showBubbleSize val="0"/>
        </c:dLbls>
        <c:axId val="54987392"/>
        <c:axId val="55001856"/>
      </c:scatterChart>
      <c:valAx>
        <c:axId val="54987392"/>
        <c:scaling>
          <c:orientation val="minMax"/>
          <c:max val="10.299999999999999"/>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01856"/>
        <c:crosses val="autoZero"/>
        <c:crossBetween val="midCat"/>
      </c:valAx>
      <c:valAx>
        <c:axId val="55001856"/>
        <c:scaling>
          <c:orientation val="minMax"/>
          <c:max val="5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987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一般会計の元利償還金については減少傾向にあったが、平成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年度決算より増加に転じた。今後さらに公共施設の老朽化に伴う大規模改修や耐震化への対応が必要になることも予想されるため、事業の精査や過度な後年度負担が生じないよう考慮する必要がある。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公営企業についても、過去の病院のリニューアル工事に伴う企業債の発行に伴う公債費の増加や、水道事業における老朽化した施設や設備の更新が想定されるため、増加が見込まれる。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本市においては、公営企業債繰入見込額が多くなっており、その大部分が下水道事業債である。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市債残高については、これまで普通建設事業を抑制してきたが、臨時財政対策債の増大や、今後は公共施設の老朽化に伴い大規模改修や耐震化事業の発生が予想されることから注意を払う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主な要因は歳出増加に対する財源調整のため財政調整基金を、施設整備の財源として公共施設整備基金を取り崩したことによる。よって、基金全体として平成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増加し続ける歳出に対し、抑制と財源確保により可能な限り基金を取り崩さない財政運営を目指す。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公共施設整備基金：公共施設の整備にかかる財源を確保する。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ふるさとまちづくり応援寄附金：ふるさと納税による寄附金を積み立て、各事業の財源として充当する。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市道舗装道補修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、藤井寺駅周辺整備等への充当による取り崩し。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公共施設老朽化による改修・耐震化が今後も想定されることから、財源となる基金を確保する。また、ふるさと納税受入れを増加させ、積み立てを行うことで財源確保を目指す。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kern="100">
              <a:effectLst/>
              <a:latin typeface="ＭＳ ゴシック" panose="020B0609070205080204" pitchFamily="49" charset="-128"/>
              <a:ea typeface="ＭＳ ゴシック" panose="020B0609070205080204" pitchFamily="49" charset="-128"/>
              <a:cs typeface="Times New Roman"/>
            </a:rPr>
            <a:t>扶助費の高止まりや繰出金の増加等に対する財源調整として取り崩しを行ったため。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年連続で財政調整基金を取り崩しており、自主財源の確保や新規事業の抑制に努め、計画的に財政調整基金への積み立てが可能な運営を目指す。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第三セクター等改革推進債元金償還により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地方債現在高の増加による公債費の増加が懸念されることから、積み立てと運用の検討が必要である。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当市では、平成２８年度に策定した公共施設等総合管理計画に基づき、分野横断的に施設の多機能化（集約化・複合化）や統廃合、用途の転換を検討し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新規整備は原則行わない」、「施設の更新は複合施設とする」という公共施設（建築物）の原則を定め、施設保有量（延床面積）を３０年間で１５％削減することを目標としている。有形固定資産減価償却率については、類似団体内平均値と比較すると値は低いが施設の老朽化は確実に進行している。今後はこの指標の推移も参考に用い、施設の方向性を見極めたうえで計画的な修繕を行っていく必要が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p>
        <a:p>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80" name="楕円 79"/>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132171</xdr:rowOff>
    </xdr:from>
    <xdr:to>
      <xdr:col>15</xdr:col>
      <xdr:colOff>187325</xdr:colOff>
      <xdr:row>34</xdr:row>
      <xdr:rowOff>62321</xdr:rowOff>
    </xdr:to>
    <xdr:sp macro="" textlink="">
      <xdr:nvSpPr>
        <xdr:cNvPr id="81" name="楕円 80"/>
        <xdr:cNvSpPr/>
      </xdr:nvSpPr>
      <xdr:spPr>
        <a:xfrm>
          <a:off x="3238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38553</xdr:rowOff>
    </xdr:from>
    <xdr:to>
      <xdr:col>19</xdr:col>
      <xdr:colOff>136525</xdr:colOff>
      <xdr:row>34</xdr:row>
      <xdr:rowOff>11521</xdr:rowOff>
    </xdr:to>
    <xdr:cxnSp macro="">
      <xdr:nvCxnSpPr>
        <xdr:cNvPr id="82" name="直線コネクタ 81"/>
        <xdr:cNvCxnSpPr/>
      </xdr:nvCxnSpPr>
      <xdr:spPr>
        <a:xfrm flipV="1">
          <a:off x="3289300" y="6125028"/>
          <a:ext cx="762000" cy="4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4"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85" name="n_1mainValue有形固定資産減価償却率"/>
        <xdr:cNvSpPr txBox="1"/>
      </xdr:nvSpPr>
      <xdr:spPr>
        <a:xfrm>
          <a:off x="38360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53448</xdr:rowOff>
    </xdr:from>
    <xdr:ext cx="405111" cy="259045"/>
    <xdr:sp macro="" textlink="">
      <xdr:nvSpPr>
        <xdr:cNvPr id="86" name="n_2mainValue有形固定資産減価償却率"/>
        <xdr:cNvSpPr txBox="1"/>
      </xdr:nvSpPr>
      <xdr:spPr>
        <a:xfrm>
          <a:off x="3086744" y="665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近年、地方税収入が伸び悩んでいる一方、物件費の支出は年々増加傾向にある。また、平成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年度は義務教育施設の耐震化事業に伴い、地方債残高が大きく増加したこともあり、債務償還可能年数は</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年と類似団体内平均値を上回ることとなった。今後、普通建設事業や物件費等の増大に注意を払う必要がある。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29" name="楕円 128"/>
        <xdr:cNvSpPr/>
      </xdr:nvSpPr>
      <xdr:spPr>
        <a:xfrm>
          <a:off x="14744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57802</xdr:rowOff>
    </xdr:from>
    <xdr:ext cx="405111" cy="259045"/>
    <xdr:sp macro="" textlink="">
      <xdr:nvSpPr>
        <xdr:cNvPr id="130" name="債務償還可能年数該当値テキスト"/>
        <xdr:cNvSpPr txBox="1"/>
      </xdr:nvSpPr>
      <xdr:spPr>
        <a:xfrm>
          <a:off x="14846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1" name="楕円 70"/>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907</xdr:rowOff>
    </xdr:from>
    <xdr:to>
      <xdr:col>15</xdr:col>
      <xdr:colOff>101600</xdr:colOff>
      <xdr:row>36</xdr:row>
      <xdr:rowOff>102507</xdr:rowOff>
    </xdr:to>
    <xdr:sp macro="" textlink="">
      <xdr:nvSpPr>
        <xdr:cNvPr id="72" name="楕円 71"/>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81099</xdr:rowOff>
    </xdr:to>
    <xdr:cxnSp macro="">
      <xdr:nvCxnSpPr>
        <xdr:cNvPr id="73" name="直線コネクタ 72"/>
        <xdr:cNvCxnSpPr/>
      </xdr:nvCxnSpPr>
      <xdr:spPr>
        <a:xfrm>
          <a:off x="2908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4"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5"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76" name="n_1mainValue【道路】&#10;有形固定資産減価償却率"/>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macro="" textlink="">
      <xdr:nvSpPr>
        <xdr:cNvPr id="77" name="n_2mainValue【道路】&#10;有形固定資産減価償却率"/>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169990</xdr:rowOff>
    </xdr:from>
    <xdr:to>
      <xdr:col>50</xdr:col>
      <xdr:colOff>165100</xdr:colOff>
      <xdr:row>42</xdr:row>
      <xdr:rowOff>100140</xdr:rowOff>
    </xdr:to>
    <xdr:sp macro="" textlink="">
      <xdr:nvSpPr>
        <xdr:cNvPr id="117" name="楕円 116"/>
        <xdr:cNvSpPr/>
      </xdr:nvSpPr>
      <xdr:spPr>
        <a:xfrm>
          <a:off x="9588500" y="71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170235</xdr:rowOff>
    </xdr:from>
    <xdr:to>
      <xdr:col>46</xdr:col>
      <xdr:colOff>38100</xdr:colOff>
      <xdr:row>42</xdr:row>
      <xdr:rowOff>100385</xdr:rowOff>
    </xdr:to>
    <xdr:sp macro="" textlink="">
      <xdr:nvSpPr>
        <xdr:cNvPr id="118" name="楕円 117"/>
        <xdr:cNvSpPr/>
      </xdr:nvSpPr>
      <xdr:spPr>
        <a:xfrm>
          <a:off x="8699500" y="71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49340</xdr:rowOff>
    </xdr:from>
    <xdr:to>
      <xdr:col>50</xdr:col>
      <xdr:colOff>114300</xdr:colOff>
      <xdr:row>42</xdr:row>
      <xdr:rowOff>49585</xdr:rowOff>
    </xdr:to>
    <xdr:cxnSp macro="">
      <xdr:nvCxnSpPr>
        <xdr:cNvPr id="119" name="直線コネクタ 118"/>
        <xdr:cNvCxnSpPr/>
      </xdr:nvCxnSpPr>
      <xdr:spPr>
        <a:xfrm flipV="1">
          <a:off x="8750300" y="725024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1"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91267</xdr:rowOff>
    </xdr:from>
    <xdr:ext cx="469744" cy="259045"/>
    <xdr:sp macro="" textlink="">
      <xdr:nvSpPr>
        <xdr:cNvPr id="122" name="n_1mainValue【道路】&#10;一人当たり延長"/>
        <xdr:cNvSpPr txBox="1"/>
      </xdr:nvSpPr>
      <xdr:spPr>
        <a:xfrm>
          <a:off x="9391727" y="72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91512</xdr:rowOff>
    </xdr:from>
    <xdr:ext cx="469744" cy="259045"/>
    <xdr:sp macro="" textlink="">
      <xdr:nvSpPr>
        <xdr:cNvPr id="123" name="n_2mainValue【道路】&#10;一人当たり延長"/>
        <xdr:cNvSpPr txBox="1"/>
      </xdr:nvSpPr>
      <xdr:spPr>
        <a:xfrm>
          <a:off x="8515427" y="72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63" name="楕円 162"/>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64" name="楕円 163"/>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0</xdr:rowOff>
    </xdr:to>
    <xdr:cxnSp macro="">
      <xdr:nvCxnSpPr>
        <xdr:cNvPr id="165" name="直線コネクタ 164"/>
        <xdr:cNvCxnSpPr/>
      </xdr:nvCxnSpPr>
      <xdr:spPr>
        <a:xfrm flipV="1">
          <a:off x="2908300" y="10092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6"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67"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68" name="n_1main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69" name="n_2main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171128</xdr:rowOff>
    </xdr:from>
    <xdr:to>
      <xdr:col>50</xdr:col>
      <xdr:colOff>165100</xdr:colOff>
      <xdr:row>64</xdr:row>
      <xdr:rowOff>101278</xdr:rowOff>
    </xdr:to>
    <xdr:sp macro="" textlink="">
      <xdr:nvSpPr>
        <xdr:cNvPr id="207" name="楕円 206"/>
        <xdr:cNvSpPr/>
      </xdr:nvSpPr>
      <xdr:spPr>
        <a:xfrm>
          <a:off x="9588500" y="109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171273</xdr:rowOff>
    </xdr:from>
    <xdr:to>
      <xdr:col>46</xdr:col>
      <xdr:colOff>38100</xdr:colOff>
      <xdr:row>64</xdr:row>
      <xdr:rowOff>101423</xdr:rowOff>
    </xdr:to>
    <xdr:sp macro="" textlink="">
      <xdr:nvSpPr>
        <xdr:cNvPr id="208" name="楕円 207"/>
        <xdr:cNvSpPr/>
      </xdr:nvSpPr>
      <xdr:spPr>
        <a:xfrm>
          <a:off x="8699500" y="109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50478</xdr:rowOff>
    </xdr:from>
    <xdr:to>
      <xdr:col>50</xdr:col>
      <xdr:colOff>114300</xdr:colOff>
      <xdr:row>64</xdr:row>
      <xdr:rowOff>50623</xdr:rowOff>
    </xdr:to>
    <xdr:cxnSp macro="">
      <xdr:nvCxnSpPr>
        <xdr:cNvPr id="209" name="直線コネクタ 208"/>
        <xdr:cNvCxnSpPr/>
      </xdr:nvCxnSpPr>
      <xdr:spPr>
        <a:xfrm flipV="1">
          <a:off x="8750300" y="11023278"/>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1"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92405</xdr:rowOff>
    </xdr:from>
    <xdr:ext cx="534377" cy="259045"/>
    <xdr:sp macro="" textlink="">
      <xdr:nvSpPr>
        <xdr:cNvPr id="212" name="n_1mainValue【橋りょう・トンネル】&#10;一人当たり有形固定資産（償却資産）額"/>
        <xdr:cNvSpPr txBox="1"/>
      </xdr:nvSpPr>
      <xdr:spPr>
        <a:xfrm>
          <a:off x="9359411" y="11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92550</xdr:rowOff>
    </xdr:from>
    <xdr:ext cx="534377" cy="259045"/>
    <xdr:sp macro="" textlink="">
      <xdr:nvSpPr>
        <xdr:cNvPr id="213" name="n_2mainValue【橋りょう・トンネル】&#10;一人当たり有形固定資産（償却資産）額"/>
        <xdr:cNvSpPr txBox="1"/>
      </xdr:nvSpPr>
      <xdr:spPr>
        <a:xfrm>
          <a:off x="8483111" y="1106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2" name="楕円 251"/>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53" name="楕円 252"/>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54" name="直線コネクタ 253"/>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5"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56"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58"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157835</xdr:rowOff>
    </xdr:from>
    <xdr:to>
      <xdr:col>50</xdr:col>
      <xdr:colOff>165100</xdr:colOff>
      <xdr:row>86</xdr:row>
      <xdr:rowOff>87985</xdr:rowOff>
    </xdr:to>
    <xdr:sp macro="" textlink="">
      <xdr:nvSpPr>
        <xdr:cNvPr id="294" name="楕円 293"/>
        <xdr:cNvSpPr/>
      </xdr:nvSpPr>
      <xdr:spPr>
        <a:xfrm>
          <a:off x="9588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157835</xdr:rowOff>
    </xdr:from>
    <xdr:to>
      <xdr:col>46</xdr:col>
      <xdr:colOff>38100</xdr:colOff>
      <xdr:row>86</xdr:row>
      <xdr:rowOff>87985</xdr:rowOff>
    </xdr:to>
    <xdr:sp macro="" textlink="">
      <xdr:nvSpPr>
        <xdr:cNvPr id="295" name="楕円 294"/>
        <xdr:cNvSpPr/>
      </xdr:nvSpPr>
      <xdr:spPr>
        <a:xfrm>
          <a:off x="8699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37185</xdr:rowOff>
    </xdr:from>
    <xdr:to>
      <xdr:col>50</xdr:col>
      <xdr:colOff>114300</xdr:colOff>
      <xdr:row>86</xdr:row>
      <xdr:rowOff>37185</xdr:rowOff>
    </xdr:to>
    <xdr:cxnSp macro="">
      <xdr:nvCxnSpPr>
        <xdr:cNvPr id="296" name="直線コネクタ 295"/>
        <xdr:cNvCxnSpPr/>
      </xdr:nvCxnSpPr>
      <xdr:spPr>
        <a:xfrm>
          <a:off x="8750300" y="1478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8"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79112</xdr:rowOff>
    </xdr:from>
    <xdr:ext cx="469744" cy="259045"/>
    <xdr:sp macro="" textlink="">
      <xdr:nvSpPr>
        <xdr:cNvPr id="299" name="n_1mainValue【公営住宅】&#10;一人当たり面積"/>
        <xdr:cNvSpPr txBox="1"/>
      </xdr:nvSpPr>
      <xdr:spPr>
        <a:xfrm>
          <a:off x="93917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79112</xdr:rowOff>
    </xdr:from>
    <xdr:ext cx="469744" cy="259045"/>
    <xdr:sp macro="" textlink="">
      <xdr:nvSpPr>
        <xdr:cNvPr id="300" name="n_2mainValue【公営住宅】&#10;一人当たり面積"/>
        <xdr:cNvSpPr txBox="1"/>
      </xdr:nvSpPr>
      <xdr:spPr>
        <a:xfrm>
          <a:off x="85154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355" name="楕円 354"/>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56" name="楕円 355"/>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38</xdr:row>
      <xdr:rowOff>140970</xdr:rowOff>
    </xdr:to>
    <xdr:cxnSp macro="">
      <xdr:nvCxnSpPr>
        <xdr:cNvPr id="357" name="直線コネクタ 356"/>
        <xdr:cNvCxnSpPr/>
      </xdr:nvCxnSpPr>
      <xdr:spPr>
        <a:xfrm>
          <a:off x="14592300" y="64579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59"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360"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61" name="n_2main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397" name="楕円 396"/>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18542</xdr:rowOff>
    </xdr:from>
    <xdr:to>
      <xdr:col>107</xdr:col>
      <xdr:colOff>101600</xdr:colOff>
      <xdr:row>37</xdr:row>
      <xdr:rowOff>120142</xdr:rowOff>
    </xdr:to>
    <xdr:sp macro="" textlink="">
      <xdr:nvSpPr>
        <xdr:cNvPr id="398" name="楕円 397"/>
        <xdr:cNvSpPr/>
      </xdr:nvSpPr>
      <xdr:spPr>
        <a:xfrm>
          <a:off x="20383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69342</xdr:rowOff>
    </xdr:to>
    <xdr:cxnSp macro="">
      <xdr:nvCxnSpPr>
        <xdr:cNvPr id="399" name="直線コネクタ 398"/>
        <xdr:cNvCxnSpPr/>
      </xdr:nvCxnSpPr>
      <xdr:spPr>
        <a:xfrm flipV="1">
          <a:off x="20434300" y="6362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0"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01"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02"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136669</xdr:rowOff>
    </xdr:from>
    <xdr:ext cx="469744" cy="259045"/>
    <xdr:sp macro="" textlink="">
      <xdr:nvSpPr>
        <xdr:cNvPr id="403" name="n_2mainValue【認定こども園・幼稚園・保育所】&#10;一人当たり面積"/>
        <xdr:cNvSpPr txBox="1"/>
      </xdr:nvSpPr>
      <xdr:spPr>
        <a:xfrm>
          <a:off x="20199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442" name="楕円 441"/>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99695</xdr:rowOff>
    </xdr:from>
    <xdr:to>
      <xdr:col>76</xdr:col>
      <xdr:colOff>165100</xdr:colOff>
      <xdr:row>57</xdr:row>
      <xdr:rowOff>29845</xdr:rowOff>
    </xdr:to>
    <xdr:sp macro="" textlink="">
      <xdr:nvSpPr>
        <xdr:cNvPr id="443" name="楕円 442"/>
        <xdr:cNvSpPr/>
      </xdr:nvSpPr>
      <xdr:spPr>
        <a:xfrm>
          <a:off x="14541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150495</xdr:rowOff>
    </xdr:from>
    <xdr:to>
      <xdr:col>81</xdr:col>
      <xdr:colOff>50800</xdr:colOff>
      <xdr:row>57</xdr:row>
      <xdr:rowOff>0</xdr:rowOff>
    </xdr:to>
    <xdr:cxnSp macro="">
      <xdr:nvCxnSpPr>
        <xdr:cNvPr id="444" name="直線コネクタ 443"/>
        <xdr:cNvCxnSpPr/>
      </xdr:nvCxnSpPr>
      <xdr:spPr>
        <a:xfrm>
          <a:off x="14592300" y="9751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46"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447" name="n_1mainValue【学校施設】&#10;有形固定資産減価償却率"/>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46372</xdr:rowOff>
    </xdr:from>
    <xdr:ext cx="405111" cy="259045"/>
    <xdr:sp macro="" textlink="">
      <xdr:nvSpPr>
        <xdr:cNvPr id="448" name="n_2mainValue【学校施設】&#10;有形固定資産減価償却率"/>
        <xdr:cNvSpPr txBox="1"/>
      </xdr:nvSpPr>
      <xdr:spPr>
        <a:xfrm>
          <a:off x="14389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51054</xdr:rowOff>
    </xdr:from>
    <xdr:to>
      <xdr:col>116</xdr:col>
      <xdr:colOff>62864</xdr:colOff>
      <xdr:row>62</xdr:row>
      <xdr:rowOff>83820</xdr:rowOff>
    </xdr:to>
    <xdr:cxnSp macro="">
      <xdr:nvCxnSpPr>
        <xdr:cNvPr id="472" name="直線コネクタ 471"/>
        <xdr:cNvCxnSpPr/>
      </xdr:nvCxnSpPr>
      <xdr:spPr>
        <a:xfrm flipV="1">
          <a:off x="22160864" y="9480804"/>
          <a:ext cx="0" cy="1232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87647</xdr:rowOff>
    </xdr:from>
    <xdr:ext cx="469744" cy="259045"/>
    <xdr:sp macro="" textlink="">
      <xdr:nvSpPr>
        <xdr:cNvPr id="473" name="【学校施設】&#10;一人当たり面積最小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83820</xdr:rowOff>
    </xdr:from>
    <xdr:to>
      <xdr:col>116</xdr:col>
      <xdr:colOff>152400</xdr:colOff>
      <xdr:row>62</xdr:row>
      <xdr:rowOff>83820</xdr:rowOff>
    </xdr:to>
    <xdr:cxnSp macro="">
      <xdr:nvCxnSpPr>
        <xdr:cNvPr id="474" name="直線コネクタ 473"/>
        <xdr:cNvCxnSpPr/>
      </xdr:nvCxnSpPr>
      <xdr:spPr>
        <a:xfrm>
          <a:off x="22072600" y="1071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169181</xdr:rowOff>
    </xdr:from>
    <xdr:ext cx="469744" cy="259045"/>
    <xdr:sp macro="" textlink="">
      <xdr:nvSpPr>
        <xdr:cNvPr id="475" name="【学校施設】&#10;一人当たり面積最大値テキスト"/>
        <xdr:cNvSpPr txBox="1"/>
      </xdr:nvSpPr>
      <xdr:spPr>
        <a:xfrm>
          <a:off x="22199600" y="925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51054</xdr:rowOff>
    </xdr:from>
    <xdr:to>
      <xdr:col>116</xdr:col>
      <xdr:colOff>152400</xdr:colOff>
      <xdr:row>55</xdr:row>
      <xdr:rowOff>51054</xdr:rowOff>
    </xdr:to>
    <xdr:cxnSp macro="">
      <xdr:nvCxnSpPr>
        <xdr:cNvPr id="476" name="直線コネクタ 475"/>
        <xdr:cNvCxnSpPr/>
      </xdr:nvCxnSpPr>
      <xdr:spPr>
        <a:xfrm>
          <a:off x="22072600" y="948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152417</xdr:rowOff>
    </xdr:from>
    <xdr:ext cx="469744" cy="259045"/>
    <xdr:sp macro="" textlink="">
      <xdr:nvSpPr>
        <xdr:cNvPr id="477" name="【学校施設】&#10;一人当たり面積平均値テキスト"/>
        <xdr:cNvSpPr txBox="1"/>
      </xdr:nvSpPr>
      <xdr:spPr>
        <a:xfrm>
          <a:off x="22199600" y="1043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478" name="フローチャート: 判断 477"/>
        <xdr:cNvSpPr/>
      </xdr:nvSpPr>
      <xdr:spPr>
        <a:xfrm>
          <a:off x="221107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157226</xdr:rowOff>
    </xdr:from>
    <xdr:to>
      <xdr:col>112</xdr:col>
      <xdr:colOff>38100</xdr:colOff>
      <xdr:row>61</xdr:row>
      <xdr:rowOff>87376</xdr:rowOff>
    </xdr:to>
    <xdr:sp macro="" textlink="">
      <xdr:nvSpPr>
        <xdr:cNvPr id="479" name="フローチャート: 判断 478"/>
        <xdr:cNvSpPr/>
      </xdr:nvSpPr>
      <xdr:spPr>
        <a:xfrm>
          <a:off x="21272500" y="104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480" name="フローチャート: 判断 479"/>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486" name="楕円 485"/>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84836</xdr:rowOff>
    </xdr:from>
    <xdr:to>
      <xdr:col>107</xdr:col>
      <xdr:colOff>101600</xdr:colOff>
      <xdr:row>63</xdr:row>
      <xdr:rowOff>14986</xdr:rowOff>
    </xdr:to>
    <xdr:sp macro="" textlink="">
      <xdr:nvSpPr>
        <xdr:cNvPr id="487" name="楕円 486"/>
        <xdr:cNvSpPr/>
      </xdr:nvSpPr>
      <xdr:spPr>
        <a:xfrm>
          <a:off x="20383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135636</xdr:rowOff>
    </xdr:to>
    <xdr:cxnSp macro="">
      <xdr:nvCxnSpPr>
        <xdr:cNvPr id="488" name="直線コネクタ 487"/>
        <xdr:cNvCxnSpPr/>
      </xdr:nvCxnSpPr>
      <xdr:spPr>
        <a:xfrm flipV="1">
          <a:off x="20434300" y="1071219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103903</xdr:rowOff>
    </xdr:from>
    <xdr:ext cx="469744" cy="259045"/>
    <xdr:sp macro="" textlink="">
      <xdr:nvSpPr>
        <xdr:cNvPr id="489" name="n_1aveValue【学校施設】&#10;一人当たり面積"/>
        <xdr:cNvSpPr txBox="1"/>
      </xdr:nvSpPr>
      <xdr:spPr>
        <a:xfrm>
          <a:off x="210757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490" name="n_2aveValue【学校施設】&#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491" name="n_1mainValue【学校施設】&#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6113</xdr:rowOff>
    </xdr:from>
    <xdr:ext cx="469744" cy="259045"/>
    <xdr:sp macro="" textlink="">
      <xdr:nvSpPr>
        <xdr:cNvPr id="492" name="n_2mainValue【学校施設】&#10;一人当たり面積"/>
        <xdr:cNvSpPr txBox="1"/>
      </xdr:nvSpPr>
      <xdr:spPr>
        <a:xfrm>
          <a:off x="201994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過去に普通建設事業費の抑制を行っていたため、多くの施設において有形固定資産減価償却率が類似団体内平均値を上回っている。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道路については、有形固定資産減価償却率が類似団体内平均値と比較して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％高く</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％となり、橋りょう・トンネルについては、類似団体内平均値と比較して</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％高く</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％となっているが、それぞれ路面性状調査や橋梁長寿命化計画に基づき計画的な改修に努めている。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％に達し、耐用年数を超過した状態となっている。今後、藤井寺市住生活基本計画に基づき公営住宅の機能も含めた廃止を検討していく。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学校施設については、有形固定資産減価償却率が類似団体内平均値と比較して</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％高く</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％となっており、市内各小中学校の老朽化が進んでいる。そのため、学校施設等整備実行計画に基づき計画的な改修に努めている。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年に第２保育所を除却し、道明寺こども園（</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期分）が増築されたことにより、有形固定資産減価償却率が平成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％となり、類似団体内平均値と比較して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78939</xdr:rowOff>
    </xdr:from>
    <xdr:ext cx="405111" cy="259045"/>
    <xdr:sp macro="" textlink="">
      <xdr:nvSpPr>
        <xdr:cNvPr id="67"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69487</xdr:rowOff>
    </xdr:from>
    <xdr:to>
      <xdr:col>20</xdr:col>
      <xdr:colOff>38100</xdr:colOff>
      <xdr:row>35</xdr:row>
      <xdr:rowOff>171087</xdr:rowOff>
    </xdr:to>
    <xdr:sp macro="" textlink="">
      <xdr:nvSpPr>
        <xdr:cNvPr id="73" name="楕円 72"/>
        <xdr:cNvSpPr/>
      </xdr:nvSpPr>
      <xdr:spPr>
        <a:xfrm>
          <a:off x="3746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102144</xdr:rowOff>
    </xdr:from>
    <xdr:to>
      <xdr:col>15</xdr:col>
      <xdr:colOff>101600</xdr:colOff>
      <xdr:row>36</xdr:row>
      <xdr:rowOff>32294</xdr:rowOff>
    </xdr:to>
    <xdr:sp macro="" textlink="">
      <xdr:nvSpPr>
        <xdr:cNvPr id="74" name="楕円 73"/>
        <xdr:cNvSpPr/>
      </xdr:nvSpPr>
      <xdr:spPr>
        <a:xfrm>
          <a:off x="2857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120287</xdr:rowOff>
    </xdr:from>
    <xdr:to>
      <xdr:col>19</xdr:col>
      <xdr:colOff>177800</xdr:colOff>
      <xdr:row>35</xdr:row>
      <xdr:rowOff>152944</xdr:rowOff>
    </xdr:to>
    <xdr:cxnSp macro="">
      <xdr:nvCxnSpPr>
        <xdr:cNvPr id="75" name="直線コネクタ 74"/>
        <xdr:cNvCxnSpPr/>
      </xdr:nvCxnSpPr>
      <xdr:spPr>
        <a:xfrm flipV="1">
          <a:off x="2908300" y="612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16164</xdr:rowOff>
    </xdr:from>
    <xdr:ext cx="405111" cy="259045"/>
    <xdr:sp macro="" textlink="">
      <xdr:nvSpPr>
        <xdr:cNvPr id="76" name="n_1mainValue【図書館】&#10;有形固定資産減価償却率"/>
        <xdr:cNvSpPr txBox="1"/>
      </xdr:nvSpPr>
      <xdr:spPr>
        <a:xfrm>
          <a:off x="3582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48821</xdr:rowOff>
    </xdr:from>
    <xdr:ext cx="405111" cy="259045"/>
    <xdr:sp macro="" textlink="">
      <xdr:nvSpPr>
        <xdr:cNvPr id="77" name="n_2mainValue【図書館】&#10;有形固定資産減価償却率"/>
        <xdr:cNvSpPr txBox="1"/>
      </xdr:nvSpPr>
      <xdr:spPr>
        <a:xfrm>
          <a:off x="2705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1"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17" name="楕円 116"/>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69850</xdr:rowOff>
    </xdr:from>
    <xdr:to>
      <xdr:col>46</xdr:col>
      <xdr:colOff>38100</xdr:colOff>
      <xdr:row>40</xdr:row>
      <xdr:rowOff>0</xdr:rowOff>
    </xdr:to>
    <xdr:sp macro="" textlink="">
      <xdr:nvSpPr>
        <xdr:cNvPr id="118" name="楕円 117"/>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120650</xdr:rowOff>
    </xdr:to>
    <xdr:cxnSp macro="">
      <xdr:nvCxnSpPr>
        <xdr:cNvPr id="119" name="直線コネクタ 118"/>
        <xdr:cNvCxnSpPr/>
      </xdr:nvCxnSpPr>
      <xdr:spPr>
        <a:xfrm>
          <a:off x="8750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162577</xdr:rowOff>
    </xdr:from>
    <xdr:ext cx="469744" cy="259045"/>
    <xdr:sp macro="" textlink="">
      <xdr:nvSpPr>
        <xdr:cNvPr id="120"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21"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5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7"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3" name="楕円 162"/>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32476</xdr:rowOff>
    </xdr:from>
    <xdr:to>
      <xdr:col>15</xdr:col>
      <xdr:colOff>101600</xdr:colOff>
      <xdr:row>60</xdr:row>
      <xdr:rowOff>134076</xdr:rowOff>
    </xdr:to>
    <xdr:sp macro="" textlink="">
      <xdr:nvSpPr>
        <xdr:cNvPr id="164" name="楕円 163"/>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83276</xdr:rowOff>
    </xdr:to>
    <xdr:cxnSp macro="">
      <xdr:nvCxnSpPr>
        <xdr:cNvPr id="165" name="直線コネクタ 164"/>
        <xdr:cNvCxnSpPr/>
      </xdr:nvCxnSpPr>
      <xdr:spPr>
        <a:xfrm flipV="1">
          <a:off x="2908300" y="103327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87647</xdr:rowOff>
    </xdr:from>
    <xdr:ext cx="405111" cy="259045"/>
    <xdr:sp macro="" textlink="">
      <xdr:nvSpPr>
        <xdr:cNvPr id="166"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67" name="n_2mainValue【体育館・プール】&#10;有形固定資産減価償却率"/>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20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07" name="楕円 206"/>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105410</xdr:rowOff>
    </xdr:from>
    <xdr:to>
      <xdr:col>46</xdr:col>
      <xdr:colOff>38100</xdr:colOff>
      <xdr:row>62</xdr:row>
      <xdr:rowOff>35560</xdr:rowOff>
    </xdr:to>
    <xdr:sp macro="" textlink="">
      <xdr:nvSpPr>
        <xdr:cNvPr id="208" name="楕円 207"/>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61</xdr:row>
      <xdr:rowOff>156210</xdr:rowOff>
    </xdr:to>
    <xdr:cxnSp macro="">
      <xdr:nvCxnSpPr>
        <xdr:cNvPr id="209" name="直線コネクタ 208"/>
        <xdr:cNvCxnSpPr/>
      </xdr:nvCxnSpPr>
      <xdr:spPr>
        <a:xfrm>
          <a:off x="8750300" y="1061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26687</xdr:rowOff>
    </xdr:from>
    <xdr:ext cx="469744" cy="259045"/>
    <xdr:sp macro="" textlink="">
      <xdr:nvSpPr>
        <xdr:cNvPr id="210"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26687</xdr:rowOff>
    </xdr:from>
    <xdr:ext cx="469744" cy="259045"/>
    <xdr:sp macro="" textlink="">
      <xdr:nvSpPr>
        <xdr:cNvPr id="211" name="n_2mainValue【体育館・プール】&#10;一人当たり面積"/>
        <xdr:cNvSpPr txBox="1"/>
      </xdr:nvSpPr>
      <xdr:spPr>
        <a:xfrm>
          <a:off x="8515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4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45" name="フローチャート: 判断 24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89552</xdr:rowOff>
    </xdr:from>
    <xdr:ext cx="405111" cy="259045"/>
    <xdr:sp macro="" textlink="">
      <xdr:nvSpPr>
        <xdr:cNvPr id="246"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252" name="楕円 251"/>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21589</xdr:rowOff>
    </xdr:from>
    <xdr:to>
      <xdr:col>15</xdr:col>
      <xdr:colOff>101600</xdr:colOff>
      <xdr:row>80</xdr:row>
      <xdr:rowOff>123189</xdr:rowOff>
    </xdr:to>
    <xdr:sp macro="" textlink="">
      <xdr:nvSpPr>
        <xdr:cNvPr id="253" name="楕円 252"/>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72389</xdr:rowOff>
    </xdr:to>
    <xdr:cxnSp macro="">
      <xdr:nvCxnSpPr>
        <xdr:cNvPr id="254" name="直線コネクタ 253"/>
        <xdr:cNvCxnSpPr/>
      </xdr:nvCxnSpPr>
      <xdr:spPr>
        <a:xfrm flipV="1">
          <a:off x="2908300" y="13750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101616</xdr:rowOff>
    </xdr:from>
    <xdr:ext cx="405111" cy="259045"/>
    <xdr:sp macro="" textlink="">
      <xdr:nvSpPr>
        <xdr:cNvPr id="255" name="n_1mainValue【福祉施設】&#10;有形固定資産減価償却率"/>
        <xdr:cNvSpPr txBox="1"/>
      </xdr:nvSpPr>
      <xdr:spPr>
        <a:xfrm>
          <a:off x="3582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56" name="n_2mainValue【福祉施設】&#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8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7" name="フローチャート: 判断 286"/>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88"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294" name="楕円 293"/>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85598</xdr:rowOff>
    </xdr:from>
    <xdr:to>
      <xdr:col>46</xdr:col>
      <xdr:colOff>38100</xdr:colOff>
      <xdr:row>86</xdr:row>
      <xdr:rowOff>15748</xdr:rowOff>
    </xdr:to>
    <xdr:sp macro="" textlink="">
      <xdr:nvSpPr>
        <xdr:cNvPr id="295" name="楕円 294"/>
        <xdr:cNvSpPr/>
      </xdr:nvSpPr>
      <xdr:spPr>
        <a:xfrm>
          <a:off x="8699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85</xdr:row>
      <xdr:rowOff>136398</xdr:rowOff>
    </xdr:to>
    <xdr:cxnSp macro="">
      <xdr:nvCxnSpPr>
        <xdr:cNvPr id="296" name="直線コネクタ 295"/>
        <xdr:cNvCxnSpPr/>
      </xdr:nvCxnSpPr>
      <xdr:spPr>
        <a:xfrm>
          <a:off x="8750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6875</xdr:rowOff>
    </xdr:from>
    <xdr:ext cx="469744" cy="259045"/>
    <xdr:sp macro="" textlink="">
      <xdr:nvSpPr>
        <xdr:cNvPr id="297" name="n_1mainValue【福祉施設】&#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298" name="n_2mainValue【福祉施設】&#10;一人当たり面積"/>
        <xdr:cNvSpPr txBox="1"/>
      </xdr:nvSpPr>
      <xdr:spPr>
        <a:xfrm>
          <a:off x="8515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3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3" name="フローチャート: 判断 332"/>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109963</xdr:rowOff>
    </xdr:from>
    <xdr:ext cx="405111" cy="259045"/>
    <xdr:sp macro="" textlink="">
      <xdr:nvSpPr>
        <xdr:cNvPr id="334"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340" name="楕円 339"/>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103777</xdr:rowOff>
    </xdr:from>
    <xdr:to>
      <xdr:col>15</xdr:col>
      <xdr:colOff>101600</xdr:colOff>
      <xdr:row>104</xdr:row>
      <xdr:rowOff>33927</xdr:rowOff>
    </xdr:to>
    <xdr:sp macro="" textlink="">
      <xdr:nvSpPr>
        <xdr:cNvPr id="341" name="楕円 340"/>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154577</xdr:rowOff>
    </xdr:to>
    <xdr:cxnSp macro="">
      <xdr:nvCxnSpPr>
        <xdr:cNvPr id="342" name="直線コネクタ 341"/>
        <xdr:cNvCxnSpPr/>
      </xdr:nvCxnSpPr>
      <xdr:spPr>
        <a:xfrm flipV="1">
          <a:off x="2908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17797</xdr:rowOff>
    </xdr:from>
    <xdr:ext cx="405111" cy="259045"/>
    <xdr:sp macro="" textlink="">
      <xdr:nvSpPr>
        <xdr:cNvPr id="343" name="n_1mainValue【市民会館】&#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344" name="n_2mainValue【市民会館】&#10;有形固定資産減価償却率"/>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76"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7" name="フローチャート: 判断 37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83838</xdr:rowOff>
    </xdr:from>
    <xdr:ext cx="469744" cy="259045"/>
    <xdr:sp macro="" textlink="">
      <xdr:nvSpPr>
        <xdr:cNvPr id="378"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384" name="楕円 383"/>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17780</xdr:rowOff>
    </xdr:from>
    <xdr:to>
      <xdr:col>46</xdr:col>
      <xdr:colOff>38100</xdr:colOff>
      <xdr:row>103</xdr:row>
      <xdr:rowOff>119380</xdr:rowOff>
    </xdr:to>
    <xdr:sp macro="" textlink="">
      <xdr:nvSpPr>
        <xdr:cNvPr id="385" name="楕円 384"/>
        <xdr:cNvSpPr/>
      </xdr:nvSpPr>
      <xdr:spPr>
        <a:xfrm>
          <a:off x="8699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68580</xdr:rowOff>
    </xdr:to>
    <xdr:cxnSp macro="">
      <xdr:nvCxnSpPr>
        <xdr:cNvPr id="386" name="直線コネクタ 385"/>
        <xdr:cNvCxnSpPr/>
      </xdr:nvCxnSpPr>
      <xdr:spPr>
        <a:xfrm flipV="1">
          <a:off x="8750300" y="1772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132097</xdr:rowOff>
    </xdr:from>
    <xdr:ext cx="469744" cy="259045"/>
    <xdr:sp macro="" textlink="">
      <xdr:nvSpPr>
        <xdr:cNvPr id="387" name="n_1mainValue【市民会館】&#10;一人当たり面積"/>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135907</xdr:rowOff>
    </xdr:from>
    <xdr:ext cx="469744" cy="259045"/>
    <xdr:sp macro="" textlink="">
      <xdr:nvSpPr>
        <xdr:cNvPr id="388" name="n_2mainValue【市民会館】&#10;一人当たり面積"/>
        <xdr:cNvSpPr txBox="1"/>
      </xdr:nvSpPr>
      <xdr:spPr>
        <a:xfrm>
          <a:off x="85154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129557</xdr:rowOff>
    </xdr:from>
    <xdr:ext cx="405111" cy="259045"/>
    <xdr:sp macro="" textlink="">
      <xdr:nvSpPr>
        <xdr:cNvPr id="424"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74386</xdr:rowOff>
    </xdr:from>
    <xdr:to>
      <xdr:col>76</xdr:col>
      <xdr:colOff>165100</xdr:colOff>
      <xdr:row>35</xdr:row>
      <xdr:rowOff>4536</xdr:rowOff>
    </xdr:to>
    <xdr:sp macro="" textlink="">
      <xdr:nvSpPr>
        <xdr:cNvPr id="430" name="楕円 429"/>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21063</xdr:rowOff>
    </xdr:from>
    <xdr:ext cx="405111" cy="259045"/>
    <xdr:sp macro="" textlink="">
      <xdr:nvSpPr>
        <xdr:cNvPr id="431" name="n_2mainValue【一般廃棄物処理施設】&#10;有形固定資産減価償却率"/>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3" name="テキスト ボックス 4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5" name="テキスト ボックス 44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7" name="テキスト ボックス 4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9" name="テキスト ボックス 4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1" name="テキスト ボックス 4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5" name="直線コネクタ 45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57" name="直線コネクタ 45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5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59" name="直線コネクタ 45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1" name="フローチャート: 判断 46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2" name="フローチャート: 判断 46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63"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4" name="フローチャート: 判断 463"/>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140583</xdr:rowOff>
    </xdr:from>
    <xdr:ext cx="534377" cy="259045"/>
    <xdr:sp macro="" textlink="">
      <xdr:nvSpPr>
        <xdr:cNvPr id="465"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58089</xdr:rowOff>
    </xdr:from>
    <xdr:to>
      <xdr:col>107</xdr:col>
      <xdr:colOff>101600</xdr:colOff>
      <xdr:row>38</xdr:row>
      <xdr:rowOff>159689</xdr:rowOff>
    </xdr:to>
    <xdr:sp macro="" textlink="">
      <xdr:nvSpPr>
        <xdr:cNvPr id="471" name="楕円 470"/>
        <xdr:cNvSpPr/>
      </xdr:nvSpPr>
      <xdr:spPr>
        <a:xfrm>
          <a:off x="20383500" y="65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4767</xdr:rowOff>
    </xdr:from>
    <xdr:ext cx="534377" cy="259045"/>
    <xdr:sp macro="" textlink="">
      <xdr:nvSpPr>
        <xdr:cNvPr id="472" name="n_2mainValue【一般廃棄物処理施設】&#10;一人当たり有形固定資産（償却資産）額"/>
        <xdr:cNvSpPr txBox="1"/>
      </xdr:nvSpPr>
      <xdr:spPr>
        <a:xfrm>
          <a:off x="20167111" y="63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98" name="直線コネクタ 49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9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0" name="直線コネクタ 49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2" name="直線コネクタ 50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04" name="フローチャート: 判断 50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05" name="フローチャート: 判断 50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506"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07" name="フローチャート: 判断 506"/>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156227</xdr:rowOff>
    </xdr:from>
    <xdr:ext cx="405111" cy="259045"/>
    <xdr:sp macro="" textlink="">
      <xdr:nvSpPr>
        <xdr:cNvPr id="508"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514" name="楕円 513"/>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15" name="楕円 514"/>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4899</xdr:rowOff>
    </xdr:to>
    <xdr:cxnSp macro="">
      <xdr:nvCxnSpPr>
        <xdr:cNvPr id="516" name="直線コネクタ 515"/>
        <xdr:cNvCxnSpPr/>
      </xdr:nvCxnSpPr>
      <xdr:spPr>
        <a:xfrm flipV="1">
          <a:off x="14592300" y="100877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39568</xdr:rowOff>
    </xdr:from>
    <xdr:ext cx="405111" cy="259045"/>
    <xdr:sp macro="" textlink="">
      <xdr:nvSpPr>
        <xdr:cNvPr id="517"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18" name="n_2mainValue【保健センター・保健所】&#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44" name="直線コネクタ 543"/>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45"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46" name="直線コネクタ 545"/>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47"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48" name="直線コネクタ 547"/>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49"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0" name="フローチャート: 判断 549"/>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1" name="フローチャート: 判断 550"/>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52"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53" name="フローチャート: 判断 552"/>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5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107043</xdr:rowOff>
    </xdr:from>
    <xdr:to>
      <xdr:col>112</xdr:col>
      <xdr:colOff>38100</xdr:colOff>
      <xdr:row>63</xdr:row>
      <xdr:rowOff>37193</xdr:rowOff>
    </xdr:to>
    <xdr:sp macro="" textlink="">
      <xdr:nvSpPr>
        <xdr:cNvPr id="560" name="楕円 559"/>
        <xdr:cNvSpPr/>
      </xdr:nvSpPr>
      <xdr:spPr>
        <a:xfrm>
          <a:off x="212725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107043</xdr:rowOff>
    </xdr:from>
    <xdr:to>
      <xdr:col>107</xdr:col>
      <xdr:colOff>101600</xdr:colOff>
      <xdr:row>63</xdr:row>
      <xdr:rowOff>37193</xdr:rowOff>
    </xdr:to>
    <xdr:sp macro="" textlink="">
      <xdr:nvSpPr>
        <xdr:cNvPr id="561" name="楕円 560"/>
        <xdr:cNvSpPr/>
      </xdr:nvSpPr>
      <xdr:spPr>
        <a:xfrm>
          <a:off x="203835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157843</xdr:rowOff>
    </xdr:from>
    <xdr:to>
      <xdr:col>111</xdr:col>
      <xdr:colOff>177800</xdr:colOff>
      <xdr:row>62</xdr:row>
      <xdr:rowOff>157843</xdr:rowOff>
    </xdr:to>
    <xdr:cxnSp macro="">
      <xdr:nvCxnSpPr>
        <xdr:cNvPr id="562" name="直線コネクタ 561"/>
        <xdr:cNvCxnSpPr/>
      </xdr:nvCxnSpPr>
      <xdr:spPr>
        <a:xfrm>
          <a:off x="20434300" y="1078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28320</xdr:rowOff>
    </xdr:from>
    <xdr:ext cx="469744" cy="259045"/>
    <xdr:sp macro="" textlink="">
      <xdr:nvSpPr>
        <xdr:cNvPr id="563" name="n_1mainValue【保健センター・保健所】&#10;一人当たり面積"/>
        <xdr:cNvSpPr txBox="1"/>
      </xdr:nvSpPr>
      <xdr:spPr>
        <a:xfrm>
          <a:off x="21075727" y="108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28320</xdr:rowOff>
    </xdr:from>
    <xdr:ext cx="469744" cy="259045"/>
    <xdr:sp macro="" textlink="">
      <xdr:nvSpPr>
        <xdr:cNvPr id="564" name="n_2mainValue【保健センター・保健所】&#10;一人当たり面積"/>
        <xdr:cNvSpPr txBox="1"/>
      </xdr:nvSpPr>
      <xdr:spPr>
        <a:xfrm>
          <a:off x="20199427" y="108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0" name="直線コネクタ 58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2" name="直線コネクタ 59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94" name="直線コネクタ 59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9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96" name="フローチャート: 判断 59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97" name="フローチャート: 判断 59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9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99" name="フローチャート: 判断 59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606" name="楕円 605"/>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166569</xdr:rowOff>
    </xdr:from>
    <xdr:ext cx="405111" cy="259045"/>
    <xdr:sp macro="" textlink="">
      <xdr:nvSpPr>
        <xdr:cNvPr id="607" name="n_1mainValue【消防施設】&#10;有形固定資産減価償却率"/>
        <xdr:cNvSpPr txBox="1"/>
      </xdr:nvSpPr>
      <xdr:spPr>
        <a:xfrm>
          <a:off x="152660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29" name="直線コネクタ 62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31" name="直線コネクタ 63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3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33" name="直線コネクタ 63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3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5" name="フローチャート: 判断 63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6" name="フローチャート: 判断 63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3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38" name="フローチャート: 判断 637"/>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639"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45" name="楕円 644"/>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86885</xdr:rowOff>
    </xdr:from>
    <xdr:ext cx="469744" cy="259045"/>
    <xdr:sp macro="" textlink="">
      <xdr:nvSpPr>
        <xdr:cNvPr id="646"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72" name="直線コネクタ 671"/>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73"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74" name="直線コネクタ 673"/>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75"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6" name="直線コネクタ 675"/>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77"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78" name="フローチャート: 判断 67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79" name="フローチャート: 判断 678"/>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680"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81" name="フローチャート: 判断 680"/>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82"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688" name="楕円 687"/>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689" name="楕円 688"/>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161108</xdr:rowOff>
    </xdr:to>
    <xdr:cxnSp macro="">
      <xdr:nvCxnSpPr>
        <xdr:cNvPr id="690" name="直線コネクタ 689"/>
        <xdr:cNvCxnSpPr/>
      </xdr:nvCxnSpPr>
      <xdr:spPr>
        <a:xfrm flipV="1">
          <a:off x="14592300" y="179576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91" name="n_1main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31585</xdr:rowOff>
    </xdr:from>
    <xdr:ext cx="405111" cy="259045"/>
    <xdr:sp macro="" textlink="">
      <xdr:nvSpPr>
        <xdr:cNvPr id="692" name="n_2mainValue【庁舎】&#10;有形固定資産減価償却率"/>
        <xdr:cNvSpPr txBox="1"/>
      </xdr:nvSpPr>
      <xdr:spPr>
        <a:xfrm>
          <a:off x="14389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3" name="テキスト ボックス 7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17" name="直線コネクタ 716"/>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18"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19" name="直線コネクタ 718"/>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20"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21" name="直線コネクタ 720"/>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22"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23" name="フローチャート: 判断 722"/>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24" name="フローチャート: 判断 723"/>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725"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726" name="フローチャート: 判断 725"/>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114316</xdr:rowOff>
    </xdr:from>
    <xdr:ext cx="469744" cy="259045"/>
    <xdr:sp macro="" textlink="">
      <xdr:nvSpPr>
        <xdr:cNvPr id="727"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733" name="楕円 732"/>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29211</xdr:rowOff>
    </xdr:from>
    <xdr:to>
      <xdr:col>107</xdr:col>
      <xdr:colOff>101600</xdr:colOff>
      <xdr:row>105</xdr:row>
      <xdr:rowOff>130811</xdr:rowOff>
    </xdr:to>
    <xdr:sp macro="" textlink="">
      <xdr:nvSpPr>
        <xdr:cNvPr id="734" name="楕円 733"/>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80011</xdr:rowOff>
    </xdr:to>
    <xdr:cxnSp macro="">
      <xdr:nvCxnSpPr>
        <xdr:cNvPr id="735" name="直線コネクタ 734"/>
        <xdr:cNvCxnSpPr/>
      </xdr:nvCxnSpPr>
      <xdr:spPr>
        <a:xfrm flipV="1">
          <a:off x="20434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736" name="n_1main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147338</xdr:rowOff>
    </xdr:from>
    <xdr:ext cx="469744" cy="259045"/>
    <xdr:sp macro="" textlink="">
      <xdr:nvSpPr>
        <xdr:cNvPr id="737" name="n_2mainValue【庁舎】&#10;一人当たり面積"/>
        <xdr:cNvSpPr txBox="1"/>
      </xdr:nvSpPr>
      <xdr:spPr>
        <a:xfrm>
          <a:off x="20199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普通建設事業費の抑制を行っていたため、多くの施設において有形固定資産減価償却率が類似団体内平均値を上回っている。その中でも図書館、福祉施設については、類似団体内平均値と比較してそれぞれ</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％高く老朽化が進んでいる状況である。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今後、公共施設再編計画による各施設のあり方について検討しつつ、緊急的な部分改修による費用の増加に注意を払う必要がある。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また、市民会館は類似団体内平均値と比べ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％高く</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％となっているが、本館屋上防水工事やアプローチ床改修工事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ja-JP" altLang="en-US" sz="1300">
              <a:latin typeface="ＭＳ Ｐゴシック" panose="020B0600070205080204" pitchFamily="50" charset="-128"/>
              <a:ea typeface="ＭＳ Ｐゴシック" panose="020B0600070205080204" pitchFamily="50" charset="-128"/>
            </a:rPr>
            <a:t>令和元年度に実施予定である。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類似団体内平均値を上回ってはいないものの、体育館・プールや庁舎についても、緊急的な部分改修が発生する可能性があるため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費用の増加に</a:t>
          </a:r>
          <a:r>
            <a:rPr kumimoji="1" lang="ja-JP" altLang="en-US" sz="1300">
              <a:latin typeface="ＭＳ Ｐゴシック" panose="020B0600070205080204" pitchFamily="50" charset="-128"/>
              <a:ea typeface="ＭＳ Ｐゴシック" panose="020B0600070205080204" pitchFamily="50" charset="-128"/>
            </a:rPr>
            <a:t>注意を払う必要がある。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1300">
              <a:latin typeface="ＭＳ Ｐゴシック" panose="020B0600070205080204" pitchFamily="50" charset="-128"/>
              <a:ea typeface="ＭＳ Ｐゴシック" panose="020B0600070205080204" pitchFamily="50" charset="-128"/>
            </a:rPr>
            <a:t>31</a:t>
          </a:r>
          <a:r>
            <a:rPr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年度の当該団体値等は表示されていない。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から変わらず横ばいとなった。</a:t>
          </a:r>
        </a:p>
        <a:p>
          <a:r>
            <a:rPr kumimoji="1" lang="ja-JP" altLang="en-US" sz="1300">
              <a:latin typeface="ＭＳ Ｐゴシック" panose="020B0600070205080204" pitchFamily="50" charset="-128"/>
              <a:ea typeface="ＭＳ Ｐゴシック" panose="020B0600070205080204" pitchFamily="50" charset="-128"/>
            </a:rPr>
            <a:t>　類似団体と比較し低い数値であり、市税が伸び悩むなか扶助費・公債費等の抑制が困難であることが要因となっている。</a:t>
          </a:r>
        </a:p>
        <a:p>
          <a:r>
            <a:rPr kumimoji="1" lang="ja-JP" altLang="en-US" sz="1300">
              <a:latin typeface="ＭＳ Ｐゴシック" panose="020B0600070205080204" pitchFamily="50" charset="-128"/>
              <a:ea typeface="ＭＳ Ｐゴシック" panose="020B0600070205080204" pitchFamily="50" charset="-128"/>
            </a:rPr>
            <a:t>　依然として硬直した財政運営を強いられる状況であることから、地方交付税などの依存財源の動向に左右されないような財政構造の確立に努める。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102.9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103.2</a:t>
          </a:r>
          <a:r>
            <a:rPr kumimoji="1" lang="ja-JP" altLang="en-US" sz="1300">
              <a:latin typeface="ＭＳ Ｐゴシック" panose="020B0600070205080204" pitchFamily="50" charset="-128"/>
              <a:ea typeface="ＭＳ Ｐゴシック" panose="020B0600070205080204" pitchFamily="50" charset="-128"/>
            </a:rPr>
            <a:t>％と過去最高の値となるなど、依然として高い水準で推移しており、財政の硬直化が顕著である。</a:t>
          </a:r>
        </a:p>
        <a:p>
          <a:r>
            <a:rPr kumimoji="1" lang="ja-JP" altLang="en-US" sz="1300">
              <a:latin typeface="ＭＳ Ｐゴシック" panose="020B0600070205080204" pitchFamily="50" charset="-128"/>
              <a:ea typeface="ＭＳ Ｐゴシック" panose="020B0600070205080204" pitchFamily="50" charset="-128"/>
            </a:rPr>
            <a:t>　歳入面で市税が微増したものの、歳出面で依然として人件費、扶助費、補助費等、繰出金の占める部分が大きく、今後とも経常的な経費の全体的な圧縮を進めていく必要がある。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122344</xdr:rowOff>
    </xdr:to>
    <xdr:cxnSp macro="">
      <xdr:nvCxnSpPr>
        <xdr:cNvPr id="132" name="直線コネクタ 131"/>
        <xdr:cNvCxnSpPr/>
      </xdr:nvCxnSpPr>
      <xdr:spPr>
        <a:xfrm>
          <a:off x="4114800" y="109116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110279</xdr:rowOff>
    </xdr:to>
    <xdr:cxnSp macro="">
      <xdr:nvCxnSpPr>
        <xdr:cNvPr id="135" name="直線コネクタ 134"/>
        <xdr:cNvCxnSpPr/>
      </xdr:nvCxnSpPr>
      <xdr:spPr>
        <a:xfrm>
          <a:off x="3225800" y="10758805"/>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63</xdr:row>
      <xdr:rowOff>78105</xdr:rowOff>
    </xdr:to>
    <xdr:cxnSp macro="">
      <xdr:nvCxnSpPr>
        <xdr:cNvPr id="138" name="直線コネクタ 137"/>
        <xdr:cNvCxnSpPr/>
      </xdr:nvCxnSpPr>
      <xdr:spPr>
        <a:xfrm flipV="1">
          <a:off x="2336800" y="107588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78105</xdr:rowOff>
    </xdr:to>
    <xdr:cxnSp macro="">
      <xdr:nvCxnSpPr>
        <xdr:cNvPr id="141" name="直線コネクタ 140"/>
        <xdr:cNvCxnSpPr/>
      </xdr:nvCxnSpPr>
      <xdr:spPr>
        <a:xfrm>
          <a:off x="1447800" y="1073467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145856</xdr:rowOff>
    </xdr:from>
    <xdr:ext cx="736600" cy="259045"/>
    <xdr:sp macro="" textlink="">
      <xdr:nvSpPr>
        <xdr:cNvPr id="154" name="テキスト ボックス 153"/>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5" name="楕円 154"/>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164482</xdr:rowOff>
    </xdr:from>
    <xdr:ext cx="762000" cy="259045"/>
    <xdr:sp macro="" textlink="">
      <xdr:nvSpPr>
        <xdr:cNvPr id="156" name="テキスト ボックス 155"/>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7" name="楕円 156"/>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8" name="テキスト ボックス 157"/>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9" name="楕円 158"/>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60" name="テキスト ボックス 159"/>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100,950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類似団体内平均値との比較では低い金額となっており、これは学校給食、消防、ごみ処理業務を一部事務組合で処理していることによる。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維持補修費に関しては、施設の老朽化が進行していることから今後の増加が見込まれ、その動向に注意する必要がある。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108308</xdr:rowOff>
    </xdr:from>
    <xdr:to>
      <xdr:col>23</xdr:col>
      <xdr:colOff>133350</xdr:colOff>
      <xdr:row>83</xdr:row>
      <xdr:rowOff>119275</xdr:rowOff>
    </xdr:to>
    <xdr:cxnSp macro="">
      <xdr:nvCxnSpPr>
        <xdr:cNvPr id="195" name="直線コネクタ 194"/>
        <xdr:cNvCxnSpPr/>
      </xdr:nvCxnSpPr>
      <xdr:spPr>
        <a:xfrm>
          <a:off x="4114800" y="14338658"/>
          <a:ext cx="8382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105279</xdr:rowOff>
    </xdr:from>
    <xdr:to>
      <xdr:col>19</xdr:col>
      <xdr:colOff>133350</xdr:colOff>
      <xdr:row>83</xdr:row>
      <xdr:rowOff>108308</xdr:rowOff>
    </xdr:to>
    <xdr:cxnSp macro="">
      <xdr:nvCxnSpPr>
        <xdr:cNvPr id="198" name="直線コネクタ 197"/>
        <xdr:cNvCxnSpPr/>
      </xdr:nvCxnSpPr>
      <xdr:spPr>
        <a:xfrm>
          <a:off x="3225800" y="1433562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64419</xdr:rowOff>
    </xdr:from>
    <xdr:to>
      <xdr:col>15</xdr:col>
      <xdr:colOff>82550</xdr:colOff>
      <xdr:row>83</xdr:row>
      <xdr:rowOff>105279</xdr:rowOff>
    </xdr:to>
    <xdr:cxnSp macro="">
      <xdr:nvCxnSpPr>
        <xdr:cNvPr id="201" name="直線コネクタ 200"/>
        <xdr:cNvCxnSpPr/>
      </xdr:nvCxnSpPr>
      <xdr:spPr>
        <a:xfrm>
          <a:off x="2336800" y="14294769"/>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20047</xdr:rowOff>
    </xdr:from>
    <xdr:to>
      <xdr:col>11</xdr:col>
      <xdr:colOff>31750</xdr:colOff>
      <xdr:row>83</xdr:row>
      <xdr:rowOff>64419</xdr:rowOff>
    </xdr:to>
    <xdr:cxnSp macro="">
      <xdr:nvCxnSpPr>
        <xdr:cNvPr id="204" name="直線コネクタ 203"/>
        <xdr:cNvCxnSpPr/>
      </xdr:nvCxnSpPr>
      <xdr:spPr>
        <a:xfrm>
          <a:off x="1447800" y="14250397"/>
          <a:ext cx="889000" cy="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68475</xdr:rowOff>
    </xdr:from>
    <xdr:to>
      <xdr:col>23</xdr:col>
      <xdr:colOff>184150</xdr:colOff>
      <xdr:row>83</xdr:row>
      <xdr:rowOff>170075</xdr:rowOff>
    </xdr:to>
    <xdr:sp macro="" textlink="">
      <xdr:nvSpPr>
        <xdr:cNvPr id="214" name="楕円 213"/>
        <xdr:cNvSpPr/>
      </xdr:nvSpPr>
      <xdr:spPr>
        <a:xfrm>
          <a:off x="4902200" y="142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85002</xdr:rowOff>
    </xdr:from>
    <xdr:ext cx="762000" cy="259045"/>
    <xdr:sp macro="" textlink="">
      <xdr:nvSpPr>
        <xdr:cNvPr id="215" name="人件費・物件費等の状況該当値テキスト"/>
        <xdr:cNvSpPr txBox="1"/>
      </xdr:nvSpPr>
      <xdr:spPr>
        <a:xfrm>
          <a:off x="5041900" y="14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57508</xdr:rowOff>
    </xdr:from>
    <xdr:to>
      <xdr:col>19</xdr:col>
      <xdr:colOff>184150</xdr:colOff>
      <xdr:row>83</xdr:row>
      <xdr:rowOff>159108</xdr:rowOff>
    </xdr:to>
    <xdr:sp macro="" textlink="">
      <xdr:nvSpPr>
        <xdr:cNvPr id="216" name="楕円 215"/>
        <xdr:cNvSpPr/>
      </xdr:nvSpPr>
      <xdr:spPr>
        <a:xfrm>
          <a:off x="4064000" y="142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169285</xdr:rowOff>
    </xdr:from>
    <xdr:ext cx="736600" cy="259045"/>
    <xdr:sp macro="" textlink="">
      <xdr:nvSpPr>
        <xdr:cNvPr id="217" name="テキスト ボックス 216"/>
        <xdr:cNvSpPr txBox="1"/>
      </xdr:nvSpPr>
      <xdr:spPr>
        <a:xfrm>
          <a:off x="3733800" y="140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54479</xdr:rowOff>
    </xdr:from>
    <xdr:to>
      <xdr:col>15</xdr:col>
      <xdr:colOff>133350</xdr:colOff>
      <xdr:row>83</xdr:row>
      <xdr:rowOff>156079</xdr:rowOff>
    </xdr:to>
    <xdr:sp macro="" textlink="">
      <xdr:nvSpPr>
        <xdr:cNvPr id="218" name="楕円 217"/>
        <xdr:cNvSpPr/>
      </xdr:nvSpPr>
      <xdr:spPr>
        <a:xfrm>
          <a:off x="3175000" y="14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166256</xdr:rowOff>
    </xdr:from>
    <xdr:ext cx="762000" cy="259045"/>
    <xdr:sp macro="" textlink="">
      <xdr:nvSpPr>
        <xdr:cNvPr id="219" name="テキスト ボックス 218"/>
        <xdr:cNvSpPr txBox="1"/>
      </xdr:nvSpPr>
      <xdr:spPr>
        <a:xfrm>
          <a:off x="2844800" y="140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13619</xdr:rowOff>
    </xdr:from>
    <xdr:to>
      <xdr:col>11</xdr:col>
      <xdr:colOff>82550</xdr:colOff>
      <xdr:row>83</xdr:row>
      <xdr:rowOff>115219</xdr:rowOff>
    </xdr:to>
    <xdr:sp macro="" textlink="">
      <xdr:nvSpPr>
        <xdr:cNvPr id="220" name="楕円 219"/>
        <xdr:cNvSpPr/>
      </xdr:nvSpPr>
      <xdr:spPr>
        <a:xfrm>
          <a:off x="2286000" y="142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125396</xdr:rowOff>
    </xdr:from>
    <xdr:ext cx="762000" cy="259045"/>
    <xdr:sp macro="" textlink="">
      <xdr:nvSpPr>
        <xdr:cNvPr id="221" name="テキスト ボックス 220"/>
        <xdr:cNvSpPr txBox="1"/>
      </xdr:nvSpPr>
      <xdr:spPr>
        <a:xfrm>
          <a:off x="1955800" y="1401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140697</xdr:rowOff>
    </xdr:from>
    <xdr:to>
      <xdr:col>7</xdr:col>
      <xdr:colOff>31750</xdr:colOff>
      <xdr:row>83</xdr:row>
      <xdr:rowOff>70847</xdr:rowOff>
    </xdr:to>
    <xdr:sp macro="" textlink="">
      <xdr:nvSpPr>
        <xdr:cNvPr id="222" name="楕円 221"/>
        <xdr:cNvSpPr/>
      </xdr:nvSpPr>
      <xdr:spPr>
        <a:xfrm>
          <a:off x="1397000" y="14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81024</xdr:rowOff>
    </xdr:from>
    <xdr:ext cx="762000" cy="259045"/>
    <xdr:sp macro="" textlink="">
      <xdr:nvSpPr>
        <xdr:cNvPr id="223" name="テキスト ボックス 222"/>
        <xdr:cNvSpPr txBox="1"/>
      </xdr:nvSpPr>
      <xdr:spPr>
        <a:xfrm>
          <a:off x="1066800" y="139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本市の給与水準は、平成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年度にかけて実施された国家公務員の時限的な給与改定による影響を除けば、ほぼ類似団体内平均値付近で推移している。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この間、平成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年度に給与構造改革として給料の引き下げを実施し、本市独自の措置として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歳以上の次長級以上の職員給料削減や、平成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年度から新規採用職員の初任給基準の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号級引き下げ、平成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年度からは等級に応じた給料の削減を実施している。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今後も人件費の適正な管理に努める。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59" name="直線コネクタ 258"/>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31750</xdr:rowOff>
    </xdr:to>
    <xdr:cxnSp macro="">
      <xdr:nvCxnSpPr>
        <xdr:cNvPr id="262" name="直線コネクタ 261"/>
        <xdr:cNvCxnSpPr/>
      </xdr:nvCxnSpPr>
      <xdr:spPr>
        <a:xfrm flipV="1">
          <a:off x="15290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5" name="直線コネクタ 264"/>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8" name="直線コネクタ 267"/>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0" name="楕円 279"/>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1" name="テキスト ボックス 280"/>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本市は学校給食、消防、ごみ処理業務を一部事務組合で処理してきたことから、類似団体内平均値との比較では下回ってきた。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しかし、権限移譲への対応等から数値は年々上昇する傾向にあるため、事務の効率化を引き続き進め、民間委託の検討等の方策により、職員数の増加傾向を抑制していく必要がある。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143510</xdr:rowOff>
    </xdr:to>
    <xdr:cxnSp macro="">
      <xdr:nvCxnSpPr>
        <xdr:cNvPr id="322" name="直線コネクタ 321"/>
        <xdr:cNvCxnSpPr/>
      </xdr:nvCxnSpPr>
      <xdr:spPr>
        <a:xfrm>
          <a:off x="16179800" y="105939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135467</xdr:rowOff>
    </xdr:to>
    <xdr:cxnSp macro="">
      <xdr:nvCxnSpPr>
        <xdr:cNvPr id="325" name="直線コネクタ 324"/>
        <xdr:cNvCxnSpPr/>
      </xdr:nvCxnSpPr>
      <xdr:spPr>
        <a:xfrm>
          <a:off x="15290800" y="105818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123402</xdr:rowOff>
    </xdr:to>
    <xdr:cxnSp macro="">
      <xdr:nvCxnSpPr>
        <xdr:cNvPr id="328" name="直線コネクタ 327"/>
        <xdr:cNvCxnSpPr/>
      </xdr:nvCxnSpPr>
      <xdr:spPr>
        <a:xfrm>
          <a:off x="14401800" y="105617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103294</xdr:rowOff>
    </xdr:to>
    <xdr:cxnSp macro="">
      <xdr:nvCxnSpPr>
        <xdr:cNvPr id="331" name="直線コネクタ 330"/>
        <xdr:cNvCxnSpPr/>
      </xdr:nvCxnSpPr>
      <xdr:spPr>
        <a:xfrm>
          <a:off x="13512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1" name="楕円 340"/>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2"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3" name="楕円 342"/>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4" name="テキスト ボックス 343"/>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5" name="楕円 344"/>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158979</xdr:rowOff>
    </xdr:from>
    <xdr:ext cx="762000" cy="259045"/>
    <xdr:sp macro="" textlink="">
      <xdr:nvSpPr>
        <xdr:cNvPr id="346" name="テキスト ボックス 345"/>
        <xdr:cNvSpPr txBox="1"/>
      </xdr:nvSpPr>
      <xdr:spPr>
        <a:xfrm>
          <a:off x="14909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7" name="楕円 346"/>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164271</xdr:rowOff>
    </xdr:from>
    <xdr:ext cx="762000" cy="259045"/>
    <xdr:sp macro="" textlink="">
      <xdr:nvSpPr>
        <xdr:cNvPr id="348" name="テキスト ボックス 347"/>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9" name="楕円 348"/>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50" name="テキスト ボックス 349"/>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％となった。類似団体内平均値との比較でも低い水準であり、年々低下する傾向にある。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しかし、学校施設建て替えの起債償還が開始することや、空調ＰＦＩ事業の地方債発行が今後指標を増加させることが予想される。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このため、投資的事業について各年度の事業費の平準化を図るとともに、財源となる新発債の発行額も、後年度負担を考慮して慎重に検討していくことが必要である。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164782</xdr:rowOff>
    </xdr:from>
    <xdr:to>
      <xdr:col>81</xdr:col>
      <xdr:colOff>44450</xdr:colOff>
      <xdr:row>38</xdr:row>
      <xdr:rowOff>5397</xdr:rowOff>
    </xdr:to>
    <xdr:cxnSp macro="">
      <xdr:nvCxnSpPr>
        <xdr:cNvPr id="380" name="直線コネクタ 379"/>
        <xdr:cNvCxnSpPr/>
      </xdr:nvCxnSpPr>
      <xdr:spPr>
        <a:xfrm flipV="1">
          <a:off x="16179800" y="650843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5397</xdr:rowOff>
    </xdr:from>
    <xdr:to>
      <xdr:col>77</xdr:col>
      <xdr:colOff>44450</xdr:colOff>
      <xdr:row>38</xdr:row>
      <xdr:rowOff>35560</xdr:rowOff>
    </xdr:to>
    <xdr:cxnSp macro="">
      <xdr:nvCxnSpPr>
        <xdr:cNvPr id="383" name="直線コネクタ 382"/>
        <xdr:cNvCxnSpPr/>
      </xdr:nvCxnSpPr>
      <xdr:spPr>
        <a:xfrm flipV="1">
          <a:off x="15290800" y="65204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89853</xdr:rowOff>
    </xdr:to>
    <xdr:cxnSp macro="">
      <xdr:nvCxnSpPr>
        <xdr:cNvPr id="386" name="直線コネクタ 385"/>
        <xdr:cNvCxnSpPr/>
      </xdr:nvCxnSpPr>
      <xdr:spPr>
        <a:xfrm flipV="1">
          <a:off x="14401800" y="65506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89853</xdr:rowOff>
    </xdr:from>
    <xdr:to>
      <xdr:col>68</xdr:col>
      <xdr:colOff>152400</xdr:colOff>
      <xdr:row>38</xdr:row>
      <xdr:rowOff>156210</xdr:rowOff>
    </xdr:to>
    <xdr:cxnSp macro="">
      <xdr:nvCxnSpPr>
        <xdr:cNvPr id="389" name="直線コネクタ 388"/>
        <xdr:cNvCxnSpPr/>
      </xdr:nvCxnSpPr>
      <xdr:spPr>
        <a:xfrm flipV="1">
          <a:off x="13512800" y="66049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113983</xdr:rowOff>
    </xdr:from>
    <xdr:to>
      <xdr:col>81</xdr:col>
      <xdr:colOff>95250</xdr:colOff>
      <xdr:row>38</xdr:row>
      <xdr:rowOff>44132</xdr:rowOff>
    </xdr:to>
    <xdr:sp macro="" textlink="">
      <xdr:nvSpPr>
        <xdr:cNvPr id="399" name="楕円 398"/>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130510</xdr:rowOff>
    </xdr:from>
    <xdr:ext cx="762000" cy="259045"/>
    <xdr:sp macro="" textlink="">
      <xdr:nvSpPr>
        <xdr:cNvPr id="400"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126047</xdr:rowOff>
    </xdr:from>
    <xdr:to>
      <xdr:col>77</xdr:col>
      <xdr:colOff>95250</xdr:colOff>
      <xdr:row>38</xdr:row>
      <xdr:rowOff>56197</xdr:rowOff>
    </xdr:to>
    <xdr:sp macro="" textlink="">
      <xdr:nvSpPr>
        <xdr:cNvPr id="401" name="楕円 400"/>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66374</xdr:rowOff>
    </xdr:from>
    <xdr:ext cx="736600" cy="259045"/>
    <xdr:sp macro="" textlink="">
      <xdr:nvSpPr>
        <xdr:cNvPr id="402" name="テキスト ボックス 401"/>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3" name="楕円 402"/>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4" name="テキスト ボックス 403"/>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39053</xdr:rowOff>
    </xdr:from>
    <xdr:to>
      <xdr:col>68</xdr:col>
      <xdr:colOff>203200</xdr:colOff>
      <xdr:row>38</xdr:row>
      <xdr:rowOff>140653</xdr:rowOff>
    </xdr:to>
    <xdr:sp macro="" textlink="">
      <xdr:nvSpPr>
        <xdr:cNvPr id="405" name="楕円 404"/>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150830</xdr:rowOff>
    </xdr:from>
    <xdr:ext cx="762000" cy="259045"/>
    <xdr:sp macro="" textlink="">
      <xdr:nvSpPr>
        <xdr:cNvPr id="406" name="テキスト ボックス 405"/>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7" name="楕円 406"/>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8" name="テキスト ボックス 407"/>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％となり、比較すると類似団体内平均値よりも高い数値となった。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要因としては学校施設の校舎建て替えに伴い多額の地方債を発行したことによる。また、次年度以降同じく学校施設にて空調ＰＦＩ事業による地方債発行が予定されていることから、今後も指標の増加が見込まれる。　したがって、将来的な事業の実施に当たっては、内容の精査など慎重に取り組んでいく必要がある。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11261</xdr:rowOff>
    </xdr:from>
    <xdr:to>
      <xdr:col>81</xdr:col>
      <xdr:colOff>44450</xdr:colOff>
      <xdr:row>15</xdr:row>
      <xdr:rowOff>156845</xdr:rowOff>
    </xdr:to>
    <xdr:cxnSp macro="">
      <xdr:nvCxnSpPr>
        <xdr:cNvPr id="442" name="直線コネクタ 441"/>
        <xdr:cNvCxnSpPr/>
      </xdr:nvCxnSpPr>
      <xdr:spPr>
        <a:xfrm>
          <a:off x="16179800" y="2583011"/>
          <a:ext cx="8382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11261</xdr:rowOff>
    </xdr:from>
    <xdr:to>
      <xdr:col>77</xdr:col>
      <xdr:colOff>44450</xdr:colOff>
      <xdr:row>15</xdr:row>
      <xdr:rowOff>39412</xdr:rowOff>
    </xdr:to>
    <xdr:cxnSp macro="">
      <xdr:nvCxnSpPr>
        <xdr:cNvPr id="445" name="直線コネクタ 444"/>
        <xdr:cNvCxnSpPr/>
      </xdr:nvCxnSpPr>
      <xdr:spPr>
        <a:xfrm flipV="1">
          <a:off x="15290800" y="258301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15</xdr:row>
      <xdr:rowOff>51477</xdr:rowOff>
    </xdr:to>
    <xdr:cxnSp macro="">
      <xdr:nvCxnSpPr>
        <xdr:cNvPr id="448" name="直線コネクタ 447"/>
        <xdr:cNvCxnSpPr/>
      </xdr:nvCxnSpPr>
      <xdr:spPr>
        <a:xfrm flipV="1">
          <a:off x="14401800" y="26111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51477</xdr:rowOff>
    </xdr:to>
    <xdr:cxnSp macro="">
      <xdr:nvCxnSpPr>
        <xdr:cNvPr id="451" name="直線コネクタ 450"/>
        <xdr:cNvCxnSpPr/>
      </xdr:nvCxnSpPr>
      <xdr:spPr>
        <a:xfrm>
          <a:off x="13512800" y="26159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106045</xdr:rowOff>
    </xdr:from>
    <xdr:to>
      <xdr:col>81</xdr:col>
      <xdr:colOff>95250</xdr:colOff>
      <xdr:row>16</xdr:row>
      <xdr:rowOff>36195</xdr:rowOff>
    </xdr:to>
    <xdr:sp macro="" textlink="">
      <xdr:nvSpPr>
        <xdr:cNvPr id="461" name="楕円 460"/>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78122</xdr:rowOff>
    </xdr:from>
    <xdr:ext cx="762000" cy="259045"/>
    <xdr:sp macro="" textlink="">
      <xdr:nvSpPr>
        <xdr:cNvPr id="462" name="将来負担の状況該当値テキスト"/>
        <xdr:cNvSpPr txBox="1"/>
      </xdr:nvSpPr>
      <xdr:spPr>
        <a:xfrm>
          <a:off x="17106900" y="26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131911</xdr:rowOff>
    </xdr:from>
    <xdr:to>
      <xdr:col>77</xdr:col>
      <xdr:colOff>95250</xdr:colOff>
      <xdr:row>15</xdr:row>
      <xdr:rowOff>62061</xdr:rowOff>
    </xdr:to>
    <xdr:sp macro="" textlink="">
      <xdr:nvSpPr>
        <xdr:cNvPr id="463" name="楕円 462"/>
        <xdr:cNvSpPr/>
      </xdr:nvSpPr>
      <xdr:spPr>
        <a:xfrm>
          <a:off x="16129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72238</xdr:rowOff>
    </xdr:from>
    <xdr:ext cx="736600" cy="259045"/>
    <xdr:sp macro="" textlink="">
      <xdr:nvSpPr>
        <xdr:cNvPr id="464" name="テキスト ボックス 463"/>
        <xdr:cNvSpPr txBox="1"/>
      </xdr:nvSpPr>
      <xdr:spPr>
        <a:xfrm>
          <a:off x="15798800" y="2301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160062</xdr:rowOff>
    </xdr:from>
    <xdr:to>
      <xdr:col>73</xdr:col>
      <xdr:colOff>44450</xdr:colOff>
      <xdr:row>15</xdr:row>
      <xdr:rowOff>90212</xdr:rowOff>
    </xdr:to>
    <xdr:sp macro="" textlink="">
      <xdr:nvSpPr>
        <xdr:cNvPr id="465" name="楕円 464"/>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100389</xdr:rowOff>
    </xdr:from>
    <xdr:ext cx="762000" cy="259045"/>
    <xdr:sp macro="" textlink="">
      <xdr:nvSpPr>
        <xdr:cNvPr id="466" name="テキスト ボックス 465"/>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677</xdr:rowOff>
    </xdr:from>
    <xdr:to>
      <xdr:col>68</xdr:col>
      <xdr:colOff>203200</xdr:colOff>
      <xdr:row>15</xdr:row>
      <xdr:rowOff>102277</xdr:rowOff>
    </xdr:to>
    <xdr:sp macro="" textlink="">
      <xdr:nvSpPr>
        <xdr:cNvPr id="467" name="楕円 466"/>
        <xdr:cNvSpPr/>
      </xdr:nvSpPr>
      <xdr:spPr>
        <a:xfrm>
          <a:off x="14351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112454</xdr:rowOff>
    </xdr:from>
    <xdr:ext cx="762000" cy="259045"/>
    <xdr:sp macro="" textlink="">
      <xdr:nvSpPr>
        <xdr:cNvPr id="468" name="テキスト ボックス 467"/>
        <xdr:cNvSpPr txBox="1"/>
      </xdr:nvSpPr>
      <xdr:spPr>
        <a:xfrm>
          <a:off x="14020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69" name="楕円 468"/>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70" name="テキスト ボックス 469"/>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28</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年度から</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0.4</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ポイント上昇して</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27.8</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これは類似団体内平均値を上回っており、小規模な市でありながら公立保育所が</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6</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か所、公立幼稚園が</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8</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か所（分園</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1</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か所を含む）あることが要因のひとつである。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経常収支比率に占める割合が大きい部分であり、事務の効率化や民間委託の検討など、引き続き人件費の抑制を図っていく。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111760</xdr:rowOff>
    </xdr:to>
    <xdr:cxnSp macro="">
      <xdr:nvCxnSpPr>
        <xdr:cNvPr id="66" name="直線コネクタ 65"/>
        <xdr:cNvCxnSpPr/>
      </xdr:nvCxnSpPr>
      <xdr:spPr>
        <a:xfrm>
          <a:off x="3987800" y="659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81280</xdr:rowOff>
    </xdr:to>
    <xdr:cxnSp macro="">
      <xdr:nvCxnSpPr>
        <xdr:cNvPr id="69" name="直線コネクタ 68"/>
        <xdr:cNvCxnSpPr/>
      </xdr:nvCxnSpPr>
      <xdr:spPr>
        <a:xfrm>
          <a:off x="3098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39</xdr:row>
      <xdr:rowOff>39370</xdr:rowOff>
    </xdr:to>
    <xdr:cxnSp macro="">
      <xdr:nvCxnSpPr>
        <xdr:cNvPr id="72" name="直線コネクタ 71"/>
        <xdr:cNvCxnSpPr/>
      </xdr:nvCxnSpPr>
      <xdr:spPr>
        <a:xfrm flipV="1">
          <a:off x="2209800" y="6581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39370</xdr:rowOff>
    </xdr:to>
    <xdr:cxnSp macro="">
      <xdr:nvCxnSpPr>
        <xdr:cNvPr id="75" name="直線コネクタ 74"/>
        <xdr:cNvCxnSpPr/>
      </xdr:nvCxnSpPr>
      <xdr:spPr>
        <a:xfrm>
          <a:off x="1320800" y="662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年度と同値で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類似団体内平均値を下回っており、行財政改革の取り組み等により経費の抑制基調に努めてきたほか、学校給食、消防、ごみ処理業務の一部事務組合での処理の影響によるものと考えられる。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今後も引き続き抑制に努めていく。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37846</xdr:rowOff>
    </xdr:to>
    <xdr:cxnSp macro="">
      <xdr:nvCxnSpPr>
        <xdr:cNvPr id="125" name="直線コネクタ 124"/>
        <xdr:cNvCxnSpPr/>
      </xdr:nvCxnSpPr>
      <xdr:spPr>
        <a:xfrm>
          <a:off x="15671800" y="2609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15</xdr:row>
      <xdr:rowOff>37846</xdr:rowOff>
    </xdr:to>
    <xdr:cxnSp macro="">
      <xdr:nvCxnSpPr>
        <xdr:cNvPr id="128" name="直線コネクタ 127"/>
        <xdr:cNvCxnSpPr/>
      </xdr:nvCxnSpPr>
      <xdr:spPr>
        <a:xfrm>
          <a:off x="14782800" y="25364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14</xdr:row>
      <xdr:rowOff>154432</xdr:rowOff>
    </xdr:to>
    <xdr:cxnSp macro="">
      <xdr:nvCxnSpPr>
        <xdr:cNvPr id="131" name="直線コネクタ 130"/>
        <xdr:cNvCxnSpPr/>
      </xdr:nvCxnSpPr>
      <xdr:spPr>
        <a:xfrm flipV="1">
          <a:off x="13893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154432</xdr:rowOff>
    </xdr:to>
    <xdr:cxnSp macro="">
      <xdr:nvCxnSpPr>
        <xdr:cNvPr id="134" name="直線コネクタ 133"/>
        <xdr:cNvCxnSpPr/>
      </xdr:nvCxnSpPr>
      <xdr:spPr>
        <a:xfrm>
          <a:off x="13004800" y="2490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28</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年度から</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0.1</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ポイント下落して</a:t>
          </a:r>
          <a:r>
            <a:rPr kumimoji="0" lang="en-US" altLang="ja-JP" sz="1300" b="0" i="0" u="none" strike="noStrike" kern="0" cap="none" spc="0" normalizeH="0" baseline="0" noProof="0">
              <a:ln>
                <a:noFill/>
              </a:ln>
              <a:solidFill>
                <a:prstClr val="black"/>
              </a:solidFill>
              <a:effectLst/>
              <a:uLnTx/>
              <a:uFillTx/>
              <a:latin typeface="+mn-lt"/>
              <a:ea typeface="ＭＳ Ｐゴシック"/>
              <a:cs typeface="+mn-cs"/>
            </a:rPr>
            <a:t>15.1</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類似団体内平均値を上回っており、伸びは鈍化しているものの高止まりしている生活保護費や、高齢化の進行や障害福祉サービス費等の増による社会福祉費の増が主な要因である。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扶助費については今後も増加が見込まれ、義務的経費のため抑制は困難であるが、単独扶助費の見直しなどを検討していく必要がある。</a:t>
          </a:r>
          <a:endParaRPr kumimoji="0" lang="ja-JP" altLang="ja-JP" sz="13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72572</xdr:rowOff>
    </xdr:from>
    <xdr:to>
      <xdr:col>24</xdr:col>
      <xdr:colOff>25400</xdr:colOff>
      <xdr:row>58</xdr:row>
      <xdr:rowOff>83457</xdr:rowOff>
    </xdr:to>
    <xdr:cxnSp macro="">
      <xdr:nvCxnSpPr>
        <xdr:cNvPr id="188" name="直線コネクタ 187"/>
        <xdr:cNvCxnSpPr/>
      </xdr:nvCxnSpPr>
      <xdr:spPr>
        <a:xfrm flipV="1">
          <a:off x="3987800" y="10016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83457</xdr:rowOff>
    </xdr:to>
    <xdr:cxnSp macro="">
      <xdr:nvCxnSpPr>
        <xdr:cNvPr id="191" name="直線コネクタ 190"/>
        <xdr:cNvCxnSpPr/>
      </xdr:nvCxnSpPr>
      <xdr:spPr>
        <a:xfrm>
          <a:off x="3098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18143</xdr:rowOff>
    </xdr:to>
    <xdr:cxnSp macro="">
      <xdr:nvCxnSpPr>
        <xdr:cNvPr id="194" name="直線コネクタ 193"/>
        <xdr:cNvCxnSpPr/>
      </xdr:nvCxnSpPr>
      <xdr:spPr>
        <a:xfrm flipV="1">
          <a:off x="2209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18143</xdr:rowOff>
    </xdr:to>
    <xdr:cxnSp macro="">
      <xdr:nvCxnSpPr>
        <xdr:cNvPr id="197" name="直線コネクタ 196"/>
        <xdr:cNvCxnSpPr/>
      </xdr:nvCxnSpPr>
      <xdr:spPr>
        <a:xfrm>
          <a:off x="1320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7" name="楕円 206"/>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8"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9" name="楕円 208"/>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0" name="テキスト ボックス 209"/>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3" name="楕円 212"/>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4" name="テキスト ボックス 213"/>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5" name="楕円 214"/>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6" name="テキスト ボックス 215"/>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類似団体内平均値を上回っており、繰出金において、高齢化の進行に伴う国民健康保険、介護保険等への繰出の増加に加え、整備途上である公共下水道事業への繰出が大きくなっていることが挙げられる。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基準外の繰出のあり方や、受益と負担の公平性などについて、引き続き検討していく必要がある。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66040</xdr:rowOff>
    </xdr:to>
    <xdr:cxnSp macro="">
      <xdr:nvCxnSpPr>
        <xdr:cNvPr id="249" name="直線コネクタ 248"/>
        <xdr:cNvCxnSpPr/>
      </xdr:nvCxnSpPr>
      <xdr:spPr>
        <a:xfrm>
          <a:off x="15671800" y="1028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59</xdr:row>
      <xdr:rowOff>168910</xdr:rowOff>
    </xdr:to>
    <xdr:cxnSp macro="">
      <xdr:nvCxnSpPr>
        <xdr:cNvPr id="252" name="直線コネクタ 251"/>
        <xdr:cNvCxnSpPr/>
      </xdr:nvCxnSpPr>
      <xdr:spPr>
        <a:xfrm>
          <a:off x="14782800" y="1026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59</xdr:row>
      <xdr:rowOff>146050</xdr:rowOff>
    </xdr:to>
    <xdr:cxnSp macro="">
      <xdr:nvCxnSpPr>
        <xdr:cNvPr id="255" name="直線コネクタ 254"/>
        <xdr:cNvCxnSpPr/>
      </xdr:nvCxnSpPr>
      <xdr:spPr>
        <a:xfrm>
          <a:off x="13893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138430</xdr:rowOff>
    </xdr:to>
    <xdr:cxnSp macro="">
      <xdr:nvCxnSpPr>
        <xdr:cNvPr id="258" name="直線コネクタ 257"/>
        <xdr:cNvCxnSpPr/>
      </xdr:nvCxnSpPr>
      <xdr:spPr>
        <a:xfrm>
          <a:off x="13004800" y="1019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xdr:rowOff>
    </xdr:from>
    <xdr:to>
      <xdr:col>82</xdr:col>
      <xdr:colOff>158750</xdr:colOff>
      <xdr:row>60</xdr:row>
      <xdr:rowOff>116840</xdr:rowOff>
    </xdr:to>
    <xdr:sp macro="" textlink="">
      <xdr:nvSpPr>
        <xdr:cNvPr id="268" name="楕円 267"/>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158767</xdr:rowOff>
    </xdr:from>
    <xdr:ext cx="762000" cy="259045"/>
    <xdr:sp macro="" textlink="">
      <xdr:nvSpPr>
        <xdr:cNvPr id="269" name="その他該当値テキスト"/>
        <xdr:cNvSpPr txBox="1"/>
      </xdr:nvSpPr>
      <xdr:spPr>
        <a:xfrm>
          <a:off x="16598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70" name="楕円 269"/>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71" name="テキスト ボックス 270"/>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2" name="楕円 271"/>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3" name="テキスト ボックス 272"/>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4" name="楕円 273"/>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5" name="テキスト ボックス 274"/>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ポイント下降して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類似団体内平均値を上回っており、主に学校給食、消防、ごみ処理業務を一部事務組合で処理していることに伴う負担金や、市立病院への繰出金によるものである。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一部事務組合に対しても引き続き経費の抑制を求め、構成市の負担金の抑制に努める。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7" name="直線コネクタ 306"/>
        <xdr:cNvCxnSpPr/>
      </xdr:nvCxnSpPr>
      <xdr:spPr>
        <a:xfrm flipV="1">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165862</xdr:rowOff>
    </xdr:to>
    <xdr:cxnSp macro="">
      <xdr:nvCxnSpPr>
        <xdr:cNvPr id="310" name="直線コネクタ 309"/>
        <xdr:cNvCxnSpPr/>
      </xdr:nvCxnSpPr>
      <xdr:spPr>
        <a:xfrm>
          <a:off x="14782800" y="6468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124714</xdr:rowOff>
    </xdr:to>
    <xdr:cxnSp macro="">
      <xdr:nvCxnSpPr>
        <xdr:cNvPr id="313" name="直線コネクタ 312"/>
        <xdr:cNvCxnSpPr/>
      </xdr:nvCxnSpPr>
      <xdr:spPr>
        <a:xfrm>
          <a:off x="13893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6" name="直線コネクタ 315"/>
        <xdr:cNvCxnSpPr/>
      </xdr:nvCxnSpPr>
      <xdr:spPr>
        <a:xfrm>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8" name="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0" name="楕円 329"/>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1" name="テキスト ボックス 330"/>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prstClr val="black"/>
              </a:solidFill>
              <a:effectLst/>
              <a:uLnTx/>
              <a:uFillTx/>
              <a:latin typeface="+mn-lt"/>
              <a:ea typeface="ＭＳ Ｐゴシック"/>
              <a:cs typeface="+mn-cs"/>
            </a:rPr>
            <a:t>　平成</a:t>
          </a:r>
          <a:r>
            <a:rPr kumimoji="0" lang="en-US" altLang="ja-JP" sz="1250" b="0" i="0" u="none" strike="noStrike" kern="0" cap="none" spc="0" normalizeH="0" baseline="0" noProof="0">
              <a:ln>
                <a:noFill/>
              </a:ln>
              <a:solidFill>
                <a:prstClr val="black"/>
              </a:solidFill>
              <a:effectLst/>
              <a:uLnTx/>
              <a:uFillTx/>
              <a:latin typeface="+mn-lt"/>
              <a:ea typeface="ＭＳ Ｐゴシック"/>
              <a:cs typeface="+mn-cs"/>
            </a:rPr>
            <a:t>28</a:t>
          </a:r>
          <a:r>
            <a:rPr kumimoji="0" lang="ja-JP" altLang="en-US" sz="1250" b="0" i="0" u="none" strike="noStrike" kern="0" cap="none" spc="0" normalizeH="0" baseline="0" noProof="0">
              <a:ln>
                <a:noFill/>
              </a:ln>
              <a:solidFill>
                <a:prstClr val="black"/>
              </a:solidFill>
              <a:effectLst/>
              <a:uLnTx/>
              <a:uFillTx/>
              <a:latin typeface="+mn-lt"/>
              <a:ea typeface="ＭＳ Ｐゴシック"/>
              <a:cs typeface="+mn-cs"/>
            </a:rPr>
            <a:t>年度から</a:t>
          </a:r>
          <a:r>
            <a:rPr kumimoji="0" lang="en-US" altLang="ja-JP" sz="1250" b="0" i="0" u="none" strike="noStrike" kern="0" cap="none" spc="0" normalizeH="0" baseline="0" noProof="0">
              <a:ln>
                <a:noFill/>
              </a:ln>
              <a:solidFill>
                <a:prstClr val="black"/>
              </a:solidFill>
              <a:effectLst/>
              <a:uLnTx/>
              <a:uFillTx/>
              <a:latin typeface="+mn-lt"/>
              <a:ea typeface="ＭＳ Ｐゴシック"/>
              <a:cs typeface="+mn-cs"/>
            </a:rPr>
            <a:t>0.1</a:t>
          </a:r>
          <a:r>
            <a:rPr kumimoji="0" lang="ja-JP" altLang="en-US" sz="1250" b="0" i="0" u="none" strike="noStrike" kern="0" cap="none" spc="0" normalizeH="0" baseline="0" noProof="0">
              <a:ln>
                <a:noFill/>
              </a:ln>
              <a:solidFill>
                <a:prstClr val="black"/>
              </a:solidFill>
              <a:effectLst/>
              <a:uLnTx/>
              <a:uFillTx/>
              <a:latin typeface="+mn-lt"/>
              <a:ea typeface="ＭＳ Ｐゴシック"/>
              <a:cs typeface="+mn-cs"/>
            </a:rPr>
            <a:t>ポイント上昇して</a:t>
          </a:r>
          <a:r>
            <a:rPr kumimoji="0" lang="en-US" altLang="ja-JP" sz="1250" b="0" i="0" u="none" strike="noStrike" kern="0" cap="none" spc="0" normalizeH="0" baseline="0" noProof="0">
              <a:ln>
                <a:noFill/>
              </a:ln>
              <a:solidFill>
                <a:prstClr val="black"/>
              </a:solidFill>
              <a:effectLst/>
              <a:uLnTx/>
              <a:uFillTx/>
              <a:latin typeface="+mn-lt"/>
              <a:ea typeface="ＭＳ Ｐゴシック"/>
              <a:cs typeface="+mn-cs"/>
            </a:rPr>
            <a:t>9.1</a:t>
          </a:r>
          <a:r>
            <a:rPr kumimoji="0" lang="ja-JP" altLang="en-US" sz="1250" b="0" i="0" u="none" strike="noStrike" kern="0" cap="none" spc="0" normalizeH="0" baseline="0" noProof="0">
              <a:ln>
                <a:noFill/>
              </a:ln>
              <a:solidFill>
                <a:prstClr val="black"/>
              </a:solidFill>
              <a:effectLst/>
              <a:uLnTx/>
              <a:uFillTx/>
              <a:latin typeface="+mn-lt"/>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prstClr val="black"/>
              </a:solidFill>
              <a:effectLst/>
              <a:uLnTx/>
              <a:uFillTx/>
              <a:latin typeface="+mn-lt"/>
              <a:ea typeface="ＭＳ Ｐゴシック"/>
              <a:cs typeface="+mn-cs"/>
            </a:rPr>
            <a:t>　類似団体内平均値を下回っているが、これは過去において投資的事業を慎重に実施してきたことから地方債の発行が少なく、さらに、高利率の既発債が順次償還終了時期を迎えていることによるものである。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prstClr val="black"/>
              </a:solidFill>
              <a:effectLst/>
              <a:uLnTx/>
              <a:uFillTx/>
              <a:latin typeface="+mn-lt"/>
              <a:ea typeface="ＭＳ Ｐゴシック"/>
              <a:cs typeface="+mn-cs"/>
            </a:rPr>
            <a:t>　近年では臨時財政対策債の発行額が多額になり、投資的事業も数多く実施していることから今後の公債費負担の増大が見込まれ、注意が必要であるため、地方債の発行は慎重に行う必要がある。</a:t>
          </a:r>
          <a:endParaRPr kumimoji="0" lang="ja-JP" altLang="ja-JP" sz="125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143002</xdr:rowOff>
    </xdr:to>
    <xdr:cxnSp macro="">
      <xdr:nvCxnSpPr>
        <xdr:cNvPr id="365" name="直線コネクタ 364"/>
        <xdr:cNvCxnSpPr/>
      </xdr:nvCxnSpPr>
      <xdr:spPr>
        <a:xfrm>
          <a:off x="3987800" y="12997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68" name="直線コネクタ 367"/>
        <xdr:cNvCxnSpPr/>
      </xdr:nvCxnSpPr>
      <xdr:spPr>
        <a:xfrm>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152146</xdr:rowOff>
    </xdr:to>
    <xdr:cxnSp macro="">
      <xdr:nvCxnSpPr>
        <xdr:cNvPr id="371" name="直線コネクタ 370"/>
        <xdr:cNvCxnSpPr/>
      </xdr:nvCxnSpPr>
      <xdr:spPr>
        <a:xfrm flipV="1">
          <a:off x="2209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75</xdr:row>
      <xdr:rowOff>156718</xdr:rowOff>
    </xdr:to>
    <xdr:cxnSp macro="">
      <xdr:nvCxnSpPr>
        <xdr:cNvPr id="374" name="直線コネクタ 373"/>
        <xdr:cNvCxnSpPr/>
      </xdr:nvCxnSpPr>
      <xdr:spPr>
        <a:xfrm flipV="1">
          <a:off x="1320800" y="13010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4" name="楕円 383"/>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5"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8" name="楕円 38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9" name="テキスト ボックス 38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0" name="楕円 389"/>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1" name="テキスト ボックス 390"/>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2" name="楕円 391"/>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3" name="テキスト ボックス 392"/>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類似団体内順位が最下位であり、特に人件費、扶助費、補助費等、繰出金で類似団体を上回っていることが大きく影響している。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85089</xdr:rowOff>
    </xdr:from>
    <xdr:to>
      <xdr:col>82</xdr:col>
      <xdr:colOff>107950</xdr:colOff>
      <xdr:row>80</xdr:row>
      <xdr:rowOff>92711</xdr:rowOff>
    </xdr:to>
    <xdr:cxnSp macro="">
      <xdr:nvCxnSpPr>
        <xdr:cNvPr id="426" name="直線コネクタ 425"/>
        <xdr:cNvCxnSpPr/>
      </xdr:nvCxnSpPr>
      <xdr:spPr>
        <a:xfrm>
          <a:off x="15671800" y="13801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130811</xdr:rowOff>
    </xdr:from>
    <xdr:to>
      <xdr:col>78</xdr:col>
      <xdr:colOff>69850</xdr:colOff>
      <xdr:row>80</xdr:row>
      <xdr:rowOff>85089</xdr:rowOff>
    </xdr:to>
    <xdr:cxnSp macro="">
      <xdr:nvCxnSpPr>
        <xdr:cNvPr id="429" name="直線コネクタ 428"/>
        <xdr:cNvCxnSpPr/>
      </xdr:nvCxnSpPr>
      <xdr:spPr>
        <a:xfrm>
          <a:off x="14782800" y="136753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43180</xdr:rowOff>
    </xdr:to>
    <xdr:cxnSp macro="">
      <xdr:nvCxnSpPr>
        <xdr:cNvPr id="432" name="直線コネクタ 431"/>
        <xdr:cNvCxnSpPr/>
      </xdr:nvCxnSpPr>
      <xdr:spPr>
        <a:xfrm flipV="1">
          <a:off x="13893800" y="13675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80</xdr:row>
      <xdr:rowOff>43180</xdr:rowOff>
    </xdr:to>
    <xdr:cxnSp macro="">
      <xdr:nvCxnSpPr>
        <xdr:cNvPr id="435" name="直線コネクタ 434"/>
        <xdr:cNvCxnSpPr/>
      </xdr:nvCxnSpPr>
      <xdr:spPr>
        <a:xfrm>
          <a:off x="13004800" y="136182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41911</xdr:rowOff>
    </xdr:from>
    <xdr:to>
      <xdr:col>82</xdr:col>
      <xdr:colOff>158750</xdr:colOff>
      <xdr:row>80</xdr:row>
      <xdr:rowOff>143511</xdr:rowOff>
    </xdr:to>
    <xdr:sp macro="" textlink="">
      <xdr:nvSpPr>
        <xdr:cNvPr id="445" name="楕円 444"/>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121938</xdr:rowOff>
    </xdr:from>
    <xdr:ext cx="762000" cy="259045"/>
    <xdr:sp macro="" textlink="">
      <xdr:nvSpPr>
        <xdr:cNvPr id="446" name="公債費以外該当値テキスト"/>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34289</xdr:rowOff>
    </xdr:from>
    <xdr:to>
      <xdr:col>78</xdr:col>
      <xdr:colOff>120650</xdr:colOff>
      <xdr:row>80</xdr:row>
      <xdr:rowOff>135889</xdr:rowOff>
    </xdr:to>
    <xdr:sp macro="" textlink="">
      <xdr:nvSpPr>
        <xdr:cNvPr id="447" name="楕円 446"/>
        <xdr:cNvSpPr/>
      </xdr:nvSpPr>
      <xdr:spPr>
        <a:xfrm>
          <a:off x="15621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120666</xdr:rowOff>
    </xdr:from>
    <xdr:ext cx="736600" cy="259045"/>
    <xdr:sp macro="" textlink="">
      <xdr:nvSpPr>
        <xdr:cNvPr id="448" name="テキスト ボックス 447"/>
        <xdr:cNvSpPr txBox="1"/>
      </xdr:nvSpPr>
      <xdr:spPr>
        <a:xfrm>
          <a:off x="15290800" y="1383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49" name="楕円 448"/>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50" name="テキスト ボックス 449"/>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51" name="楕円 450"/>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52" name="テキスト ボックス 451"/>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3" name="楕円 452"/>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4" name="テキスト ボックス 453"/>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130219</xdr:rowOff>
    </xdr:from>
    <xdr:to>
      <xdr:col>29</xdr:col>
      <xdr:colOff>127000</xdr:colOff>
      <xdr:row>15</xdr:row>
      <xdr:rowOff>154737</xdr:rowOff>
    </xdr:to>
    <xdr:cxnSp macro="">
      <xdr:nvCxnSpPr>
        <xdr:cNvPr id="50" name="直線コネクタ 49"/>
        <xdr:cNvCxnSpPr/>
      </xdr:nvCxnSpPr>
      <xdr:spPr bwMode="auto">
        <a:xfrm flipV="1">
          <a:off x="5003800" y="2749594"/>
          <a:ext cx="647700" cy="2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138659</xdr:rowOff>
    </xdr:from>
    <xdr:to>
      <xdr:col>26</xdr:col>
      <xdr:colOff>50800</xdr:colOff>
      <xdr:row>15</xdr:row>
      <xdr:rowOff>154737</xdr:rowOff>
    </xdr:to>
    <xdr:cxnSp macro="">
      <xdr:nvCxnSpPr>
        <xdr:cNvPr id="53" name="直線コネクタ 52"/>
        <xdr:cNvCxnSpPr/>
      </xdr:nvCxnSpPr>
      <xdr:spPr bwMode="auto">
        <a:xfrm>
          <a:off x="4305300" y="2758034"/>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138659</xdr:rowOff>
    </xdr:from>
    <xdr:to>
      <xdr:col>22</xdr:col>
      <xdr:colOff>114300</xdr:colOff>
      <xdr:row>16</xdr:row>
      <xdr:rowOff>18263</xdr:rowOff>
    </xdr:to>
    <xdr:cxnSp macro="">
      <xdr:nvCxnSpPr>
        <xdr:cNvPr id="56" name="直線コネクタ 55"/>
        <xdr:cNvCxnSpPr/>
      </xdr:nvCxnSpPr>
      <xdr:spPr bwMode="auto">
        <a:xfrm flipV="1">
          <a:off x="3606800" y="2758034"/>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18263</xdr:rowOff>
    </xdr:from>
    <xdr:to>
      <xdr:col>18</xdr:col>
      <xdr:colOff>177800</xdr:colOff>
      <xdr:row>16</xdr:row>
      <xdr:rowOff>28912</xdr:rowOff>
    </xdr:to>
    <xdr:cxnSp macro="">
      <xdr:nvCxnSpPr>
        <xdr:cNvPr id="59" name="直線コネクタ 58"/>
        <xdr:cNvCxnSpPr/>
      </xdr:nvCxnSpPr>
      <xdr:spPr bwMode="auto">
        <a:xfrm flipV="1">
          <a:off x="2908300" y="2809088"/>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79419</xdr:rowOff>
    </xdr:from>
    <xdr:to>
      <xdr:col>29</xdr:col>
      <xdr:colOff>177800</xdr:colOff>
      <xdr:row>16</xdr:row>
      <xdr:rowOff>9569</xdr:rowOff>
    </xdr:to>
    <xdr:sp macro="" textlink="">
      <xdr:nvSpPr>
        <xdr:cNvPr id="69" name="楕円 68"/>
        <xdr:cNvSpPr/>
      </xdr:nvSpPr>
      <xdr:spPr bwMode="auto">
        <a:xfrm>
          <a:off x="5600700" y="269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95946</xdr:rowOff>
    </xdr:from>
    <xdr:ext cx="762000" cy="259045"/>
    <xdr:sp macro="" textlink="">
      <xdr:nvSpPr>
        <xdr:cNvPr id="70" name="人口1人当たり決算額の推移該当値テキスト130"/>
        <xdr:cNvSpPr txBox="1"/>
      </xdr:nvSpPr>
      <xdr:spPr>
        <a:xfrm>
          <a:off x="5740400" y="25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103937</xdr:rowOff>
    </xdr:from>
    <xdr:to>
      <xdr:col>26</xdr:col>
      <xdr:colOff>101600</xdr:colOff>
      <xdr:row>16</xdr:row>
      <xdr:rowOff>34087</xdr:rowOff>
    </xdr:to>
    <xdr:sp macro="" textlink="">
      <xdr:nvSpPr>
        <xdr:cNvPr id="71" name="楕円 70"/>
        <xdr:cNvSpPr/>
      </xdr:nvSpPr>
      <xdr:spPr bwMode="auto">
        <a:xfrm>
          <a:off x="4953000" y="27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44264</xdr:rowOff>
    </xdr:from>
    <xdr:ext cx="736600" cy="259045"/>
    <xdr:sp macro="" textlink="">
      <xdr:nvSpPr>
        <xdr:cNvPr id="72" name="テキスト ボックス 71"/>
        <xdr:cNvSpPr txBox="1"/>
      </xdr:nvSpPr>
      <xdr:spPr>
        <a:xfrm>
          <a:off x="4622800" y="249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87859</xdr:rowOff>
    </xdr:from>
    <xdr:to>
      <xdr:col>22</xdr:col>
      <xdr:colOff>165100</xdr:colOff>
      <xdr:row>16</xdr:row>
      <xdr:rowOff>18009</xdr:rowOff>
    </xdr:to>
    <xdr:sp macro="" textlink="">
      <xdr:nvSpPr>
        <xdr:cNvPr id="73" name="楕円 72"/>
        <xdr:cNvSpPr/>
      </xdr:nvSpPr>
      <xdr:spPr bwMode="auto">
        <a:xfrm>
          <a:off x="4254500" y="270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28186</xdr:rowOff>
    </xdr:from>
    <xdr:ext cx="762000" cy="259045"/>
    <xdr:sp macro="" textlink="">
      <xdr:nvSpPr>
        <xdr:cNvPr id="74" name="テキスト ボックス 73"/>
        <xdr:cNvSpPr txBox="1"/>
      </xdr:nvSpPr>
      <xdr:spPr>
        <a:xfrm>
          <a:off x="3924300" y="247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138913</xdr:rowOff>
    </xdr:from>
    <xdr:to>
      <xdr:col>19</xdr:col>
      <xdr:colOff>38100</xdr:colOff>
      <xdr:row>16</xdr:row>
      <xdr:rowOff>69063</xdr:rowOff>
    </xdr:to>
    <xdr:sp macro="" textlink="">
      <xdr:nvSpPr>
        <xdr:cNvPr id="75" name="楕円 74"/>
        <xdr:cNvSpPr/>
      </xdr:nvSpPr>
      <xdr:spPr bwMode="auto">
        <a:xfrm>
          <a:off x="3556000" y="275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79240</xdr:rowOff>
    </xdr:from>
    <xdr:ext cx="762000" cy="259045"/>
    <xdr:sp macro="" textlink="">
      <xdr:nvSpPr>
        <xdr:cNvPr id="76" name="テキスト ボックス 75"/>
        <xdr:cNvSpPr txBox="1"/>
      </xdr:nvSpPr>
      <xdr:spPr>
        <a:xfrm>
          <a:off x="3225800" y="2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149562</xdr:rowOff>
    </xdr:from>
    <xdr:to>
      <xdr:col>15</xdr:col>
      <xdr:colOff>101600</xdr:colOff>
      <xdr:row>16</xdr:row>
      <xdr:rowOff>79712</xdr:rowOff>
    </xdr:to>
    <xdr:sp macro="" textlink="">
      <xdr:nvSpPr>
        <xdr:cNvPr id="77" name="楕円 76"/>
        <xdr:cNvSpPr/>
      </xdr:nvSpPr>
      <xdr:spPr bwMode="auto">
        <a:xfrm>
          <a:off x="2857500" y="276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89889</xdr:rowOff>
    </xdr:from>
    <xdr:ext cx="762000" cy="259045"/>
    <xdr:sp macro="" textlink="">
      <xdr:nvSpPr>
        <xdr:cNvPr id="78" name="テキスト ボックス 77"/>
        <xdr:cNvSpPr txBox="1"/>
      </xdr:nvSpPr>
      <xdr:spPr>
        <a:xfrm>
          <a:off x="2527300" y="25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34189</xdr:rowOff>
    </xdr:from>
    <xdr:to>
      <xdr:col>29</xdr:col>
      <xdr:colOff>127000</xdr:colOff>
      <xdr:row>37</xdr:row>
      <xdr:rowOff>53489</xdr:rowOff>
    </xdr:to>
    <xdr:cxnSp macro="">
      <xdr:nvCxnSpPr>
        <xdr:cNvPr id="113" name="直線コネクタ 112"/>
        <xdr:cNvCxnSpPr/>
      </xdr:nvCxnSpPr>
      <xdr:spPr bwMode="auto">
        <a:xfrm>
          <a:off x="5003800" y="7158889"/>
          <a:ext cx="6477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9989</xdr:rowOff>
    </xdr:from>
    <xdr:to>
      <xdr:col>26</xdr:col>
      <xdr:colOff>50800</xdr:colOff>
      <xdr:row>37</xdr:row>
      <xdr:rowOff>34189</xdr:rowOff>
    </xdr:to>
    <xdr:cxnSp macro="">
      <xdr:nvCxnSpPr>
        <xdr:cNvPr id="116" name="直線コネクタ 115"/>
        <xdr:cNvCxnSpPr/>
      </xdr:nvCxnSpPr>
      <xdr:spPr bwMode="auto">
        <a:xfrm>
          <a:off x="4305300" y="7134689"/>
          <a:ext cx="698500" cy="2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9989</xdr:rowOff>
    </xdr:from>
    <xdr:to>
      <xdr:col>22</xdr:col>
      <xdr:colOff>114300</xdr:colOff>
      <xdr:row>37</xdr:row>
      <xdr:rowOff>27820</xdr:rowOff>
    </xdr:to>
    <xdr:cxnSp macro="">
      <xdr:nvCxnSpPr>
        <xdr:cNvPr id="119" name="直線コネクタ 118"/>
        <xdr:cNvCxnSpPr/>
      </xdr:nvCxnSpPr>
      <xdr:spPr bwMode="auto">
        <a:xfrm flipV="1">
          <a:off x="3606800" y="7134689"/>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105414</xdr:rowOff>
    </xdr:from>
    <xdr:to>
      <xdr:col>18</xdr:col>
      <xdr:colOff>177800</xdr:colOff>
      <xdr:row>37</xdr:row>
      <xdr:rowOff>27820</xdr:rowOff>
    </xdr:to>
    <xdr:cxnSp macro="">
      <xdr:nvCxnSpPr>
        <xdr:cNvPr id="122" name="直線コネクタ 121"/>
        <xdr:cNvCxnSpPr/>
      </xdr:nvCxnSpPr>
      <xdr:spPr bwMode="auto">
        <a:xfrm>
          <a:off x="2908300" y="7058664"/>
          <a:ext cx="698500" cy="9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2689</xdr:rowOff>
    </xdr:from>
    <xdr:to>
      <xdr:col>29</xdr:col>
      <xdr:colOff>177800</xdr:colOff>
      <xdr:row>37</xdr:row>
      <xdr:rowOff>104289</xdr:rowOff>
    </xdr:to>
    <xdr:sp macro="" textlink="">
      <xdr:nvSpPr>
        <xdr:cNvPr id="132" name="楕円 131"/>
        <xdr:cNvSpPr/>
      </xdr:nvSpPr>
      <xdr:spPr bwMode="auto">
        <a:xfrm>
          <a:off x="56007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146216</xdr:rowOff>
    </xdr:from>
    <xdr:ext cx="762000" cy="259045"/>
    <xdr:sp macro="" textlink="">
      <xdr:nvSpPr>
        <xdr:cNvPr id="133" name="人口1人当たり決算額の推移該当値テキスト445"/>
        <xdr:cNvSpPr txBox="1"/>
      </xdr:nvSpPr>
      <xdr:spPr>
        <a:xfrm>
          <a:off x="5740400" y="70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154839</xdr:rowOff>
    </xdr:from>
    <xdr:to>
      <xdr:col>26</xdr:col>
      <xdr:colOff>101600</xdr:colOff>
      <xdr:row>37</xdr:row>
      <xdr:rowOff>84989</xdr:rowOff>
    </xdr:to>
    <xdr:sp macro="" textlink="">
      <xdr:nvSpPr>
        <xdr:cNvPr id="134" name="楕円 133"/>
        <xdr:cNvSpPr/>
      </xdr:nvSpPr>
      <xdr:spPr bwMode="auto">
        <a:xfrm>
          <a:off x="4953000" y="7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69766</xdr:rowOff>
    </xdr:from>
    <xdr:ext cx="736600" cy="259045"/>
    <xdr:sp macro="" textlink="">
      <xdr:nvSpPr>
        <xdr:cNvPr id="135" name="テキスト ボックス 134"/>
        <xdr:cNvSpPr txBox="1"/>
      </xdr:nvSpPr>
      <xdr:spPr>
        <a:xfrm>
          <a:off x="4622800" y="71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130639</xdr:rowOff>
    </xdr:from>
    <xdr:to>
      <xdr:col>22</xdr:col>
      <xdr:colOff>165100</xdr:colOff>
      <xdr:row>37</xdr:row>
      <xdr:rowOff>60789</xdr:rowOff>
    </xdr:to>
    <xdr:sp macro="" textlink="">
      <xdr:nvSpPr>
        <xdr:cNvPr id="136" name="楕円 135"/>
        <xdr:cNvSpPr/>
      </xdr:nvSpPr>
      <xdr:spPr bwMode="auto">
        <a:xfrm>
          <a:off x="4254500" y="708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45566</xdr:rowOff>
    </xdr:from>
    <xdr:ext cx="762000" cy="259045"/>
    <xdr:sp macro="" textlink="">
      <xdr:nvSpPr>
        <xdr:cNvPr id="137" name="テキスト ボックス 136"/>
        <xdr:cNvSpPr txBox="1"/>
      </xdr:nvSpPr>
      <xdr:spPr>
        <a:xfrm>
          <a:off x="3924300" y="717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148470</xdr:rowOff>
    </xdr:from>
    <xdr:to>
      <xdr:col>19</xdr:col>
      <xdr:colOff>38100</xdr:colOff>
      <xdr:row>37</xdr:row>
      <xdr:rowOff>78620</xdr:rowOff>
    </xdr:to>
    <xdr:sp macro="" textlink="">
      <xdr:nvSpPr>
        <xdr:cNvPr id="138" name="楕円 137"/>
        <xdr:cNvSpPr/>
      </xdr:nvSpPr>
      <xdr:spPr bwMode="auto">
        <a:xfrm>
          <a:off x="3556000" y="710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63397</xdr:rowOff>
    </xdr:from>
    <xdr:ext cx="762000" cy="259045"/>
    <xdr:sp macro="" textlink="">
      <xdr:nvSpPr>
        <xdr:cNvPr id="139" name="テキスト ボックス 138"/>
        <xdr:cNvSpPr txBox="1"/>
      </xdr:nvSpPr>
      <xdr:spPr>
        <a:xfrm>
          <a:off x="3225800" y="71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54614</xdr:rowOff>
    </xdr:from>
    <xdr:to>
      <xdr:col>15</xdr:col>
      <xdr:colOff>101600</xdr:colOff>
      <xdr:row>36</xdr:row>
      <xdr:rowOff>156214</xdr:rowOff>
    </xdr:to>
    <xdr:sp macro="" textlink="">
      <xdr:nvSpPr>
        <xdr:cNvPr id="140" name="楕円 139"/>
        <xdr:cNvSpPr/>
      </xdr:nvSpPr>
      <xdr:spPr bwMode="auto">
        <a:xfrm>
          <a:off x="2857500" y="700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140991</xdr:rowOff>
    </xdr:from>
    <xdr:ext cx="762000" cy="259045"/>
    <xdr:sp macro="" textlink="">
      <xdr:nvSpPr>
        <xdr:cNvPr id="141" name="テキスト ボックス 140"/>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86322</xdr:rowOff>
    </xdr:from>
    <xdr:to>
      <xdr:col>24</xdr:col>
      <xdr:colOff>63500</xdr:colOff>
      <xdr:row>36</xdr:row>
      <xdr:rowOff>140824</xdr:rowOff>
    </xdr:to>
    <xdr:cxnSp macro="">
      <xdr:nvCxnSpPr>
        <xdr:cNvPr id="61" name="直線コネクタ 60"/>
        <xdr:cNvCxnSpPr/>
      </xdr:nvCxnSpPr>
      <xdr:spPr>
        <a:xfrm flipV="1">
          <a:off x="3797300" y="6258522"/>
          <a:ext cx="8382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100819</xdr:rowOff>
    </xdr:from>
    <xdr:to>
      <xdr:col>19</xdr:col>
      <xdr:colOff>177800</xdr:colOff>
      <xdr:row>36</xdr:row>
      <xdr:rowOff>140824</xdr:rowOff>
    </xdr:to>
    <xdr:cxnSp macro="">
      <xdr:nvCxnSpPr>
        <xdr:cNvPr id="64" name="直線コネクタ 63"/>
        <xdr:cNvCxnSpPr/>
      </xdr:nvCxnSpPr>
      <xdr:spPr>
        <a:xfrm>
          <a:off x="2908300" y="627301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88513</xdr:rowOff>
    </xdr:from>
    <xdr:to>
      <xdr:col>15</xdr:col>
      <xdr:colOff>50800</xdr:colOff>
      <xdr:row>36</xdr:row>
      <xdr:rowOff>100819</xdr:rowOff>
    </xdr:to>
    <xdr:cxnSp macro="">
      <xdr:nvCxnSpPr>
        <xdr:cNvPr id="67" name="直線コネクタ 66"/>
        <xdr:cNvCxnSpPr/>
      </xdr:nvCxnSpPr>
      <xdr:spPr>
        <a:xfrm>
          <a:off x="2019300" y="626071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88513</xdr:rowOff>
    </xdr:from>
    <xdr:to>
      <xdr:col>10</xdr:col>
      <xdr:colOff>114300</xdr:colOff>
      <xdr:row>36</xdr:row>
      <xdr:rowOff>102914</xdr:rowOff>
    </xdr:to>
    <xdr:cxnSp macro="">
      <xdr:nvCxnSpPr>
        <xdr:cNvPr id="70" name="直線コネクタ 69"/>
        <xdr:cNvCxnSpPr/>
      </xdr:nvCxnSpPr>
      <xdr:spPr>
        <a:xfrm flipV="1">
          <a:off x="1130300" y="62607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35522</xdr:rowOff>
    </xdr:from>
    <xdr:to>
      <xdr:col>24</xdr:col>
      <xdr:colOff>114300</xdr:colOff>
      <xdr:row>36</xdr:row>
      <xdr:rowOff>137122</xdr:rowOff>
    </xdr:to>
    <xdr:sp macro="" textlink="">
      <xdr:nvSpPr>
        <xdr:cNvPr id="80" name="楕円 79"/>
        <xdr:cNvSpPr/>
      </xdr:nvSpPr>
      <xdr:spPr>
        <a:xfrm>
          <a:off x="45847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58399</xdr:rowOff>
    </xdr:from>
    <xdr:ext cx="534377" cy="259045"/>
    <xdr:sp macro="" textlink="">
      <xdr:nvSpPr>
        <xdr:cNvPr id="81" name="人件費該当値テキスト"/>
        <xdr:cNvSpPr txBox="1"/>
      </xdr:nvSpPr>
      <xdr:spPr>
        <a:xfrm>
          <a:off x="4686300" y="60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90024</xdr:rowOff>
    </xdr:from>
    <xdr:to>
      <xdr:col>20</xdr:col>
      <xdr:colOff>38100</xdr:colOff>
      <xdr:row>37</xdr:row>
      <xdr:rowOff>20174</xdr:rowOff>
    </xdr:to>
    <xdr:sp macro="" textlink="">
      <xdr:nvSpPr>
        <xdr:cNvPr id="82" name="楕円 81"/>
        <xdr:cNvSpPr/>
      </xdr:nvSpPr>
      <xdr:spPr>
        <a:xfrm>
          <a:off x="3746500" y="6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36701</xdr:rowOff>
    </xdr:from>
    <xdr:ext cx="534377" cy="259045"/>
    <xdr:sp macro="" textlink="">
      <xdr:nvSpPr>
        <xdr:cNvPr id="83" name="テキスト ボックス 82"/>
        <xdr:cNvSpPr txBox="1"/>
      </xdr:nvSpPr>
      <xdr:spPr>
        <a:xfrm>
          <a:off x="3530111" y="60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50019</xdr:rowOff>
    </xdr:from>
    <xdr:to>
      <xdr:col>15</xdr:col>
      <xdr:colOff>101600</xdr:colOff>
      <xdr:row>36</xdr:row>
      <xdr:rowOff>151619</xdr:rowOff>
    </xdr:to>
    <xdr:sp macro="" textlink="">
      <xdr:nvSpPr>
        <xdr:cNvPr id="84" name="楕円 83"/>
        <xdr:cNvSpPr/>
      </xdr:nvSpPr>
      <xdr:spPr>
        <a:xfrm>
          <a:off x="2857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168146</xdr:rowOff>
    </xdr:from>
    <xdr:ext cx="534377" cy="259045"/>
    <xdr:sp macro="" textlink="">
      <xdr:nvSpPr>
        <xdr:cNvPr id="85" name="テキスト ボックス 84"/>
        <xdr:cNvSpPr txBox="1"/>
      </xdr:nvSpPr>
      <xdr:spPr>
        <a:xfrm>
          <a:off x="2641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37713</xdr:rowOff>
    </xdr:from>
    <xdr:to>
      <xdr:col>10</xdr:col>
      <xdr:colOff>165100</xdr:colOff>
      <xdr:row>36</xdr:row>
      <xdr:rowOff>139313</xdr:rowOff>
    </xdr:to>
    <xdr:sp macro="" textlink="">
      <xdr:nvSpPr>
        <xdr:cNvPr id="86" name="楕円 85"/>
        <xdr:cNvSpPr/>
      </xdr:nvSpPr>
      <xdr:spPr>
        <a:xfrm>
          <a:off x="1968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130440</xdr:rowOff>
    </xdr:from>
    <xdr:ext cx="534377" cy="259045"/>
    <xdr:sp macro="" textlink="">
      <xdr:nvSpPr>
        <xdr:cNvPr id="87" name="テキスト ボックス 86"/>
        <xdr:cNvSpPr txBox="1"/>
      </xdr:nvSpPr>
      <xdr:spPr>
        <a:xfrm>
          <a:off x="1752111" y="63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52114</xdr:rowOff>
    </xdr:from>
    <xdr:to>
      <xdr:col>6</xdr:col>
      <xdr:colOff>38100</xdr:colOff>
      <xdr:row>36</xdr:row>
      <xdr:rowOff>153714</xdr:rowOff>
    </xdr:to>
    <xdr:sp macro="" textlink="">
      <xdr:nvSpPr>
        <xdr:cNvPr id="88" name="楕円 87"/>
        <xdr:cNvSpPr/>
      </xdr:nvSpPr>
      <xdr:spPr>
        <a:xfrm>
          <a:off x="1079500" y="62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144841</xdr:rowOff>
    </xdr:from>
    <xdr:ext cx="534377" cy="259045"/>
    <xdr:sp macro="" textlink="">
      <xdr:nvSpPr>
        <xdr:cNvPr id="89" name="テキスト ボックス 88"/>
        <xdr:cNvSpPr txBox="1"/>
      </xdr:nvSpPr>
      <xdr:spPr>
        <a:xfrm>
          <a:off x="863111" y="6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136238</xdr:rowOff>
    </xdr:from>
    <xdr:to>
      <xdr:col>24</xdr:col>
      <xdr:colOff>63500</xdr:colOff>
      <xdr:row>57</xdr:row>
      <xdr:rowOff>146983</xdr:rowOff>
    </xdr:to>
    <xdr:cxnSp macro="">
      <xdr:nvCxnSpPr>
        <xdr:cNvPr id="121" name="直線コネクタ 120"/>
        <xdr:cNvCxnSpPr/>
      </xdr:nvCxnSpPr>
      <xdr:spPr>
        <a:xfrm>
          <a:off x="3797300" y="9908888"/>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136238</xdr:rowOff>
    </xdr:from>
    <xdr:to>
      <xdr:col>19</xdr:col>
      <xdr:colOff>177800</xdr:colOff>
      <xdr:row>57</xdr:row>
      <xdr:rowOff>165074</xdr:rowOff>
    </xdr:to>
    <xdr:cxnSp macro="">
      <xdr:nvCxnSpPr>
        <xdr:cNvPr id="124" name="直線コネクタ 123"/>
        <xdr:cNvCxnSpPr/>
      </xdr:nvCxnSpPr>
      <xdr:spPr>
        <a:xfrm flipV="1">
          <a:off x="2908300" y="9908888"/>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165074</xdr:rowOff>
    </xdr:from>
    <xdr:to>
      <xdr:col>15</xdr:col>
      <xdr:colOff>50800</xdr:colOff>
      <xdr:row>58</xdr:row>
      <xdr:rowOff>67724</xdr:rowOff>
    </xdr:to>
    <xdr:cxnSp macro="">
      <xdr:nvCxnSpPr>
        <xdr:cNvPr id="127" name="直線コネクタ 126"/>
        <xdr:cNvCxnSpPr/>
      </xdr:nvCxnSpPr>
      <xdr:spPr>
        <a:xfrm flipV="1">
          <a:off x="2019300" y="9937724"/>
          <a:ext cx="8890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67724</xdr:rowOff>
    </xdr:from>
    <xdr:to>
      <xdr:col>10</xdr:col>
      <xdr:colOff>114300</xdr:colOff>
      <xdr:row>58</xdr:row>
      <xdr:rowOff>159294</xdr:rowOff>
    </xdr:to>
    <xdr:cxnSp macro="">
      <xdr:nvCxnSpPr>
        <xdr:cNvPr id="130" name="直線コネクタ 129"/>
        <xdr:cNvCxnSpPr/>
      </xdr:nvCxnSpPr>
      <xdr:spPr>
        <a:xfrm flipV="1">
          <a:off x="1130300" y="10011824"/>
          <a:ext cx="889000" cy="9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96183</xdr:rowOff>
    </xdr:from>
    <xdr:to>
      <xdr:col>24</xdr:col>
      <xdr:colOff>114300</xdr:colOff>
      <xdr:row>58</xdr:row>
      <xdr:rowOff>26333</xdr:rowOff>
    </xdr:to>
    <xdr:sp macro="" textlink="">
      <xdr:nvSpPr>
        <xdr:cNvPr id="140" name="楕円 139"/>
        <xdr:cNvSpPr/>
      </xdr:nvSpPr>
      <xdr:spPr>
        <a:xfrm>
          <a:off x="45847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74610</xdr:rowOff>
    </xdr:from>
    <xdr:ext cx="534377" cy="259045"/>
    <xdr:sp macro="" textlink="">
      <xdr:nvSpPr>
        <xdr:cNvPr id="141" name="物件費該当値テキスト"/>
        <xdr:cNvSpPr txBox="1"/>
      </xdr:nvSpPr>
      <xdr:spPr>
        <a:xfrm>
          <a:off x="4686300" y="98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85438</xdr:rowOff>
    </xdr:from>
    <xdr:to>
      <xdr:col>20</xdr:col>
      <xdr:colOff>38100</xdr:colOff>
      <xdr:row>58</xdr:row>
      <xdr:rowOff>15588</xdr:rowOff>
    </xdr:to>
    <xdr:sp macro="" textlink="">
      <xdr:nvSpPr>
        <xdr:cNvPr id="142" name="楕円 141"/>
        <xdr:cNvSpPr/>
      </xdr:nvSpPr>
      <xdr:spPr>
        <a:xfrm>
          <a:off x="3746500" y="9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6715</xdr:rowOff>
    </xdr:from>
    <xdr:ext cx="534377" cy="259045"/>
    <xdr:sp macro="" textlink="">
      <xdr:nvSpPr>
        <xdr:cNvPr id="143" name="テキスト ボックス 142"/>
        <xdr:cNvSpPr txBox="1"/>
      </xdr:nvSpPr>
      <xdr:spPr>
        <a:xfrm>
          <a:off x="3530111" y="99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114274</xdr:rowOff>
    </xdr:from>
    <xdr:to>
      <xdr:col>15</xdr:col>
      <xdr:colOff>101600</xdr:colOff>
      <xdr:row>58</xdr:row>
      <xdr:rowOff>44424</xdr:rowOff>
    </xdr:to>
    <xdr:sp macro="" textlink="">
      <xdr:nvSpPr>
        <xdr:cNvPr id="144" name="楕円 143"/>
        <xdr:cNvSpPr/>
      </xdr:nvSpPr>
      <xdr:spPr>
        <a:xfrm>
          <a:off x="2857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35551</xdr:rowOff>
    </xdr:from>
    <xdr:ext cx="534377" cy="259045"/>
    <xdr:sp macro="" textlink="">
      <xdr:nvSpPr>
        <xdr:cNvPr id="145" name="テキスト ボックス 144"/>
        <xdr:cNvSpPr txBox="1"/>
      </xdr:nvSpPr>
      <xdr:spPr>
        <a:xfrm>
          <a:off x="2641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16924</xdr:rowOff>
    </xdr:from>
    <xdr:to>
      <xdr:col>10</xdr:col>
      <xdr:colOff>165100</xdr:colOff>
      <xdr:row>58</xdr:row>
      <xdr:rowOff>118524</xdr:rowOff>
    </xdr:to>
    <xdr:sp macro="" textlink="">
      <xdr:nvSpPr>
        <xdr:cNvPr id="146" name="楕円 145"/>
        <xdr:cNvSpPr/>
      </xdr:nvSpPr>
      <xdr:spPr>
        <a:xfrm>
          <a:off x="1968500" y="9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109651</xdr:rowOff>
    </xdr:from>
    <xdr:ext cx="534377" cy="259045"/>
    <xdr:sp macro="" textlink="">
      <xdr:nvSpPr>
        <xdr:cNvPr id="147" name="テキスト ボックス 146"/>
        <xdr:cNvSpPr txBox="1"/>
      </xdr:nvSpPr>
      <xdr:spPr>
        <a:xfrm>
          <a:off x="1752111" y="10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108494</xdr:rowOff>
    </xdr:from>
    <xdr:to>
      <xdr:col>6</xdr:col>
      <xdr:colOff>38100</xdr:colOff>
      <xdr:row>59</xdr:row>
      <xdr:rowOff>38644</xdr:rowOff>
    </xdr:to>
    <xdr:sp macro="" textlink="">
      <xdr:nvSpPr>
        <xdr:cNvPr id="148" name="楕円 147"/>
        <xdr:cNvSpPr/>
      </xdr:nvSpPr>
      <xdr:spPr>
        <a:xfrm>
          <a:off x="1079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29771</xdr:rowOff>
    </xdr:from>
    <xdr:ext cx="534377" cy="259045"/>
    <xdr:sp macro="" textlink="">
      <xdr:nvSpPr>
        <xdr:cNvPr id="149" name="テキスト ボックス 148"/>
        <xdr:cNvSpPr txBox="1"/>
      </xdr:nvSpPr>
      <xdr:spPr>
        <a:xfrm>
          <a:off x="863111" y="101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49082</xdr:rowOff>
    </xdr:from>
    <xdr:to>
      <xdr:col>24</xdr:col>
      <xdr:colOff>63500</xdr:colOff>
      <xdr:row>78</xdr:row>
      <xdr:rowOff>62570</xdr:rowOff>
    </xdr:to>
    <xdr:cxnSp macro="">
      <xdr:nvCxnSpPr>
        <xdr:cNvPr id="176" name="直線コネクタ 175"/>
        <xdr:cNvCxnSpPr/>
      </xdr:nvCxnSpPr>
      <xdr:spPr>
        <a:xfrm flipV="1">
          <a:off x="3797300" y="13422182"/>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51460</xdr:rowOff>
    </xdr:from>
    <xdr:to>
      <xdr:col>19</xdr:col>
      <xdr:colOff>177800</xdr:colOff>
      <xdr:row>78</xdr:row>
      <xdr:rowOff>62570</xdr:rowOff>
    </xdr:to>
    <xdr:cxnSp macro="">
      <xdr:nvCxnSpPr>
        <xdr:cNvPr id="179" name="直線コネクタ 178"/>
        <xdr:cNvCxnSpPr/>
      </xdr:nvCxnSpPr>
      <xdr:spPr>
        <a:xfrm>
          <a:off x="2908300" y="1342456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21513</xdr:rowOff>
    </xdr:from>
    <xdr:to>
      <xdr:col>15</xdr:col>
      <xdr:colOff>50800</xdr:colOff>
      <xdr:row>78</xdr:row>
      <xdr:rowOff>51460</xdr:rowOff>
    </xdr:to>
    <xdr:cxnSp macro="">
      <xdr:nvCxnSpPr>
        <xdr:cNvPr id="182" name="直線コネクタ 181"/>
        <xdr:cNvCxnSpPr/>
      </xdr:nvCxnSpPr>
      <xdr:spPr>
        <a:xfrm>
          <a:off x="2019300" y="1339461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7615</xdr:rowOff>
    </xdr:from>
    <xdr:to>
      <xdr:col>10</xdr:col>
      <xdr:colOff>114300</xdr:colOff>
      <xdr:row>78</xdr:row>
      <xdr:rowOff>21513</xdr:rowOff>
    </xdr:to>
    <xdr:cxnSp macro="">
      <xdr:nvCxnSpPr>
        <xdr:cNvPr id="185" name="直線コネクタ 184"/>
        <xdr:cNvCxnSpPr/>
      </xdr:nvCxnSpPr>
      <xdr:spPr>
        <a:xfrm>
          <a:off x="1130300" y="13380715"/>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169732</xdr:rowOff>
    </xdr:from>
    <xdr:to>
      <xdr:col>24</xdr:col>
      <xdr:colOff>114300</xdr:colOff>
      <xdr:row>78</xdr:row>
      <xdr:rowOff>99882</xdr:rowOff>
    </xdr:to>
    <xdr:sp macro="" textlink="">
      <xdr:nvSpPr>
        <xdr:cNvPr id="195" name="楕円 194"/>
        <xdr:cNvSpPr/>
      </xdr:nvSpPr>
      <xdr:spPr>
        <a:xfrm>
          <a:off x="45847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84659</xdr:rowOff>
    </xdr:from>
    <xdr:ext cx="469744" cy="259045"/>
    <xdr:sp macro="" textlink="">
      <xdr:nvSpPr>
        <xdr:cNvPr id="196" name="維持補修費該当値テキスト"/>
        <xdr:cNvSpPr txBox="1"/>
      </xdr:nvSpPr>
      <xdr:spPr>
        <a:xfrm>
          <a:off x="4686300" y="1328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11770</xdr:rowOff>
    </xdr:from>
    <xdr:to>
      <xdr:col>20</xdr:col>
      <xdr:colOff>38100</xdr:colOff>
      <xdr:row>78</xdr:row>
      <xdr:rowOff>113370</xdr:rowOff>
    </xdr:to>
    <xdr:sp macro="" textlink="">
      <xdr:nvSpPr>
        <xdr:cNvPr id="197" name="楕円 196"/>
        <xdr:cNvSpPr/>
      </xdr:nvSpPr>
      <xdr:spPr>
        <a:xfrm>
          <a:off x="3746500" y="133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104497</xdr:rowOff>
    </xdr:from>
    <xdr:ext cx="469744" cy="259045"/>
    <xdr:sp macro="" textlink="">
      <xdr:nvSpPr>
        <xdr:cNvPr id="198" name="テキスト ボックス 197"/>
        <xdr:cNvSpPr txBox="1"/>
      </xdr:nvSpPr>
      <xdr:spPr>
        <a:xfrm>
          <a:off x="3562428" y="1347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660</xdr:rowOff>
    </xdr:from>
    <xdr:to>
      <xdr:col>15</xdr:col>
      <xdr:colOff>101600</xdr:colOff>
      <xdr:row>78</xdr:row>
      <xdr:rowOff>102260</xdr:rowOff>
    </xdr:to>
    <xdr:sp macro="" textlink="">
      <xdr:nvSpPr>
        <xdr:cNvPr id="199" name="楕円 198"/>
        <xdr:cNvSpPr/>
      </xdr:nvSpPr>
      <xdr:spPr>
        <a:xfrm>
          <a:off x="2857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93387</xdr:rowOff>
    </xdr:from>
    <xdr:ext cx="469744" cy="259045"/>
    <xdr:sp macro="" textlink="">
      <xdr:nvSpPr>
        <xdr:cNvPr id="200" name="テキスト ボックス 199"/>
        <xdr:cNvSpPr txBox="1"/>
      </xdr:nvSpPr>
      <xdr:spPr>
        <a:xfrm>
          <a:off x="2673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142163</xdr:rowOff>
    </xdr:from>
    <xdr:to>
      <xdr:col>10</xdr:col>
      <xdr:colOff>165100</xdr:colOff>
      <xdr:row>78</xdr:row>
      <xdr:rowOff>72313</xdr:rowOff>
    </xdr:to>
    <xdr:sp macro="" textlink="">
      <xdr:nvSpPr>
        <xdr:cNvPr id="201" name="楕円 200"/>
        <xdr:cNvSpPr/>
      </xdr:nvSpPr>
      <xdr:spPr>
        <a:xfrm>
          <a:off x="1968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63440</xdr:rowOff>
    </xdr:from>
    <xdr:ext cx="469744" cy="259045"/>
    <xdr:sp macro="" textlink="">
      <xdr:nvSpPr>
        <xdr:cNvPr id="202" name="テキスト ボックス 201"/>
        <xdr:cNvSpPr txBox="1"/>
      </xdr:nvSpPr>
      <xdr:spPr>
        <a:xfrm>
          <a:off x="1784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128265</xdr:rowOff>
    </xdr:from>
    <xdr:to>
      <xdr:col>6</xdr:col>
      <xdr:colOff>38100</xdr:colOff>
      <xdr:row>78</xdr:row>
      <xdr:rowOff>58415</xdr:rowOff>
    </xdr:to>
    <xdr:sp macro="" textlink="">
      <xdr:nvSpPr>
        <xdr:cNvPr id="203" name="楕円 202"/>
        <xdr:cNvSpPr/>
      </xdr:nvSpPr>
      <xdr:spPr>
        <a:xfrm>
          <a:off x="1079500" y="133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49542</xdr:rowOff>
    </xdr:from>
    <xdr:ext cx="469744" cy="259045"/>
    <xdr:sp macro="" textlink="">
      <xdr:nvSpPr>
        <xdr:cNvPr id="204" name="テキスト ボックス 203"/>
        <xdr:cNvSpPr txBox="1"/>
      </xdr:nvSpPr>
      <xdr:spPr>
        <a:xfrm>
          <a:off x="895428" y="1342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89302</xdr:rowOff>
    </xdr:from>
    <xdr:to>
      <xdr:col>24</xdr:col>
      <xdr:colOff>63500</xdr:colOff>
      <xdr:row>94</xdr:row>
      <xdr:rowOff>98902</xdr:rowOff>
    </xdr:to>
    <xdr:cxnSp macro="">
      <xdr:nvCxnSpPr>
        <xdr:cNvPr id="232" name="直線コネクタ 231"/>
        <xdr:cNvCxnSpPr/>
      </xdr:nvCxnSpPr>
      <xdr:spPr>
        <a:xfrm flipV="1">
          <a:off x="3797300" y="16205602"/>
          <a:ext cx="8382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98902</xdr:rowOff>
    </xdr:from>
    <xdr:to>
      <xdr:col>19</xdr:col>
      <xdr:colOff>177800</xdr:colOff>
      <xdr:row>94</xdr:row>
      <xdr:rowOff>123758</xdr:rowOff>
    </xdr:to>
    <xdr:cxnSp macro="">
      <xdr:nvCxnSpPr>
        <xdr:cNvPr id="235" name="直線コネクタ 234"/>
        <xdr:cNvCxnSpPr/>
      </xdr:nvCxnSpPr>
      <xdr:spPr>
        <a:xfrm flipV="1">
          <a:off x="2908300" y="16215202"/>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123758</xdr:rowOff>
    </xdr:from>
    <xdr:to>
      <xdr:col>15</xdr:col>
      <xdr:colOff>50800</xdr:colOff>
      <xdr:row>95</xdr:row>
      <xdr:rowOff>6441</xdr:rowOff>
    </xdr:to>
    <xdr:cxnSp macro="">
      <xdr:nvCxnSpPr>
        <xdr:cNvPr id="238" name="直線コネクタ 237"/>
        <xdr:cNvCxnSpPr/>
      </xdr:nvCxnSpPr>
      <xdr:spPr>
        <a:xfrm flipV="1">
          <a:off x="2019300" y="16240058"/>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6441</xdr:rowOff>
    </xdr:from>
    <xdr:to>
      <xdr:col>10</xdr:col>
      <xdr:colOff>114300</xdr:colOff>
      <xdr:row>95</xdr:row>
      <xdr:rowOff>84409</xdr:rowOff>
    </xdr:to>
    <xdr:cxnSp macro="">
      <xdr:nvCxnSpPr>
        <xdr:cNvPr id="241" name="直線コネクタ 240"/>
        <xdr:cNvCxnSpPr/>
      </xdr:nvCxnSpPr>
      <xdr:spPr>
        <a:xfrm flipV="1">
          <a:off x="1130300" y="16294191"/>
          <a:ext cx="889000" cy="7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38502</xdr:rowOff>
    </xdr:from>
    <xdr:to>
      <xdr:col>24</xdr:col>
      <xdr:colOff>114300</xdr:colOff>
      <xdr:row>94</xdr:row>
      <xdr:rowOff>140102</xdr:rowOff>
    </xdr:to>
    <xdr:sp macro="" textlink="">
      <xdr:nvSpPr>
        <xdr:cNvPr id="251" name="楕円 250"/>
        <xdr:cNvSpPr/>
      </xdr:nvSpPr>
      <xdr:spPr>
        <a:xfrm>
          <a:off x="4584700" y="161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61379</xdr:rowOff>
    </xdr:from>
    <xdr:ext cx="599010" cy="259045"/>
    <xdr:sp macro="" textlink="">
      <xdr:nvSpPr>
        <xdr:cNvPr id="252" name="扶助費該当値テキスト"/>
        <xdr:cNvSpPr txBox="1"/>
      </xdr:nvSpPr>
      <xdr:spPr>
        <a:xfrm>
          <a:off x="4686300" y="1600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48102</xdr:rowOff>
    </xdr:from>
    <xdr:to>
      <xdr:col>20</xdr:col>
      <xdr:colOff>38100</xdr:colOff>
      <xdr:row>94</xdr:row>
      <xdr:rowOff>149702</xdr:rowOff>
    </xdr:to>
    <xdr:sp macro="" textlink="">
      <xdr:nvSpPr>
        <xdr:cNvPr id="253" name="楕円 252"/>
        <xdr:cNvSpPr/>
      </xdr:nvSpPr>
      <xdr:spPr>
        <a:xfrm>
          <a:off x="3746500" y="161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166229</xdr:rowOff>
    </xdr:from>
    <xdr:ext cx="599010" cy="259045"/>
    <xdr:sp macro="" textlink="">
      <xdr:nvSpPr>
        <xdr:cNvPr id="254" name="テキスト ボックス 253"/>
        <xdr:cNvSpPr txBox="1"/>
      </xdr:nvSpPr>
      <xdr:spPr>
        <a:xfrm>
          <a:off x="3497795" y="1593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72958</xdr:rowOff>
    </xdr:from>
    <xdr:to>
      <xdr:col>15</xdr:col>
      <xdr:colOff>101600</xdr:colOff>
      <xdr:row>95</xdr:row>
      <xdr:rowOff>3108</xdr:rowOff>
    </xdr:to>
    <xdr:sp macro="" textlink="">
      <xdr:nvSpPr>
        <xdr:cNvPr id="255" name="楕円 254"/>
        <xdr:cNvSpPr/>
      </xdr:nvSpPr>
      <xdr:spPr>
        <a:xfrm>
          <a:off x="2857500" y="161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19635</xdr:rowOff>
    </xdr:from>
    <xdr:ext cx="599010" cy="259045"/>
    <xdr:sp macro="" textlink="">
      <xdr:nvSpPr>
        <xdr:cNvPr id="256" name="テキスト ボックス 255"/>
        <xdr:cNvSpPr txBox="1"/>
      </xdr:nvSpPr>
      <xdr:spPr>
        <a:xfrm>
          <a:off x="2608795" y="159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127091</xdr:rowOff>
    </xdr:from>
    <xdr:to>
      <xdr:col>10</xdr:col>
      <xdr:colOff>165100</xdr:colOff>
      <xdr:row>95</xdr:row>
      <xdr:rowOff>57241</xdr:rowOff>
    </xdr:to>
    <xdr:sp macro="" textlink="">
      <xdr:nvSpPr>
        <xdr:cNvPr id="257" name="楕円 256"/>
        <xdr:cNvSpPr/>
      </xdr:nvSpPr>
      <xdr:spPr>
        <a:xfrm>
          <a:off x="1968500" y="162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73768</xdr:rowOff>
    </xdr:from>
    <xdr:ext cx="599010" cy="259045"/>
    <xdr:sp macro="" textlink="">
      <xdr:nvSpPr>
        <xdr:cNvPr id="258" name="テキスト ボックス 257"/>
        <xdr:cNvSpPr txBox="1"/>
      </xdr:nvSpPr>
      <xdr:spPr>
        <a:xfrm>
          <a:off x="1719795" y="1601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33609</xdr:rowOff>
    </xdr:from>
    <xdr:to>
      <xdr:col>6</xdr:col>
      <xdr:colOff>38100</xdr:colOff>
      <xdr:row>95</xdr:row>
      <xdr:rowOff>135209</xdr:rowOff>
    </xdr:to>
    <xdr:sp macro="" textlink="">
      <xdr:nvSpPr>
        <xdr:cNvPr id="259" name="楕円 258"/>
        <xdr:cNvSpPr/>
      </xdr:nvSpPr>
      <xdr:spPr>
        <a:xfrm>
          <a:off x="1079500" y="163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151736</xdr:rowOff>
    </xdr:from>
    <xdr:ext cx="534377" cy="259045"/>
    <xdr:sp macro="" textlink="">
      <xdr:nvSpPr>
        <xdr:cNvPr id="260" name="テキスト ボックス 259"/>
        <xdr:cNvSpPr txBox="1"/>
      </xdr:nvSpPr>
      <xdr:spPr>
        <a:xfrm>
          <a:off x="863111" y="160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30975</xdr:rowOff>
    </xdr:from>
    <xdr:to>
      <xdr:col>55</xdr:col>
      <xdr:colOff>0</xdr:colOff>
      <xdr:row>36</xdr:row>
      <xdr:rowOff>44120</xdr:rowOff>
    </xdr:to>
    <xdr:cxnSp macro="">
      <xdr:nvCxnSpPr>
        <xdr:cNvPr id="289" name="直線コネクタ 288"/>
        <xdr:cNvCxnSpPr/>
      </xdr:nvCxnSpPr>
      <xdr:spPr>
        <a:xfrm flipV="1">
          <a:off x="9639300" y="6203175"/>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169774</xdr:rowOff>
    </xdr:from>
    <xdr:to>
      <xdr:col>50</xdr:col>
      <xdr:colOff>114300</xdr:colOff>
      <xdr:row>36</xdr:row>
      <xdr:rowOff>44120</xdr:rowOff>
    </xdr:to>
    <xdr:cxnSp macro="">
      <xdr:nvCxnSpPr>
        <xdr:cNvPr id="292" name="直線コネクタ 291"/>
        <xdr:cNvCxnSpPr/>
      </xdr:nvCxnSpPr>
      <xdr:spPr>
        <a:xfrm>
          <a:off x="8750300" y="6170524"/>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169774</xdr:rowOff>
    </xdr:from>
    <xdr:to>
      <xdr:col>45</xdr:col>
      <xdr:colOff>177800</xdr:colOff>
      <xdr:row>36</xdr:row>
      <xdr:rowOff>41275</xdr:rowOff>
    </xdr:to>
    <xdr:cxnSp macro="">
      <xdr:nvCxnSpPr>
        <xdr:cNvPr id="295" name="直線コネクタ 294"/>
        <xdr:cNvCxnSpPr/>
      </xdr:nvCxnSpPr>
      <xdr:spPr>
        <a:xfrm flipV="1">
          <a:off x="7861300" y="6170524"/>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137859</xdr:rowOff>
    </xdr:from>
    <xdr:to>
      <xdr:col>41</xdr:col>
      <xdr:colOff>50800</xdr:colOff>
      <xdr:row>36</xdr:row>
      <xdr:rowOff>41275</xdr:rowOff>
    </xdr:to>
    <xdr:cxnSp macro="">
      <xdr:nvCxnSpPr>
        <xdr:cNvPr id="298" name="直線コネクタ 297"/>
        <xdr:cNvCxnSpPr/>
      </xdr:nvCxnSpPr>
      <xdr:spPr>
        <a:xfrm>
          <a:off x="6972300" y="5967159"/>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151625</xdr:rowOff>
    </xdr:from>
    <xdr:to>
      <xdr:col>55</xdr:col>
      <xdr:colOff>50800</xdr:colOff>
      <xdr:row>36</xdr:row>
      <xdr:rowOff>81775</xdr:rowOff>
    </xdr:to>
    <xdr:sp macro="" textlink="">
      <xdr:nvSpPr>
        <xdr:cNvPr id="308" name="楕円 307"/>
        <xdr:cNvSpPr/>
      </xdr:nvSpPr>
      <xdr:spPr>
        <a:xfrm>
          <a:off x="10426700" y="61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3052</xdr:rowOff>
    </xdr:from>
    <xdr:ext cx="534377" cy="259045"/>
    <xdr:sp macro="" textlink="">
      <xdr:nvSpPr>
        <xdr:cNvPr id="309" name="補助費等該当値テキスト"/>
        <xdr:cNvSpPr txBox="1"/>
      </xdr:nvSpPr>
      <xdr:spPr>
        <a:xfrm>
          <a:off x="10528300" y="60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164770</xdr:rowOff>
    </xdr:from>
    <xdr:to>
      <xdr:col>50</xdr:col>
      <xdr:colOff>165100</xdr:colOff>
      <xdr:row>36</xdr:row>
      <xdr:rowOff>94920</xdr:rowOff>
    </xdr:to>
    <xdr:sp macro="" textlink="">
      <xdr:nvSpPr>
        <xdr:cNvPr id="310" name="楕円 309"/>
        <xdr:cNvSpPr/>
      </xdr:nvSpPr>
      <xdr:spPr>
        <a:xfrm>
          <a:off x="9588500" y="61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111447</xdr:rowOff>
    </xdr:from>
    <xdr:ext cx="534377" cy="259045"/>
    <xdr:sp macro="" textlink="">
      <xdr:nvSpPr>
        <xdr:cNvPr id="311" name="テキスト ボックス 310"/>
        <xdr:cNvSpPr txBox="1"/>
      </xdr:nvSpPr>
      <xdr:spPr>
        <a:xfrm>
          <a:off x="9372111" y="59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118974</xdr:rowOff>
    </xdr:from>
    <xdr:to>
      <xdr:col>46</xdr:col>
      <xdr:colOff>38100</xdr:colOff>
      <xdr:row>36</xdr:row>
      <xdr:rowOff>49124</xdr:rowOff>
    </xdr:to>
    <xdr:sp macro="" textlink="">
      <xdr:nvSpPr>
        <xdr:cNvPr id="312" name="楕円 311"/>
        <xdr:cNvSpPr/>
      </xdr:nvSpPr>
      <xdr:spPr>
        <a:xfrm>
          <a:off x="8699500" y="61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65651</xdr:rowOff>
    </xdr:from>
    <xdr:ext cx="534377" cy="259045"/>
    <xdr:sp macro="" textlink="">
      <xdr:nvSpPr>
        <xdr:cNvPr id="313" name="テキスト ボックス 312"/>
        <xdr:cNvSpPr txBox="1"/>
      </xdr:nvSpPr>
      <xdr:spPr>
        <a:xfrm>
          <a:off x="8483111" y="58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161925</xdr:rowOff>
    </xdr:from>
    <xdr:to>
      <xdr:col>41</xdr:col>
      <xdr:colOff>101600</xdr:colOff>
      <xdr:row>36</xdr:row>
      <xdr:rowOff>92075</xdr:rowOff>
    </xdr:to>
    <xdr:sp macro="" textlink="">
      <xdr:nvSpPr>
        <xdr:cNvPr id="314" name="楕円 313"/>
        <xdr:cNvSpPr/>
      </xdr:nvSpPr>
      <xdr:spPr>
        <a:xfrm>
          <a:off x="7810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108602</xdr:rowOff>
    </xdr:from>
    <xdr:ext cx="534377" cy="259045"/>
    <xdr:sp macro="" textlink="">
      <xdr:nvSpPr>
        <xdr:cNvPr id="315" name="テキスト ボックス 314"/>
        <xdr:cNvSpPr txBox="1"/>
      </xdr:nvSpPr>
      <xdr:spPr>
        <a:xfrm>
          <a:off x="7594111" y="59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87059</xdr:rowOff>
    </xdr:from>
    <xdr:to>
      <xdr:col>36</xdr:col>
      <xdr:colOff>165100</xdr:colOff>
      <xdr:row>35</xdr:row>
      <xdr:rowOff>17209</xdr:rowOff>
    </xdr:to>
    <xdr:sp macro="" textlink="">
      <xdr:nvSpPr>
        <xdr:cNvPr id="316" name="楕円 315"/>
        <xdr:cNvSpPr/>
      </xdr:nvSpPr>
      <xdr:spPr>
        <a:xfrm>
          <a:off x="6921500" y="59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33736</xdr:rowOff>
    </xdr:from>
    <xdr:ext cx="534377" cy="259045"/>
    <xdr:sp macro="" textlink="">
      <xdr:nvSpPr>
        <xdr:cNvPr id="317" name="テキスト ボックス 316"/>
        <xdr:cNvSpPr txBox="1"/>
      </xdr:nvSpPr>
      <xdr:spPr>
        <a:xfrm>
          <a:off x="6705111" y="5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88092</xdr:rowOff>
    </xdr:from>
    <xdr:to>
      <xdr:col>55</xdr:col>
      <xdr:colOff>0</xdr:colOff>
      <xdr:row>58</xdr:row>
      <xdr:rowOff>39619</xdr:rowOff>
    </xdr:to>
    <xdr:cxnSp macro="">
      <xdr:nvCxnSpPr>
        <xdr:cNvPr id="344" name="直線コネクタ 343"/>
        <xdr:cNvCxnSpPr/>
      </xdr:nvCxnSpPr>
      <xdr:spPr>
        <a:xfrm flipV="1">
          <a:off x="9639300" y="9860742"/>
          <a:ext cx="838200" cy="1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39619</xdr:rowOff>
    </xdr:from>
    <xdr:to>
      <xdr:col>50</xdr:col>
      <xdr:colOff>114300</xdr:colOff>
      <xdr:row>58</xdr:row>
      <xdr:rowOff>47085</xdr:rowOff>
    </xdr:to>
    <xdr:cxnSp macro="">
      <xdr:nvCxnSpPr>
        <xdr:cNvPr id="347" name="直線コネクタ 346"/>
        <xdr:cNvCxnSpPr/>
      </xdr:nvCxnSpPr>
      <xdr:spPr>
        <a:xfrm flipV="1">
          <a:off x="8750300" y="9983719"/>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40236</xdr:rowOff>
    </xdr:from>
    <xdr:to>
      <xdr:col>45</xdr:col>
      <xdr:colOff>177800</xdr:colOff>
      <xdr:row>58</xdr:row>
      <xdr:rowOff>47085</xdr:rowOff>
    </xdr:to>
    <xdr:cxnSp macro="">
      <xdr:nvCxnSpPr>
        <xdr:cNvPr id="350" name="直線コネクタ 349"/>
        <xdr:cNvCxnSpPr/>
      </xdr:nvCxnSpPr>
      <xdr:spPr>
        <a:xfrm>
          <a:off x="7861300" y="9984336"/>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40236</xdr:rowOff>
    </xdr:from>
    <xdr:to>
      <xdr:col>41</xdr:col>
      <xdr:colOff>50800</xdr:colOff>
      <xdr:row>58</xdr:row>
      <xdr:rowOff>68752</xdr:rowOff>
    </xdr:to>
    <xdr:cxnSp macro="">
      <xdr:nvCxnSpPr>
        <xdr:cNvPr id="353" name="直線コネクタ 352"/>
        <xdr:cNvCxnSpPr/>
      </xdr:nvCxnSpPr>
      <xdr:spPr>
        <a:xfrm flipV="1">
          <a:off x="6972300" y="9984336"/>
          <a:ext cx="889000" cy="2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37292</xdr:rowOff>
    </xdr:from>
    <xdr:to>
      <xdr:col>55</xdr:col>
      <xdr:colOff>50800</xdr:colOff>
      <xdr:row>57</xdr:row>
      <xdr:rowOff>138892</xdr:rowOff>
    </xdr:to>
    <xdr:sp macro="" textlink="">
      <xdr:nvSpPr>
        <xdr:cNvPr id="363" name="楕円 362"/>
        <xdr:cNvSpPr/>
      </xdr:nvSpPr>
      <xdr:spPr>
        <a:xfrm>
          <a:off x="10426700" y="98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60169</xdr:rowOff>
    </xdr:from>
    <xdr:ext cx="534377" cy="259045"/>
    <xdr:sp macro="" textlink="">
      <xdr:nvSpPr>
        <xdr:cNvPr id="364" name="普通建設事業費該当値テキスト"/>
        <xdr:cNvSpPr txBox="1"/>
      </xdr:nvSpPr>
      <xdr:spPr>
        <a:xfrm>
          <a:off x="10528300" y="966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160269</xdr:rowOff>
    </xdr:from>
    <xdr:to>
      <xdr:col>50</xdr:col>
      <xdr:colOff>165100</xdr:colOff>
      <xdr:row>58</xdr:row>
      <xdr:rowOff>90419</xdr:rowOff>
    </xdr:to>
    <xdr:sp macro="" textlink="">
      <xdr:nvSpPr>
        <xdr:cNvPr id="365" name="楕円 364"/>
        <xdr:cNvSpPr/>
      </xdr:nvSpPr>
      <xdr:spPr>
        <a:xfrm>
          <a:off x="9588500" y="99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81546</xdr:rowOff>
    </xdr:from>
    <xdr:ext cx="534377" cy="259045"/>
    <xdr:sp macro="" textlink="">
      <xdr:nvSpPr>
        <xdr:cNvPr id="366" name="テキスト ボックス 365"/>
        <xdr:cNvSpPr txBox="1"/>
      </xdr:nvSpPr>
      <xdr:spPr>
        <a:xfrm>
          <a:off x="9372111" y="100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167735</xdr:rowOff>
    </xdr:from>
    <xdr:to>
      <xdr:col>46</xdr:col>
      <xdr:colOff>38100</xdr:colOff>
      <xdr:row>58</xdr:row>
      <xdr:rowOff>97885</xdr:rowOff>
    </xdr:to>
    <xdr:sp macro="" textlink="">
      <xdr:nvSpPr>
        <xdr:cNvPr id="367" name="楕円 366"/>
        <xdr:cNvSpPr/>
      </xdr:nvSpPr>
      <xdr:spPr>
        <a:xfrm>
          <a:off x="8699500" y="99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89012</xdr:rowOff>
    </xdr:from>
    <xdr:ext cx="534377" cy="259045"/>
    <xdr:sp macro="" textlink="">
      <xdr:nvSpPr>
        <xdr:cNvPr id="368" name="テキスト ボックス 367"/>
        <xdr:cNvSpPr txBox="1"/>
      </xdr:nvSpPr>
      <xdr:spPr>
        <a:xfrm>
          <a:off x="8483111" y="100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160886</xdr:rowOff>
    </xdr:from>
    <xdr:to>
      <xdr:col>41</xdr:col>
      <xdr:colOff>101600</xdr:colOff>
      <xdr:row>58</xdr:row>
      <xdr:rowOff>91036</xdr:rowOff>
    </xdr:to>
    <xdr:sp macro="" textlink="">
      <xdr:nvSpPr>
        <xdr:cNvPr id="369" name="楕円 368"/>
        <xdr:cNvSpPr/>
      </xdr:nvSpPr>
      <xdr:spPr>
        <a:xfrm>
          <a:off x="7810500" y="99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82163</xdr:rowOff>
    </xdr:from>
    <xdr:ext cx="534377" cy="259045"/>
    <xdr:sp macro="" textlink="">
      <xdr:nvSpPr>
        <xdr:cNvPr id="370" name="テキスト ボックス 369"/>
        <xdr:cNvSpPr txBox="1"/>
      </xdr:nvSpPr>
      <xdr:spPr>
        <a:xfrm>
          <a:off x="7594111" y="1002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17952</xdr:rowOff>
    </xdr:from>
    <xdr:to>
      <xdr:col>36</xdr:col>
      <xdr:colOff>165100</xdr:colOff>
      <xdr:row>58</xdr:row>
      <xdr:rowOff>119552</xdr:rowOff>
    </xdr:to>
    <xdr:sp macro="" textlink="">
      <xdr:nvSpPr>
        <xdr:cNvPr id="371" name="楕円 370"/>
        <xdr:cNvSpPr/>
      </xdr:nvSpPr>
      <xdr:spPr>
        <a:xfrm>
          <a:off x="6921500" y="99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110679</xdr:rowOff>
    </xdr:from>
    <xdr:ext cx="534377" cy="259045"/>
    <xdr:sp macro="" textlink="">
      <xdr:nvSpPr>
        <xdr:cNvPr id="372" name="テキスト ボックス 371"/>
        <xdr:cNvSpPr txBox="1"/>
      </xdr:nvSpPr>
      <xdr:spPr>
        <a:xfrm>
          <a:off x="6705111" y="100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5917</xdr:rowOff>
    </xdr:from>
    <xdr:to>
      <xdr:col>55</xdr:col>
      <xdr:colOff>0</xdr:colOff>
      <xdr:row>78</xdr:row>
      <xdr:rowOff>25109</xdr:rowOff>
    </xdr:to>
    <xdr:cxnSp macro="">
      <xdr:nvCxnSpPr>
        <xdr:cNvPr id="397" name="直線コネクタ 396"/>
        <xdr:cNvCxnSpPr/>
      </xdr:nvCxnSpPr>
      <xdr:spPr>
        <a:xfrm>
          <a:off x="9639300" y="13379017"/>
          <a:ext cx="8382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149839</xdr:rowOff>
    </xdr:from>
    <xdr:to>
      <xdr:col>50</xdr:col>
      <xdr:colOff>114300</xdr:colOff>
      <xdr:row>78</xdr:row>
      <xdr:rowOff>5917</xdr:rowOff>
    </xdr:to>
    <xdr:cxnSp macro="">
      <xdr:nvCxnSpPr>
        <xdr:cNvPr id="400" name="直線コネクタ 399"/>
        <xdr:cNvCxnSpPr/>
      </xdr:nvCxnSpPr>
      <xdr:spPr>
        <a:xfrm>
          <a:off x="8750300" y="13351489"/>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149839</xdr:rowOff>
    </xdr:from>
    <xdr:to>
      <xdr:col>45</xdr:col>
      <xdr:colOff>177800</xdr:colOff>
      <xdr:row>78</xdr:row>
      <xdr:rowOff>9164</xdr:rowOff>
    </xdr:to>
    <xdr:cxnSp macro="">
      <xdr:nvCxnSpPr>
        <xdr:cNvPr id="403" name="直線コネクタ 402"/>
        <xdr:cNvCxnSpPr/>
      </xdr:nvCxnSpPr>
      <xdr:spPr>
        <a:xfrm flipV="1">
          <a:off x="7861300" y="13351489"/>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145759</xdr:rowOff>
    </xdr:from>
    <xdr:to>
      <xdr:col>55</xdr:col>
      <xdr:colOff>50800</xdr:colOff>
      <xdr:row>78</xdr:row>
      <xdr:rowOff>75909</xdr:rowOff>
    </xdr:to>
    <xdr:sp macro="" textlink="">
      <xdr:nvSpPr>
        <xdr:cNvPr id="413" name="楕円 412"/>
        <xdr:cNvSpPr/>
      </xdr:nvSpPr>
      <xdr:spPr>
        <a:xfrm>
          <a:off x="10426700" y="133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60686</xdr:rowOff>
    </xdr:from>
    <xdr:ext cx="313932" cy="259045"/>
    <xdr:sp macro="" textlink="">
      <xdr:nvSpPr>
        <xdr:cNvPr id="414" name="普通建設事業費 （ うち新規整備　）該当値テキスト"/>
        <xdr:cNvSpPr txBox="1"/>
      </xdr:nvSpPr>
      <xdr:spPr>
        <a:xfrm>
          <a:off x="10528300" y="1326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126567</xdr:rowOff>
    </xdr:from>
    <xdr:to>
      <xdr:col>50</xdr:col>
      <xdr:colOff>165100</xdr:colOff>
      <xdr:row>78</xdr:row>
      <xdr:rowOff>56717</xdr:rowOff>
    </xdr:to>
    <xdr:sp macro="" textlink="">
      <xdr:nvSpPr>
        <xdr:cNvPr id="415" name="楕円 414"/>
        <xdr:cNvSpPr/>
      </xdr:nvSpPr>
      <xdr:spPr>
        <a:xfrm>
          <a:off x="9588500" y="133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47844</xdr:rowOff>
    </xdr:from>
    <xdr:ext cx="469744" cy="259045"/>
    <xdr:sp macro="" textlink="">
      <xdr:nvSpPr>
        <xdr:cNvPr id="416" name="テキスト ボックス 415"/>
        <xdr:cNvSpPr txBox="1"/>
      </xdr:nvSpPr>
      <xdr:spPr>
        <a:xfrm>
          <a:off x="9404428" y="1342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99039</xdr:rowOff>
    </xdr:from>
    <xdr:to>
      <xdr:col>46</xdr:col>
      <xdr:colOff>38100</xdr:colOff>
      <xdr:row>78</xdr:row>
      <xdr:rowOff>29189</xdr:rowOff>
    </xdr:to>
    <xdr:sp macro="" textlink="">
      <xdr:nvSpPr>
        <xdr:cNvPr id="417" name="楕円 416"/>
        <xdr:cNvSpPr/>
      </xdr:nvSpPr>
      <xdr:spPr>
        <a:xfrm>
          <a:off x="86995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20316</xdr:rowOff>
    </xdr:from>
    <xdr:ext cx="469744" cy="259045"/>
    <xdr:sp macro="" textlink="">
      <xdr:nvSpPr>
        <xdr:cNvPr id="418" name="テキスト ボックス 417"/>
        <xdr:cNvSpPr txBox="1"/>
      </xdr:nvSpPr>
      <xdr:spPr>
        <a:xfrm>
          <a:off x="8515428" y="133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129814</xdr:rowOff>
    </xdr:from>
    <xdr:to>
      <xdr:col>41</xdr:col>
      <xdr:colOff>101600</xdr:colOff>
      <xdr:row>78</xdr:row>
      <xdr:rowOff>59964</xdr:rowOff>
    </xdr:to>
    <xdr:sp macro="" textlink="">
      <xdr:nvSpPr>
        <xdr:cNvPr id="419" name="楕円 418"/>
        <xdr:cNvSpPr/>
      </xdr:nvSpPr>
      <xdr:spPr>
        <a:xfrm>
          <a:off x="7810500" y="1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51091</xdr:rowOff>
    </xdr:from>
    <xdr:ext cx="469744" cy="259045"/>
    <xdr:sp macro="" textlink="">
      <xdr:nvSpPr>
        <xdr:cNvPr id="420" name="テキスト ボックス 419"/>
        <xdr:cNvSpPr txBox="1"/>
      </xdr:nvSpPr>
      <xdr:spPr>
        <a:xfrm>
          <a:off x="7626428" y="134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66042</xdr:rowOff>
    </xdr:from>
    <xdr:to>
      <xdr:col>55</xdr:col>
      <xdr:colOff>0</xdr:colOff>
      <xdr:row>97</xdr:row>
      <xdr:rowOff>140010</xdr:rowOff>
    </xdr:to>
    <xdr:cxnSp macro="">
      <xdr:nvCxnSpPr>
        <xdr:cNvPr id="451" name="直線コネクタ 450"/>
        <xdr:cNvCxnSpPr/>
      </xdr:nvCxnSpPr>
      <xdr:spPr>
        <a:xfrm flipV="1">
          <a:off x="9639300" y="16353792"/>
          <a:ext cx="838200" cy="4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140010</xdr:rowOff>
    </xdr:from>
    <xdr:to>
      <xdr:col>50</xdr:col>
      <xdr:colOff>114300</xdr:colOff>
      <xdr:row>98</xdr:row>
      <xdr:rowOff>80868</xdr:rowOff>
    </xdr:to>
    <xdr:cxnSp macro="">
      <xdr:nvCxnSpPr>
        <xdr:cNvPr id="454" name="直線コネクタ 453"/>
        <xdr:cNvCxnSpPr/>
      </xdr:nvCxnSpPr>
      <xdr:spPr>
        <a:xfrm flipV="1">
          <a:off x="8750300" y="16770660"/>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80868</xdr:rowOff>
    </xdr:from>
    <xdr:to>
      <xdr:col>45</xdr:col>
      <xdr:colOff>177800</xdr:colOff>
      <xdr:row>98</xdr:row>
      <xdr:rowOff>92625</xdr:rowOff>
    </xdr:to>
    <xdr:cxnSp macro="">
      <xdr:nvCxnSpPr>
        <xdr:cNvPr id="457" name="直線コネクタ 456"/>
        <xdr:cNvCxnSpPr/>
      </xdr:nvCxnSpPr>
      <xdr:spPr>
        <a:xfrm flipV="1">
          <a:off x="7861300" y="16882968"/>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15242</xdr:rowOff>
    </xdr:from>
    <xdr:to>
      <xdr:col>55</xdr:col>
      <xdr:colOff>50800</xdr:colOff>
      <xdr:row>95</xdr:row>
      <xdr:rowOff>116842</xdr:rowOff>
    </xdr:to>
    <xdr:sp macro="" textlink="">
      <xdr:nvSpPr>
        <xdr:cNvPr id="467" name="楕円 466"/>
        <xdr:cNvSpPr/>
      </xdr:nvSpPr>
      <xdr:spPr>
        <a:xfrm>
          <a:off x="10426700" y="163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38119</xdr:rowOff>
    </xdr:from>
    <xdr:ext cx="534377" cy="259045"/>
    <xdr:sp macro="" textlink="">
      <xdr:nvSpPr>
        <xdr:cNvPr id="468" name="普通建設事業費 （ うち更新整備　）該当値テキスト"/>
        <xdr:cNvSpPr txBox="1"/>
      </xdr:nvSpPr>
      <xdr:spPr>
        <a:xfrm>
          <a:off x="10528300" y="161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89210</xdr:rowOff>
    </xdr:from>
    <xdr:to>
      <xdr:col>50</xdr:col>
      <xdr:colOff>165100</xdr:colOff>
      <xdr:row>98</xdr:row>
      <xdr:rowOff>19360</xdr:rowOff>
    </xdr:to>
    <xdr:sp macro="" textlink="">
      <xdr:nvSpPr>
        <xdr:cNvPr id="469" name="楕円 468"/>
        <xdr:cNvSpPr/>
      </xdr:nvSpPr>
      <xdr:spPr>
        <a:xfrm>
          <a:off x="9588500" y="167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10487</xdr:rowOff>
    </xdr:from>
    <xdr:ext cx="534377" cy="259045"/>
    <xdr:sp macro="" textlink="">
      <xdr:nvSpPr>
        <xdr:cNvPr id="470" name="テキスト ボックス 469"/>
        <xdr:cNvSpPr txBox="1"/>
      </xdr:nvSpPr>
      <xdr:spPr>
        <a:xfrm>
          <a:off x="9372111" y="168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30068</xdr:rowOff>
    </xdr:from>
    <xdr:to>
      <xdr:col>46</xdr:col>
      <xdr:colOff>38100</xdr:colOff>
      <xdr:row>98</xdr:row>
      <xdr:rowOff>131668</xdr:rowOff>
    </xdr:to>
    <xdr:sp macro="" textlink="">
      <xdr:nvSpPr>
        <xdr:cNvPr id="471" name="楕円 470"/>
        <xdr:cNvSpPr/>
      </xdr:nvSpPr>
      <xdr:spPr>
        <a:xfrm>
          <a:off x="8699500" y="168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122795</xdr:rowOff>
    </xdr:from>
    <xdr:ext cx="534377" cy="259045"/>
    <xdr:sp macro="" textlink="">
      <xdr:nvSpPr>
        <xdr:cNvPr id="472" name="テキスト ボックス 471"/>
        <xdr:cNvSpPr txBox="1"/>
      </xdr:nvSpPr>
      <xdr:spPr>
        <a:xfrm>
          <a:off x="8483111" y="169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41825</xdr:rowOff>
    </xdr:from>
    <xdr:to>
      <xdr:col>41</xdr:col>
      <xdr:colOff>101600</xdr:colOff>
      <xdr:row>98</xdr:row>
      <xdr:rowOff>143425</xdr:rowOff>
    </xdr:to>
    <xdr:sp macro="" textlink="">
      <xdr:nvSpPr>
        <xdr:cNvPr id="473" name="楕円 472"/>
        <xdr:cNvSpPr/>
      </xdr:nvSpPr>
      <xdr:spPr>
        <a:xfrm>
          <a:off x="7810500" y="168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134552</xdr:rowOff>
    </xdr:from>
    <xdr:ext cx="534377" cy="259045"/>
    <xdr:sp macro="" textlink="">
      <xdr:nvSpPr>
        <xdr:cNvPr id="474" name="テキスト ボックス 473"/>
        <xdr:cNvSpPr txBox="1"/>
      </xdr:nvSpPr>
      <xdr:spPr>
        <a:xfrm>
          <a:off x="7594111" y="169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97475</xdr:rowOff>
    </xdr:from>
    <xdr:to>
      <xdr:col>85</xdr:col>
      <xdr:colOff>127000</xdr:colOff>
      <xdr:row>39</xdr:row>
      <xdr:rowOff>98878</xdr:rowOff>
    </xdr:to>
    <xdr:cxnSp macro="">
      <xdr:nvCxnSpPr>
        <xdr:cNvPr id="505" name="直線コネクタ 504"/>
        <xdr:cNvCxnSpPr/>
      </xdr:nvCxnSpPr>
      <xdr:spPr>
        <a:xfrm flipV="1">
          <a:off x="15481300" y="6784025"/>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96756</xdr:rowOff>
    </xdr:from>
    <xdr:to>
      <xdr:col>71</xdr:col>
      <xdr:colOff>177800</xdr:colOff>
      <xdr:row>39</xdr:row>
      <xdr:rowOff>98878</xdr:rowOff>
    </xdr:to>
    <xdr:cxnSp macro="">
      <xdr:nvCxnSpPr>
        <xdr:cNvPr id="514" name="直線コネクタ 513"/>
        <xdr:cNvCxnSpPr/>
      </xdr:nvCxnSpPr>
      <xdr:spPr>
        <a:xfrm>
          <a:off x="12814300" y="6783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46675</xdr:rowOff>
    </xdr:from>
    <xdr:to>
      <xdr:col>85</xdr:col>
      <xdr:colOff>177800</xdr:colOff>
      <xdr:row>39</xdr:row>
      <xdr:rowOff>148275</xdr:rowOff>
    </xdr:to>
    <xdr:sp macro="" textlink="">
      <xdr:nvSpPr>
        <xdr:cNvPr id="524" name="楕円 523"/>
        <xdr:cNvSpPr/>
      </xdr:nvSpPr>
      <xdr:spPr>
        <a:xfrm>
          <a:off x="162687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5"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45956</xdr:rowOff>
    </xdr:from>
    <xdr:to>
      <xdr:col>67</xdr:col>
      <xdr:colOff>101600</xdr:colOff>
      <xdr:row>39</xdr:row>
      <xdr:rowOff>147556</xdr:rowOff>
    </xdr:to>
    <xdr:sp macro="" textlink="">
      <xdr:nvSpPr>
        <xdr:cNvPr id="532" name="楕円 531"/>
        <xdr:cNvSpPr/>
      </xdr:nvSpPr>
      <xdr:spPr>
        <a:xfrm>
          <a:off x="12763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138683</xdr:rowOff>
    </xdr:from>
    <xdr:ext cx="313932" cy="259045"/>
    <xdr:sp macro="" textlink="">
      <xdr:nvSpPr>
        <xdr:cNvPr id="533" name="テキスト ボックス 532"/>
        <xdr:cNvSpPr txBox="1"/>
      </xdr:nvSpPr>
      <xdr:spPr>
        <a:xfrm>
          <a:off x="12657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133172</xdr:rowOff>
    </xdr:from>
    <xdr:to>
      <xdr:col>85</xdr:col>
      <xdr:colOff>127000</xdr:colOff>
      <xdr:row>77</xdr:row>
      <xdr:rowOff>148565</xdr:rowOff>
    </xdr:to>
    <xdr:cxnSp macro="">
      <xdr:nvCxnSpPr>
        <xdr:cNvPr id="611" name="直線コネクタ 610"/>
        <xdr:cNvCxnSpPr/>
      </xdr:nvCxnSpPr>
      <xdr:spPr>
        <a:xfrm flipV="1">
          <a:off x="15481300" y="13334822"/>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148565</xdr:rowOff>
    </xdr:from>
    <xdr:to>
      <xdr:col>81</xdr:col>
      <xdr:colOff>50800</xdr:colOff>
      <xdr:row>77</xdr:row>
      <xdr:rowOff>155677</xdr:rowOff>
    </xdr:to>
    <xdr:cxnSp macro="">
      <xdr:nvCxnSpPr>
        <xdr:cNvPr id="614" name="直線コネクタ 613"/>
        <xdr:cNvCxnSpPr/>
      </xdr:nvCxnSpPr>
      <xdr:spPr>
        <a:xfrm flipV="1">
          <a:off x="14592300" y="1335021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146278</xdr:rowOff>
    </xdr:from>
    <xdr:to>
      <xdr:col>76</xdr:col>
      <xdr:colOff>114300</xdr:colOff>
      <xdr:row>77</xdr:row>
      <xdr:rowOff>155677</xdr:rowOff>
    </xdr:to>
    <xdr:cxnSp macro="">
      <xdr:nvCxnSpPr>
        <xdr:cNvPr id="617" name="直線コネクタ 616"/>
        <xdr:cNvCxnSpPr/>
      </xdr:nvCxnSpPr>
      <xdr:spPr>
        <a:xfrm>
          <a:off x="13703300" y="13347928"/>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136068</xdr:rowOff>
    </xdr:from>
    <xdr:to>
      <xdr:col>71</xdr:col>
      <xdr:colOff>177800</xdr:colOff>
      <xdr:row>77</xdr:row>
      <xdr:rowOff>146278</xdr:rowOff>
    </xdr:to>
    <xdr:cxnSp macro="">
      <xdr:nvCxnSpPr>
        <xdr:cNvPr id="620" name="直線コネクタ 619"/>
        <xdr:cNvCxnSpPr/>
      </xdr:nvCxnSpPr>
      <xdr:spPr>
        <a:xfrm>
          <a:off x="12814300" y="13337718"/>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82372</xdr:rowOff>
    </xdr:from>
    <xdr:to>
      <xdr:col>85</xdr:col>
      <xdr:colOff>177800</xdr:colOff>
      <xdr:row>78</xdr:row>
      <xdr:rowOff>12522</xdr:rowOff>
    </xdr:to>
    <xdr:sp macro="" textlink="">
      <xdr:nvSpPr>
        <xdr:cNvPr id="630" name="楕円 629"/>
        <xdr:cNvSpPr/>
      </xdr:nvSpPr>
      <xdr:spPr>
        <a:xfrm>
          <a:off x="16268700" y="132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60799</xdr:rowOff>
    </xdr:from>
    <xdr:ext cx="534377" cy="259045"/>
    <xdr:sp macro="" textlink="">
      <xdr:nvSpPr>
        <xdr:cNvPr id="631" name="公債費該当値テキスト"/>
        <xdr:cNvSpPr txBox="1"/>
      </xdr:nvSpPr>
      <xdr:spPr>
        <a:xfrm>
          <a:off x="16370300" y="132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97765</xdr:rowOff>
    </xdr:from>
    <xdr:to>
      <xdr:col>81</xdr:col>
      <xdr:colOff>101600</xdr:colOff>
      <xdr:row>78</xdr:row>
      <xdr:rowOff>27915</xdr:rowOff>
    </xdr:to>
    <xdr:sp macro="" textlink="">
      <xdr:nvSpPr>
        <xdr:cNvPr id="632" name="楕円 631"/>
        <xdr:cNvSpPr/>
      </xdr:nvSpPr>
      <xdr:spPr>
        <a:xfrm>
          <a:off x="15430500" y="132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19042</xdr:rowOff>
    </xdr:from>
    <xdr:ext cx="534377" cy="259045"/>
    <xdr:sp macro="" textlink="">
      <xdr:nvSpPr>
        <xdr:cNvPr id="633" name="テキスト ボックス 632"/>
        <xdr:cNvSpPr txBox="1"/>
      </xdr:nvSpPr>
      <xdr:spPr>
        <a:xfrm>
          <a:off x="15214111" y="13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104877</xdr:rowOff>
    </xdr:from>
    <xdr:to>
      <xdr:col>76</xdr:col>
      <xdr:colOff>165100</xdr:colOff>
      <xdr:row>78</xdr:row>
      <xdr:rowOff>35027</xdr:rowOff>
    </xdr:to>
    <xdr:sp macro="" textlink="">
      <xdr:nvSpPr>
        <xdr:cNvPr id="634" name="楕円 633"/>
        <xdr:cNvSpPr/>
      </xdr:nvSpPr>
      <xdr:spPr>
        <a:xfrm>
          <a:off x="14541500" y="133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26154</xdr:rowOff>
    </xdr:from>
    <xdr:ext cx="534377" cy="259045"/>
    <xdr:sp macro="" textlink="">
      <xdr:nvSpPr>
        <xdr:cNvPr id="635" name="テキスト ボックス 634"/>
        <xdr:cNvSpPr txBox="1"/>
      </xdr:nvSpPr>
      <xdr:spPr>
        <a:xfrm>
          <a:off x="14325111" y="133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95478</xdr:rowOff>
    </xdr:from>
    <xdr:to>
      <xdr:col>72</xdr:col>
      <xdr:colOff>38100</xdr:colOff>
      <xdr:row>78</xdr:row>
      <xdr:rowOff>25628</xdr:rowOff>
    </xdr:to>
    <xdr:sp macro="" textlink="">
      <xdr:nvSpPr>
        <xdr:cNvPr id="636" name="楕円 635"/>
        <xdr:cNvSpPr/>
      </xdr:nvSpPr>
      <xdr:spPr>
        <a:xfrm>
          <a:off x="13652500" y="132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16755</xdr:rowOff>
    </xdr:from>
    <xdr:ext cx="534377" cy="259045"/>
    <xdr:sp macro="" textlink="">
      <xdr:nvSpPr>
        <xdr:cNvPr id="637" name="テキスト ボックス 636"/>
        <xdr:cNvSpPr txBox="1"/>
      </xdr:nvSpPr>
      <xdr:spPr>
        <a:xfrm>
          <a:off x="13436111" y="133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85268</xdr:rowOff>
    </xdr:from>
    <xdr:to>
      <xdr:col>67</xdr:col>
      <xdr:colOff>101600</xdr:colOff>
      <xdr:row>78</xdr:row>
      <xdr:rowOff>15418</xdr:rowOff>
    </xdr:to>
    <xdr:sp macro="" textlink="">
      <xdr:nvSpPr>
        <xdr:cNvPr id="638" name="楕円 637"/>
        <xdr:cNvSpPr/>
      </xdr:nvSpPr>
      <xdr:spPr>
        <a:xfrm>
          <a:off x="12763500" y="132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6545</xdr:rowOff>
    </xdr:from>
    <xdr:ext cx="534377" cy="259045"/>
    <xdr:sp macro="" textlink="">
      <xdr:nvSpPr>
        <xdr:cNvPr id="639" name="テキスト ボックス 638"/>
        <xdr:cNvSpPr txBox="1"/>
      </xdr:nvSpPr>
      <xdr:spPr>
        <a:xfrm>
          <a:off x="12547111" y="133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76394</xdr:rowOff>
    </xdr:from>
    <xdr:to>
      <xdr:col>85</xdr:col>
      <xdr:colOff>127000</xdr:colOff>
      <xdr:row>99</xdr:row>
      <xdr:rowOff>92903</xdr:rowOff>
    </xdr:to>
    <xdr:cxnSp macro="">
      <xdr:nvCxnSpPr>
        <xdr:cNvPr id="670" name="直線コネクタ 669"/>
        <xdr:cNvCxnSpPr/>
      </xdr:nvCxnSpPr>
      <xdr:spPr>
        <a:xfrm flipV="1">
          <a:off x="15481300" y="17049944"/>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68965</xdr:rowOff>
    </xdr:from>
    <xdr:to>
      <xdr:col>81</xdr:col>
      <xdr:colOff>50800</xdr:colOff>
      <xdr:row>99</xdr:row>
      <xdr:rowOff>92903</xdr:rowOff>
    </xdr:to>
    <xdr:cxnSp macro="">
      <xdr:nvCxnSpPr>
        <xdr:cNvPr id="673" name="直線コネクタ 672"/>
        <xdr:cNvCxnSpPr/>
      </xdr:nvCxnSpPr>
      <xdr:spPr>
        <a:xfrm>
          <a:off x="14592300" y="17042515"/>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68965</xdr:rowOff>
    </xdr:from>
    <xdr:to>
      <xdr:col>76</xdr:col>
      <xdr:colOff>114300</xdr:colOff>
      <xdr:row>99</xdr:row>
      <xdr:rowOff>93261</xdr:rowOff>
    </xdr:to>
    <xdr:cxnSp macro="">
      <xdr:nvCxnSpPr>
        <xdr:cNvPr id="676" name="直線コネクタ 675"/>
        <xdr:cNvCxnSpPr/>
      </xdr:nvCxnSpPr>
      <xdr:spPr>
        <a:xfrm flipV="1">
          <a:off x="13703300" y="17042515"/>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84934</xdr:rowOff>
    </xdr:from>
    <xdr:to>
      <xdr:col>71</xdr:col>
      <xdr:colOff>177800</xdr:colOff>
      <xdr:row>99</xdr:row>
      <xdr:rowOff>93261</xdr:rowOff>
    </xdr:to>
    <xdr:cxnSp macro="">
      <xdr:nvCxnSpPr>
        <xdr:cNvPr id="679" name="直線コネクタ 678"/>
        <xdr:cNvCxnSpPr/>
      </xdr:nvCxnSpPr>
      <xdr:spPr>
        <a:xfrm>
          <a:off x="12814300" y="17058484"/>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25594</xdr:rowOff>
    </xdr:from>
    <xdr:to>
      <xdr:col>85</xdr:col>
      <xdr:colOff>177800</xdr:colOff>
      <xdr:row>99</xdr:row>
      <xdr:rowOff>127194</xdr:rowOff>
    </xdr:to>
    <xdr:sp macro="" textlink="">
      <xdr:nvSpPr>
        <xdr:cNvPr id="689" name="楕円 688"/>
        <xdr:cNvSpPr/>
      </xdr:nvSpPr>
      <xdr:spPr>
        <a:xfrm>
          <a:off x="16268700" y="169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111971</xdr:rowOff>
    </xdr:from>
    <xdr:ext cx="469744" cy="259045"/>
    <xdr:sp macro="" textlink="">
      <xdr:nvSpPr>
        <xdr:cNvPr id="690" name="積立金該当値テキスト"/>
        <xdr:cNvSpPr txBox="1"/>
      </xdr:nvSpPr>
      <xdr:spPr>
        <a:xfrm>
          <a:off x="16370300" y="1691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42103</xdr:rowOff>
    </xdr:from>
    <xdr:to>
      <xdr:col>81</xdr:col>
      <xdr:colOff>101600</xdr:colOff>
      <xdr:row>99</xdr:row>
      <xdr:rowOff>143703</xdr:rowOff>
    </xdr:to>
    <xdr:sp macro="" textlink="">
      <xdr:nvSpPr>
        <xdr:cNvPr id="691" name="楕円 690"/>
        <xdr:cNvSpPr/>
      </xdr:nvSpPr>
      <xdr:spPr>
        <a:xfrm>
          <a:off x="15430500" y="170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134830</xdr:rowOff>
    </xdr:from>
    <xdr:ext cx="378565" cy="259045"/>
    <xdr:sp macro="" textlink="">
      <xdr:nvSpPr>
        <xdr:cNvPr id="692" name="テキスト ボックス 691"/>
        <xdr:cNvSpPr txBox="1"/>
      </xdr:nvSpPr>
      <xdr:spPr>
        <a:xfrm>
          <a:off x="15292017" y="17108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18165</xdr:rowOff>
    </xdr:from>
    <xdr:to>
      <xdr:col>76</xdr:col>
      <xdr:colOff>165100</xdr:colOff>
      <xdr:row>99</xdr:row>
      <xdr:rowOff>119765</xdr:rowOff>
    </xdr:to>
    <xdr:sp macro="" textlink="">
      <xdr:nvSpPr>
        <xdr:cNvPr id="693" name="楕円 692"/>
        <xdr:cNvSpPr/>
      </xdr:nvSpPr>
      <xdr:spPr>
        <a:xfrm>
          <a:off x="14541500" y="16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110892</xdr:rowOff>
    </xdr:from>
    <xdr:ext cx="469744" cy="259045"/>
    <xdr:sp macro="" textlink="">
      <xdr:nvSpPr>
        <xdr:cNvPr id="694" name="テキスト ボックス 693"/>
        <xdr:cNvSpPr txBox="1"/>
      </xdr:nvSpPr>
      <xdr:spPr>
        <a:xfrm>
          <a:off x="14357428" y="170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42461</xdr:rowOff>
    </xdr:from>
    <xdr:to>
      <xdr:col>72</xdr:col>
      <xdr:colOff>38100</xdr:colOff>
      <xdr:row>99</xdr:row>
      <xdr:rowOff>144061</xdr:rowOff>
    </xdr:to>
    <xdr:sp macro="" textlink="">
      <xdr:nvSpPr>
        <xdr:cNvPr id="695" name="楕円 694"/>
        <xdr:cNvSpPr/>
      </xdr:nvSpPr>
      <xdr:spPr>
        <a:xfrm>
          <a:off x="13652500" y="170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135188</xdr:rowOff>
    </xdr:from>
    <xdr:ext cx="378565" cy="259045"/>
    <xdr:sp macro="" textlink="">
      <xdr:nvSpPr>
        <xdr:cNvPr id="696" name="テキスト ボックス 695"/>
        <xdr:cNvSpPr txBox="1"/>
      </xdr:nvSpPr>
      <xdr:spPr>
        <a:xfrm>
          <a:off x="13514017" y="1710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34134</xdr:rowOff>
    </xdr:from>
    <xdr:to>
      <xdr:col>67</xdr:col>
      <xdr:colOff>101600</xdr:colOff>
      <xdr:row>99</xdr:row>
      <xdr:rowOff>135734</xdr:rowOff>
    </xdr:to>
    <xdr:sp macro="" textlink="">
      <xdr:nvSpPr>
        <xdr:cNvPr id="697" name="楕円 696"/>
        <xdr:cNvSpPr/>
      </xdr:nvSpPr>
      <xdr:spPr>
        <a:xfrm>
          <a:off x="12763500" y="170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126861</xdr:rowOff>
    </xdr:from>
    <xdr:ext cx="378565" cy="259045"/>
    <xdr:sp macro="" textlink="">
      <xdr:nvSpPr>
        <xdr:cNvPr id="698" name="テキスト ボックス 697"/>
        <xdr:cNvSpPr txBox="1"/>
      </xdr:nvSpPr>
      <xdr:spPr>
        <a:xfrm>
          <a:off x="12625017" y="1710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33673</xdr:rowOff>
    </xdr:from>
    <xdr:to>
      <xdr:col>116</xdr:col>
      <xdr:colOff>63500</xdr:colOff>
      <xdr:row>39</xdr:row>
      <xdr:rowOff>98878</xdr:rowOff>
    </xdr:to>
    <xdr:cxnSp macro="">
      <xdr:nvCxnSpPr>
        <xdr:cNvPr id="729" name="直線コネクタ 728"/>
        <xdr:cNvCxnSpPr/>
      </xdr:nvCxnSpPr>
      <xdr:spPr>
        <a:xfrm flipV="1">
          <a:off x="21323300" y="6720223"/>
          <a:ext cx="838200" cy="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154323</xdr:rowOff>
    </xdr:from>
    <xdr:to>
      <xdr:col>116</xdr:col>
      <xdr:colOff>114300</xdr:colOff>
      <xdr:row>39</xdr:row>
      <xdr:rowOff>84473</xdr:rowOff>
    </xdr:to>
    <xdr:sp macro="" textlink="">
      <xdr:nvSpPr>
        <xdr:cNvPr id="748" name="楕円 747"/>
        <xdr:cNvSpPr/>
      </xdr:nvSpPr>
      <xdr:spPr>
        <a:xfrm>
          <a:off x="22110700" y="66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49"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13147</xdr:rowOff>
    </xdr:from>
    <xdr:to>
      <xdr:col>116</xdr:col>
      <xdr:colOff>63500</xdr:colOff>
      <xdr:row>74</xdr:row>
      <xdr:rowOff>63530</xdr:rowOff>
    </xdr:to>
    <xdr:cxnSp macro="">
      <xdr:nvCxnSpPr>
        <xdr:cNvPr id="840" name="直線コネクタ 839"/>
        <xdr:cNvCxnSpPr/>
      </xdr:nvCxnSpPr>
      <xdr:spPr>
        <a:xfrm flipV="1">
          <a:off x="21323300" y="12700447"/>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46820</xdr:rowOff>
    </xdr:from>
    <xdr:to>
      <xdr:col>111</xdr:col>
      <xdr:colOff>177800</xdr:colOff>
      <xdr:row>74</xdr:row>
      <xdr:rowOff>63530</xdr:rowOff>
    </xdr:to>
    <xdr:cxnSp macro="">
      <xdr:nvCxnSpPr>
        <xdr:cNvPr id="843" name="直線コネクタ 842"/>
        <xdr:cNvCxnSpPr/>
      </xdr:nvCxnSpPr>
      <xdr:spPr>
        <a:xfrm>
          <a:off x="20434300" y="1273412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46820</xdr:rowOff>
    </xdr:from>
    <xdr:to>
      <xdr:col>107</xdr:col>
      <xdr:colOff>50800</xdr:colOff>
      <xdr:row>74</xdr:row>
      <xdr:rowOff>145346</xdr:rowOff>
    </xdr:to>
    <xdr:cxnSp macro="">
      <xdr:nvCxnSpPr>
        <xdr:cNvPr id="846" name="直線コネクタ 845"/>
        <xdr:cNvCxnSpPr/>
      </xdr:nvCxnSpPr>
      <xdr:spPr>
        <a:xfrm flipV="1">
          <a:off x="19545300" y="12734120"/>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145346</xdr:rowOff>
    </xdr:from>
    <xdr:to>
      <xdr:col>102</xdr:col>
      <xdr:colOff>114300</xdr:colOff>
      <xdr:row>74</xdr:row>
      <xdr:rowOff>166332</xdr:rowOff>
    </xdr:to>
    <xdr:cxnSp macro="">
      <xdr:nvCxnSpPr>
        <xdr:cNvPr id="849" name="直線コネクタ 848"/>
        <xdr:cNvCxnSpPr/>
      </xdr:nvCxnSpPr>
      <xdr:spPr>
        <a:xfrm flipV="1">
          <a:off x="18656300" y="12832646"/>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133797</xdr:rowOff>
    </xdr:from>
    <xdr:to>
      <xdr:col>116</xdr:col>
      <xdr:colOff>114300</xdr:colOff>
      <xdr:row>74</xdr:row>
      <xdr:rowOff>63947</xdr:rowOff>
    </xdr:to>
    <xdr:sp macro="" textlink="">
      <xdr:nvSpPr>
        <xdr:cNvPr id="859" name="楕円 858"/>
        <xdr:cNvSpPr/>
      </xdr:nvSpPr>
      <xdr:spPr>
        <a:xfrm>
          <a:off x="22110700" y="126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156674</xdr:rowOff>
    </xdr:from>
    <xdr:ext cx="534377" cy="259045"/>
    <xdr:sp macro="" textlink="">
      <xdr:nvSpPr>
        <xdr:cNvPr id="860" name="繰出金該当値テキスト"/>
        <xdr:cNvSpPr txBox="1"/>
      </xdr:nvSpPr>
      <xdr:spPr>
        <a:xfrm>
          <a:off x="22212300" y="125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12730</xdr:rowOff>
    </xdr:from>
    <xdr:to>
      <xdr:col>112</xdr:col>
      <xdr:colOff>38100</xdr:colOff>
      <xdr:row>74</xdr:row>
      <xdr:rowOff>114330</xdr:rowOff>
    </xdr:to>
    <xdr:sp macro="" textlink="">
      <xdr:nvSpPr>
        <xdr:cNvPr id="861" name="楕円 860"/>
        <xdr:cNvSpPr/>
      </xdr:nvSpPr>
      <xdr:spPr>
        <a:xfrm>
          <a:off x="21272500" y="12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130857</xdr:rowOff>
    </xdr:from>
    <xdr:ext cx="534377" cy="259045"/>
    <xdr:sp macro="" textlink="">
      <xdr:nvSpPr>
        <xdr:cNvPr id="862" name="テキスト ボックス 861"/>
        <xdr:cNvSpPr txBox="1"/>
      </xdr:nvSpPr>
      <xdr:spPr>
        <a:xfrm>
          <a:off x="21056111" y="124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167470</xdr:rowOff>
    </xdr:from>
    <xdr:to>
      <xdr:col>107</xdr:col>
      <xdr:colOff>101600</xdr:colOff>
      <xdr:row>74</xdr:row>
      <xdr:rowOff>97620</xdr:rowOff>
    </xdr:to>
    <xdr:sp macro="" textlink="">
      <xdr:nvSpPr>
        <xdr:cNvPr id="863" name="楕円 862"/>
        <xdr:cNvSpPr/>
      </xdr:nvSpPr>
      <xdr:spPr>
        <a:xfrm>
          <a:off x="20383500" y="1268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114147</xdr:rowOff>
    </xdr:from>
    <xdr:ext cx="534377" cy="259045"/>
    <xdr:sp macro="" textlink="">
      <xdr:nvSpPr>
        <xdr:cNvPr id="864" name="テキスト ボックス 863"/>
        <xdr:cNvSpPr txBox="1"/>
      </xdr:nvSpPr>
      <xdr:spPr>
        <a:xfrm>
          <a:off x="20167111" y="1245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94546</xdr:rowOff>
    </xdr:from>
    <xdr:to>
      <xdr:col>102</xdr:col>
      <xdr:colOff>165100</xdr:colOff>
      <xdr:row>75</xdr:row>
      <xdr:rowOff>24696</xdr:rowOff>
    </xdr:to>
    <xdr:sp macro="" textlink="">
      <xdr:nvSpPr>
        <xdr:cNvPr id="865" name="楕円 864"/>
        <xdr:cNvSpPr/>
      </xdr:nvSpPr>
      <xdr:spPr>
        <a:xfrm>
          <a:off x="19494500" y="127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41223</xdr:rowOff>
    </xdr:from>
    <xdr:ext cx="534377" cy="259045"/>
    <xdr:sp macro="" textlink="">
      <xdr:nvSpPr>
        <xdr:cNvPr id="866" name="テキスト ボックス 865"/>
        <xdr:cNvSpPr txBox="1"/>
      </xdr:nvSpPr>
      <xdr:spPr>
        <a:xfrm>
          <a:off x="19278111" y="125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115532</xdr:rowOff>
    </xdr:from>
    <xdr:to>
      <xdr:col>98</xdr:col>
      <xdr:colOff>38100</xdr:colOff>
      <xdr:row>75</xdr:row>
      <xdr:rowOff>45682</xdr:rowOff>
    </xdr:to>
    <xdr:sp macro="" textlink="">
      <xdr:nvSpPr>
        <xdr:cNvPr id="867" name="楕円 866"/>
        <xdr:cNvSpPr/>
      </xdr:nvSpPr>
      <xdr:spPr>
        <a:xfrm>
          <a:off x="18605500" y="128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62209</xdr:rowOff>
    </xdr:from>
    <xdr:ext cx="534377" cy="259045"/>
    <xdr:sp macro="" textlink="">
      <xdr:nvSpPr>
        <xdr:cNvPr id="868" name="テキスト ボックス 867"/>
        <xdr:cNvSpPr txBox="1"/>
      </xdr:nvSpPr>
      <xdr:spPr>
        <a:xfrm>
          <a:off x="18389111" y="125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住民一人当たりの歳出決算額について、人件費は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64,802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円となり、類似団体内平均値を上回っている。これは、小規模な市でありながら公立保育所が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か所、公立幼稚園が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か所（分園１か所を含む）あることが要因のひとつであると考えられ、事務の効率化や民間委託などを通じて抑制を図っていく。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39,027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これは、これまでの行財政改革の推進による経費の抑制に取り組んできた成果や、学校給食・消防・ごみ処理業務を一部事務組合で実施していることが要因であると考えられ、今後も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108,307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このうち、生活保護費については昨年を下回ったものの依然として高止まりしているほか、高齢化の進行や障害福祉サービス費等の増により社会福祉費が増加傾向にあり、今後も増加が見込まれるため単独扶助費の抑制などを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補助費等は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41,561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円となり、類似団体内平均値を上回っている。これは、学校給食・消防・ごみ処理業務を一部事務組合で実施していることもあり、構成市負担金の抑制に努める。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普通建設事業費については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48,788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た。これは学校施設の校舎建て替えを行ったことによる。今後も公共施設の耐震化や老朽化等への対応が想定されるため、事業費を精査しながら実施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公債費は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20,014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円となり、類似団体内平均値を下回っている。これは、これまで普通建設事業費を抑制してきたことが主因であるが、今後は普通建設事業費の増大も想定されるため、地方債の発行は慎重に行う必要がある。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繰出金は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55,536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これは、高齢化による国民健康保険、介護保険等への繰出の増加に加え、公共下水道事業への繰出が大きいことが要因であるため、基準外繰出のあり方などを含め、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65,311
64,712
8.89
25,155,735
24,951,081
15,635
13,718,035
18,352,735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131470</xdr:rowOff>
    </xdr:from>
    <xdr:to>
      <xdr:col>24</xdr:col>
      <xdr:colOff>63500</xdr:colOff>
      <xdr:row>35</xdr:row>
      <xdr:rowOff>139243</xdr:rowOff>
    </xdr:to>
    <xdr:cxnSp macro="">
      <xdr:nvCxnSpPr>
        <xdr:cNvPr id="59" name="直線コネクタ 58"/>
        <xdr:cNvCxnSpPr/>
      </xdr:nvCxnSpPr>
      <xdr:spPr>
        <a:xfrm>
          <a:off x="3797300" y="613222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170790</xdr:rowOff>
    </xdr:from>
    <xdr:to>
      <xdr:col>19</xdr:col>
      <xdr:colOff>177800</xdr:colOff>
      <xdr:row>35</xdr:row>
      <xdr:rowOff>131470</xdr:rowOff>
    </xdr:to>
    <xdr:cxnSp macro="">
      <xdr:nvCxnSpPr>
        <xdr:cNvPr id="62" name="直線コネクタ 61"/>
        <xdr:cNvCxnSpPr/>
      </xdr:nvCxnSpPr>
      <xdr:spPr>
        <a:xfrm>
          <a:off x="2908300" y="600009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170790</xdr:rowOff>
    </xdr:from>
    <xdr:to>
      <xdr:col>15</xdr:col>
      <xdr:colOff>50800</xdr:colOff>
      <xdr:row>35</xdr:row>
      <xdr:rowOff>45974</xdr:rowOff>
    </xdr:to>
    <xdr:cxnSp macro="">
      <xdr:nvCxnSpPr>
        <xdr:cNvPr id="65" name="直線コネクタ 64"/>
        <xdr:cNvCxnSpPr/>
      </xdr:nvCxnSpPr>
      <xdr:spPr>
        <a:xfrm flipV="1">
          <a:off x="2019300" y="600009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95352</xdr:rowOff>
    </xdr:from>
    <xdr:to>
      <xdr:col>10</xdr:col>
      <xdr:colOff>114300</xdr:colOff>
      <xdr:row>35</xdr:row>
      <xdr:rowOff>45974</xdr:rowOff>
    </xdr:to>
    <xdr:cxnSp macro="">
      <xdr:nvCxnSpPr>
        <xdr:cNvPr id="68" name="直線コネクタ 67"/>
        <xdr:cNvCxnSpPr/>
      </xdr:nvCxnSpPr>
      <xdr:spPr>
        <a:xfrm>
          <a:off x="1130300" y="5924652"/>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88443</xdr:rowOff>
    </xdr:from>
    <xdr:to>
      <xdr:col>24</xdr:col>
      <xdr:colOff>114300</xdr:colOff>
      <xdr:row>36</xdr:row>
      <xdr:rowOff>18593</xdr:rowOff>
    </xdr:to>
    <xdr:sp macro="" textlink="">
      <xdr:nvSpPr>
        <xdr:cNvPr id="78" name="楕円 77"/>
        <xdr:cNvSpPr/>
      </xdr:nvSpPr>
      <xdr:spPr>
        <a:xfrm>
          <a:off x="45847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66870</xdr:rowOff>
    </xdr:from>
    <xdr:ext cx="469744" cy="259045"/>
    <xdr:sp macro="" textlink="">
      <xdr:nvSpPr>
        <xdr:cNvPr id="79" name="議会費該当値テキスト"/>
        <xdr:cNvSpPr txBox="1"/>
      </xdr:nvSpPr>
      <xdr:spPr>
        <a:xfrm>
          <a:off x="4686300" y="60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80670</xdr:rowOff>
    </xdr:from>
    <xdr:to>
      <xdr:col>20</xdr:col>
      <xdr:colOff>38100</xdr:colOff>
      <xdr:row>36</xdr:row>
      <xdr:rowOff>10820</xdr:rowOff>
    </xdr:to>
    <xdr:sp macro="" textlink="">
      <xdr:nvSpPr>
        <xdr:cNvPr id="80" name="楕円 79"/>
        <xdr:cNvSpPr/>
      </xdr:nvSpPr>
      <xdr:spPr>
        <a:xfrm>
          <a:off x="3746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1947</xdr:rowOff>
    </xdr:from>
    <xdr:ext cx="469744" cy="259045"/>
    <xdr:sp macro="" textlink="">
      <xdr:nvSpPr>
        <xdr:cNvPr id="81" name="テキスト ボックス 80"/>
        <xdr:cNvSpPr txBox="1"/>
      </xdr:nvSpPr>
      <xdr:spPr>
        <a:xfrm>
          <a:off x="3562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119990</xdr:rowOff>
    </xdr:from>
    <xdr:to>
      <xdr:col>15</xdr:col>
      <xdr:colOff>101600</xdr:colOff>
      <xdr:row>35</xdr:row>
      <xdr:rowOff>50140</xdr:rowOff>
    </xdr:to>
    <xdr:sp macro="" textlink="">
      <xdr:nvSpPr>
        <xdr:cNvPr id="82" name="楕円 81"/>
        <xdr:cNvSpPr/>
      </xdr:nvSpPr>
      <xdr:spPr>
        <a:xfrm>
          <a:off x="2857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41267</xdr:rowOff>
    </xdr:from>
    <xdr:ext cx="469744" cy="259045"/>
    <xdr:sp macro="" textlink="">
      <xdr:nvSpPr>
        <xdr:cNvPr id="83" name="テキスト ボックス 82"/>
        <xdr:cNvSpPr txBox="1"/>
      </xdr:nvSpPr>
      <xdr:spPr>
        <a:xfrm>
          <a:off x="2673428"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166624</xdr:rowOff>
    </xdr:from>
    <xdr:to>
      <xdr:col>10</xdr:col>
      <xdr:colOff>165100</xdr:colOff>
      <xdr:row>35</xdr:row>
      <xdr:rowOff>96774</xdr:rowOff>
    </xdr:to>
    <xdr:sp macro="" textlink="">
      <xdr:nvSpPr>
        <xdr:cNvPr id="84" name="楕円 83"/>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87901</xdr:rowOff>
    </xdr:from>
    <xdr:ext cx="469744" cy="259045"/>
    <xdr:sp macro="" textlink="">
      <xdr:nvSpPr>
        <xdr:cNvPr id="85" name="テキスト ボックス 84"/>
        <xdr:cNvSpPr txBox="1"/>
      </xdr:nvSpPr>
      <xdr:spPr>
        <a:xfrm>
          <a:off x="1784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44552</xdr:rowOff>
    </xdr:from>
    <xdr:to>
      <xdr:col>6</xdr:col>
      <xdr:colOff>38100</xdr:colOff>
      <xdr:row>34</xdr:row>
      <xdr:rowOff>146152</xdr:rowOff>
    </xdr:to>
    <xdr:sp macro="" textlink="">
      <xdr:nvSpPr>
        <xdr:cNvPr id="86" name="楕円 85"/>
        <xdr:cNvSpPr/>
      </xdr:nvSpPr>
      <xdr:spPr>
        <a:xfrm>
          <a:off x="1079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137279</xdr:rowOff>
    </xdr:from>
    <xdr:ext cx="469744" cy="259045"/>
    <xdr:sp macro="" textlink="">
      <xdr:nvSpPr>
        <xdr:cNvPr id="87" name="テキスト ボックス 86"/>
        <xdr:cNvSpPr txBox="1"/>
      </xdr:nvSpPr>
      <xdr:spPr>
        <a:xfrm>
          <a:off x="895428" y="59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147980</xdr:rowOff>
    </xdr:from>
    <xdr:to>
      <xdr:col>24</xdr:col>
      <xdr:colOff>63500</xdr:colOff>
      <xdr:row>59</xdr:row>
      <xdr:rowOff>6286</xdr:rowOff>
    </xdr:to>
    <xdr:cxnSp macro="">
      <xdr:nvCxnSpPr>
        <xdr:cNvPr id="117" name="直線コネクタ 116"/>
        <xdr:cNvCxnSpPr/>
      </xdr:nvCxnSpPr>
      <xdr:spPr>
        <a:xfrm flipV="1">
          <a:off x="3797300" y="10092080"/>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150292</xdr:rowOff>
    </xdr:from>
    <xdr:to>
      <xdr:col>19</xdr:col>
      <xdr:colOff>177800</xdr:colOff>
      <xdr:row>59</xdr:row>
      <xdr:rowOff>6286</xdr:rowOff>
    </xdr:to>
    <xdr:cxnSp macro="">
      <xdr:nvCxnSpPr>
        <xdr:cNvPr id="120" name="直線コネクタ 119"/>
        <xdr:cNvCxnSpPr/>
      </xdr:nvCxnSpPr>
      <xdr:spPr>
        <a:xfrm>
          <a:off x="2908300" y="10094392"/>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150292</xdr:rowOff>
    </xdr:from>
    <xdr:to>
      <xdr:col>15</xdr:col>
      <xdr:colOff>50800</xdr:colOff>
      <xdr:row>59</xdr:row>
      <xdr:rowOff>19647</xdr:rowOff>
    </xdr:to>
    <xdr:cxnSp macro="">
      <xdr:nvCxnSpPr>
        <xdr:cNvPr id="123" name="直線コネクタ 122"/>
        <xdr:cNvCxnSpPr/>
      </xdr:nvCxnSpPr>
      <xdr:spPr>
        <a:xfrm flipV="1">
          <a:off x="2019300" y="1009439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141922</xdr:rowOff>
    </xdr:from>
    <xdr:to>
      <xdr:col>10</xdr:col>
      <xdr:colOff>114300</xdr:colOff>
      <xdr:row>59</xdr:row>
      <xdr:rowOff>19647</xdr:rowOff>
    </xdr:to>
    <xdr:cxnSp macro="">
      <xdr:nvCxnSpPr>
        <xdr:cNvPr id="126" name="直線コネクタ 125"/>
        <xdr:cNvCxnSpPr/>
      </xdr:nvCxnSpPr>
      <xdr:spPr>
        <a:xfrm>
          <a:off x="1130300" y="9914572"/>
          <a:ext cx="889000" cy="2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97180</xdr:rowOff>
    </xdr:from>
    <xdr:to>
      <xdr:col>24</xdr:col>
      <xdr:colOff>114300</xdr:colOff>
      <xdr:row>59</xdr:row>
      <xdr:rowOff>27330</xdr:rowOff>
    </xdr:to>
    <xdr:sp macro="" textlink="">
      <xdr:nvSpPr>
        <xdr:cNvPr id="136" name="楕円 135"/>
        <xdr:cNvSpPr/>
      </xdr:nvSpPr>
      <xdr:spPr>
        <a:xfrm>
          <a:off x="4584700" y="100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12107</xdr:rowOff>
    </xdr:from>
    <xdr:ext cx="534377" cy="259045"/>
    <xdr:sp macro="" textlink="">
      <xdr:nvSpPr>
        <xdr:cNvPr id="137" name="総務費該当値テキスト"/>
        <xdr:cNvSpPr txBox="1"/>
      </xdr:nvSpPr>
      <xdr:spPr>
        <a:xfrm>
          <a:off x="4686300" y="99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126936</xdr:rowOff>
    </xdr:from>
    <xdr:to>
      <xdr:col>20</xdr:col>
      <xdr:colOff>38100</xdr:colOff>
      <xdr:row>59</xdr:row>
      <xdr:rowOff>57086</xdr:rowOff>
    </xdr:to>
    <xdr:sp macro="" textlink="">
      <xdr:nvSpPr>
        <xdr:cNvPr id="138" name="楕円 137"/>
        <xdr:cNvSpPr/>
      </xdr:nvSpPr>
      <xdr:spPr>
        <a:xfrm>
          <a:off x="3746500" y="100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48213</xdr:rowOff>
    </xdr:from>
    <xdr:ext cx="534377" cy="259045"/>
    <xdr:sp macro="" textlink="">
      <xdr:nvSpPr>
        <xdr:cNvPr id="139" name="テキスト ボックス 138"/>
        <xdr:cNvSpPr txBox="1"/>
      </xdr:nvSpPr>
      <xdr:spPr>
        <a:xfrm>
          <a:off x="3530111" y="101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99492</xdr:rowOff>
    </xdr:from>
    <xdr:to>
      <xdr:col>15</xdr:col>
      <xdr:colOff>101600</xdr:colOff>
      <xdr:row>59</xdr:row>
      <xdr:rowOff>29642</xdr:rowOff>
    </xdr:to>
    <xdr:sp macro="" textlink="">
      <xdr:nvSpPr>
        <xdr:cNvPr id="140" name="楕円 139"/>
        <xdr:cNvSpPr/>
      </xdr:nvSpPr>
      <xdr:spPr>
        <a:xfrm>
          <a:off x="2857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20769</xdr:rowOff>
    </xdr:from>
    <xdr:ext cx="534377" cy="259045"/>
    <xdr:sp macro="" textlink="">
      <xdr:nvSpPr>
        <xdr:cNvPr id="141" name="テキスト ボックス 140"/>
        <xdr:cNvSpPr txBox="1"/>
      </xdr:nvSpPr>
      <xdr:spPr>
        <a:xfrm>
          <a:off x="2641111" y="101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140297</xdr:rowOff>
    </xdr:from>
    <xdr:to>
      <xdr:col>10</xdr:col>
      <xdr:colOff>165100</xdr:colOff>
      <xdr:row>59</xdr:row>
      <xdr:rowOff>70447</xdr:rowOff>
    </xdr:to>
    <xdr:sp macro="" textlink="">
      <xdr:nvSpPr>
        <xdr:cNvPr id="142" name="楕円 141"/>
        <xdr:cNvSpPr/>
      </xdr:nvSpPr>
      <xdr:spPr>
        <a:xfrm>
          <a:off x="1968500" y="1008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61574</xdr:rowOff>
    </xdr:from>
    <xdr:ext cx="534377" cy="259045"/>
    <xdr:sp macro="" textlink="">
      <xdr:nvSpPr>
        <xdr:cNvPr id="143" name="テキスト ボックス 142"/>
        <xdr:cNvSpPr txBox="1"/>
      </xdr:nvSpPr>
      <xdr:spPr>
        <a:xfrm>
          <a:off x="1752111" y="101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91122</xdr:rowOff>
    </xdr:from>
    <xdr:to>
      <xdr:col>6</xdr:col>
      <xdr:colOff>38100</xdr:colOff>
      <xdr:row>58</xdr:row>
      <xdr:rowOff>21272</xdr:rowOff>
    </xdr:to>
    <xdr:sp macro="" textlink="">
      <xdr:nvSpPr>
        <xdr:cNvPr id="144" name="楕円 143"/>
        <xdr:cNvSpPr/>
      </xdr:nvSpPr>
      <xdr:spPr>
        <a:xfrm>
          <a:off x="1079500" y="9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12399</xdr:rowOff>
    </xdr:from>
    <xdr:ext cx="534377" cy="259045"/>
    <xdr:sp macro="" textlink="">
      <xdr:nvSpPr>
        <xdr:cNvPr id="145" name="テキスト ボックス 144"/>
        <xdr:cNvSpPr txBox="1"/>
      </xdr:nvSpPr>
      <xdr:spPr>
        <a:xfrm>
          <a:off x="863111" y="99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138950</xdr:rowOff>
    </xdr:from>
    <xdr:to>
      <xdr:col>24</xdr:col>
      <xdr:colOff>63500</xdr:colOff>
      <xdr:row>72</xdr:row>
      <xdr:rowOff>155715</xdr:rowOff>
    </xdr:to>
    <xdr:cxnSp macro="">
      <xdr:nvCxnSpPr>
        <xdr:cNvPr id="175" name="直線コネクタ 174"/>
        <xdr:cNvCxnSpPr/>
      </xdr:nvCxnSpPr>
      <xdr:spPr>
        <a:xfrm flipV="1">
          <a:off x="3797300" y="12483350"/>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70510</xdr:rowOff>
    </xdr:from>
    <xdr:to>
      <xdr:col>19</xdr:col>
      <xdr:colOff>177800</xdr:colOff>
      <xdr:row>72</xdr:row>
      <xdr:rowOff>155715</xdr:rowOff>
    </xdr:to>
    <xdr:cxnSp macro="">
      <xdr:nvCxnSpPr>
        <xdr:cNvPr id="178" name="直線コネクタ 177"/>
        <xdr:cNvCxnSpPr/>
      </xdr:nvCxnSpPr>
      <xdr:spPr>
        <a:xfrm>
          <a:off x="2908300" y="12414910"/>
          <a:ext cx="889000" cy="8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70510</xdr:rowOff>
    </xdr:from>
    <xdr:to>
      <xdr:col>15</xdr:col>
      <xdr:colOff>50800</xdr:colOff>
      <xdr:row>73</xdr:row>
      <xdr:rowOff>63944</xdr:rowOff>
    </xdr:to>
    <xdr:cxnSp macro="">
      <xdr:nvCxnSpPr>
        <xdr:cNvPr id="181" name="直線コネクタ 180"/>
        <xdr:cNvCxnSpPr/>
      </xdr:nvCxnSpPr>
      <xdr:spPr>
        <a:xfrm flipV="1">
          <a:off x="2019300" y="12414910"/>
          <a:ext cx="889000" cy="1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63944</xdr:rowOff>
    </xdr:from>
    <xdr:to>
      <xdr:col>10</xdr:col>
      <xdr:colOff>114300</xdr:colOff>
      <xdr:row>73</xdr:row>
      <xdr:rowOff>157696</xdr:rowOff>
    </xdr:to>
    <xdr:cxnSp macro="">
      <xdr:nvCxnSpPr>
        <xdr:cNvPr id="184" name="直線コネクタ 183"/>
        <xdr:cNvCxnSpPr/>
      </xdr:nvCxnSpPr>
      <xdr:spPr>
        <a:xfrm flipV="1">
          <a:off x="1130300" y="12579794"/>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88150</xdr:rowOff>
    </xdr:from>
    <xdr:to>
      <xdr:col>24</xdr:col>
      <xdr:colOff>114300</xdr:colOff>
      <xdr:row>73</xdr:row>
      <xdr:rowOff>18300</xdr:rowOff>
    </xdr:to>
    <xdr:sp macro="" textlink="">
      <xdr:nvSpPr>
        <xdr:cNvPr id="194" name="楕円 193"/>
        <xdr:cNvSpPr/>
      </xdr:nvSpPr>
      <xdr:spPr>
        <a:xfrm>
          <a:off x="4584700" y="12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111027</xdr:rowOff>
    </xdr:from>
    <xdr:ext cx="599010" cy="259045"/>
    <xdr:sp macro="" textlink="">
      <xdr:nvSpPr>
        <xdr:cNvPr id="195" name="民生費該当値テキスト"/>
        <xdr:cNvSpPr txBox="1"/>
      </xdr:nvSpPr>
      <xdr:spPr>
        <a:xfrm>
          <a:off x="4686300" y="1228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104915</xdr:rowOff>
    </xdr:from>
    <xdr:to>
      <xdr:col>20</xdr:col>
      <xdr:colOff>38100</xdr:colOff>
      <xdr:row>73</xdr:row>
      <xdr:rowOff>35065</xdr:rowOff>
    </xdr:to>
    <xdr:sp macro="" textlink="">
      <xdr:nvSpPr>
        <xdr:cNvPr id="196" name="楕円 195"/>
        <xdr:cNvSpPr/>
      </xdr:nvSpPr>
      <xdr:spPr>
        <a:xfrm>
          <a:off x="3746500" y="124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51592</xdr:rowOff>
    </xdr:from>
    <xdr:ext cx="599010" cy="259045"/>
    <xdr:sp macro="" textlink="">
      <xdr:nvSpPr>
        <xdr:cNvPr id="197" name="テキスト ボックス 196"/>
        <xdr:cNvSpPr txBox="1"/>
      </xdr:nvSpPr>
      <xdr:spPr>
        <a:xfrm>
          <a:off x="3497795" y="122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19710</xdr:rowOff>
    </xdr:from>
    <xdr:to>
      <xdr:col>15</xdr:col>
      <xdr:colOff>101600</xdr:colOff>
      <xdr:row>72</xdr:row>
      <xdr:rowOff>121310</xdr:rowOff>
    </xdr:to>
    <xdr:sp macro="" textlink="">
      <xdr:nvSpPr>
        <xdr:cNvPr id="198" name="楕円 197"/>
        <xdr:cNvSpPr/>
      </xdr:nvSpPr>
      <xdr:spPr>
        <a:xfrm>
          <a:off x="2857500" y="123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137837</xdr:rowOff>
    </xdr:from>
    <xdr:ext cx="599010" cy="259045"/>
    <xdr:sp macro="" textlink="">
      <xdr:nvSpPr>
        <xdr:cNvPr id="199" name="テキスト ボックス 198"/>
        <xdr:cNvSpPr txBox="1"/>
      </xdr:nvSpPr>
      <xdr:spPr>
        <a:xfrm>
          <a:off x="2608795" y="121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13144</xdr:rowOff>
    </xdr:from>
    <xdr:to>
      <xdr:col>10</xdr:col>
      <xdr:colOff>165100</xdr:colOff>
      <xdr:row>73</xdr:row>
      <xdr:rowOff>114744</xdr:rowOff>
    </xdr:to>
    <xdr:sp macro="" textlink="">
      <xdr:nvSpPr>
        <xdr:cNvPr id="200" name="楕円 199"/>
        <xdr:cNvSpPr/>
      </xdr:nvSpPr>
      <xdr:spPr>
        <a:xfrm>
          <a:off x="1968500" y="125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131271</xdr:rowOff>
    </xdr:from>
    <xdr:ext cx="599010" cy="259045"/>
    <xdr:sp macro="" textlink="">
      <xdr:nvSpPr>
        <xdr:cNvPr id="201" name="テキスト ボックス 200"/>
        <xdr:cNvSpPr txBox="1"/>
      </xdr:nvSpPr>
      <xdr:spPr>
        <a:xfrm>
          <a:off x="1719795" y="123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106896</xdr:rowOff>
    </xdr:from>
    <xdr:to>
      <xdr:col>6</xdr:col>
      <xdr:colOff>38100</xdr:colOff>
      <xdr:row>74</xdr:row>
      <xdr:rowOff>37046</xdr:rowOff>
    </xdr:to>
    <xdr:sp macro="" textlink="">
      <xdr:nvSpPr>
        <xdr:cNvPr id="202" name="楕円 201"/>
        <xdr:cNvSpPr/>
      </xdr:nvSpPr>
      <xdr:spPr>
        <a:xfrm>
          <a:off x="1079500" y="126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53573</xdr:rowOff>
    </xdr:from>
    <xdr:ext cx="599010" cy="259045"/>
    <xdr:sp macro="" textlink="">
      <xdr:nvSpPr>
        <xdr:cNvPr id="203" name="テキスト ボックス 202"/>
        <xdr:cNvSpPr txBox="1"/>
      </xdr:nvSpPr>
      <xdr:spPr>
        <a:xfrm>
          <a:off x="830795" y="123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19132</xdr:rowOff>
    </xdr:from>
    <xdr:to>
      <xdr:col>24</xdr:col>
      <xdr:colOff>63500</xdr:colOff>
      <xdr:row>98</xdr:row>
      <xdr:rowOff>19665</xdr:rowOff>
    </xdr:to>
    <xdr:cxnSp macro="">
      <xdr:nvCxnSpPr>
        <xdr:cNvPr id="233" name="直線コネクタ 232"/>
        <xdr:cNvCxnSpPr/>
      </xdr:nvCxnSpPr>
      <xdr:spPr>
        <a:xfrm flipV="1">
          <a:off x="3797300" y="1682123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16180</xdr:rowOff>
    </xdr:from>
    <xdr:to>
      <xdr:col>19</xdr:col>
      <xdr:colOff>177800</xdr:colOff>
      <xdr:row>98</xdr:row>
      <xdr:rowOff>19665</xdr:rowOff>
    </xdr:to>
    <xdr:cxnSp macro="">
      <xdr:nvCxnSpPr>
        <xdr:cNvPr id="236" name="直線コネクタ 235"/>
        <xdr:cNvCxnSpPr/>
      </xdr:nvCxnSpPr>
      <xdr:spPr>
        <a:xfrm>
          <a:off x="2908300" y="16818280"/>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1760</xdr:rowOff>
    </xdr:from>
    <xdr:to>
      <xdr:col>15</xdr:col>
      <xdr:colOff>50800</xdr:colOff>
      <xdr:row>98</xdr:row>
      <xdr:rowOff>16180</xdr:rowOff>
    </xdr:to>
    <xdr:cxnSp macro="">
      <xdr:nvCxnSpPr>
        <xdr:cNvPr id="239" name="直線コネクタ 238"/>
        <xdr:cNvCxnSpPr/>
      </xdr:nvCxnSpPr>
      <xdr:spPr>
        <a:xfrm>
          <a:off x="2019300" y="16803860"/>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1149</xdr:rowOff>
    </xdr:from>
    <xdr:to>
      <xdr:col>10</xdr:col>
      <xdr:colOff>114300</xdr:colOff>
      <xdr:row>98</xdr:row>
      <xdr:rowOff>1760</xdr:rowOff>
    </xdr:to>
    <xdr:cxnSp macro="">
      <xdr:nvCxnSpPr>
        <xdr:cNvPr id="242" name="直線コネクタ 241"/>
        <xdr:cNvCxnSpPr/>
      </xdr:nvCxnSpPr>
      <xdr:spPr>
        <a:xfrm>
          <a:off x="1130300" y="16803249"/>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139782</xdr:rowOff>
    </xdr:from>
    <xdr:to>
      <xdr:col>24</xdr:col>
      <xdr:colOff>114300</xdr:colOff>
      <xdr:row>98</xdr:row>
      <xdr:rowOff>69932</xdr:rowOff>
    </xdr:to>
    <xdr:sp macro="" textlink="">
      <xdr:nvSpPr>
        <xdr:cNvPr id="252" name="楕円 251"/>
        <xdr:cNvSpPr/>
      </xdr:nvSpPr>
      <xdr:spPr>
        <a:xfrm>
          <a:off x="4584700" y="167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118209</xdr:rowOff>
    </xdr:from>
    <xdr:ext cx="534377" cy="259045"/>
    <xdr:sp macro="" textlink="">
      <xdr:nvSpPr>
        <xdr:cNvPr id="253" name="衛生費該当値テキスト"/>
        <xdr:cNvSpPr txBox="1"/>
      </xdr:nvSpPr>
      <xdr:spPr>
        <a:xfrm>
          <a:off x="4686300"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140315</xdr:rowOff>
    </xdr:from>
    <xdr:to>
      <xdr:col>20</xdr:col>
      <xdr:colOff>38100</xdr:colOff>
      <xdr:row>98</xdr:row>
      <xdr:rowOff>70465</xdr:rowOff>
    </xdr:to>
    <xdr:sp macro="" textlink="">
      <xdr:nvSpPr>
        <xdr:cNvPr id="254" name="楕円 253"/>
        <xdr:cNvSpPr/>
      </xdr:nvSpPr>
      <xdr:spPr>
        <a:xfrm>
          <a:off x="3746500" y="167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61592</xdr:rowOff>
    </xdr:from>
    <xdr:ext cx="534377" cy="259045"/>
    <xdr:sp macro="" textlink="">
      <xdr:nvSpPr>
        <xdr:cNvPr id="255" name="テキスト ボックス 254"/>
        <xdr:cNvSpPr txBox="1"/>
      </xdr:nvSpPr>
      <xdr:spPr>
        <a:xfrm>
          <a:off x="3530111" y="168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136830</xdr:rowOff>
    </xdr:from>
    <xdr:to>
      <xdr:col>15</xdr:col>
      <xdr:colOff>101600</xdr:colOff>
      <xdr:row>98</xdr:row>
      <xdr:rowOff>66980</xdr:rowOff>
    </xdr:to>
    <xdr:sp macro="" textlink="">
      <xdr:nvSpPr>
        <xdr:cNvPr id="256" name="楕円 255"/>
        <xdr:cNvSpPr/>
      </xdr:nvSpPr>
      <xdr:spPr>
        <a:xfrm>
          <a:off x="2857500" y="167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58107</xdr:rowOff>
    </xdr:from>
    <xdr:ext cx="534377" cy="259045"/>
    <xdr:sp macro="" textlink="">
      <xdr:nvSpPr>
        <xdr:cNvPr id="257" name="テキスト ボックス 256"/>
        <xdr:cNvSpPr txBox="1"/>
      </xdr:nvSpPr>
      <xdr:spPr>
        <a:xfrm>
          <a:off x="2641111" y="168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122410</xdr:rowOff>
    </xdr:from>
    <xdr:to>
      <xdr:col>10</xdr:col>
      <xdr:colOff>165100</xdr:colOff>
      <xdr:row>98</xdr:row>
      <xdr:rowOff>52560</xdr:rowOff>
    </xdr:to>
    <xdr:sp macro="" textlink="">
      <xdr:nvSpPr>
        <xdr:cNvPr id="258" name="楕円 257"/>
        <xdr:cNvSpPr/>
      </xdr:nvSpPr>
      <xdr:spPr>
        <a:xfrm>
          <a:off x="1968500" y="167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43687</xdr:rowOff>
    </xdr:from>
    <xdr:ext cx="534377" cy="259045"/>
    <xdr:sp macro="" textlink="">
      <xdr:nvSpPr>
        <xdr:cNvPr id="259" name="テキスト ボックス 258"/>
        <xdr:cNvSpPr txBox="1"/>
      </xdr:nvSpPr>
      <xdr:spPr>
        <a:xfrm>
          <a:off x="1752111" y="168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121799</xdr:rowOff>
    </xdr:from>
    <xdr:to>
      <xdr:col>6</xdr:col>
      <xdr:colOff>38100</xdr:colOff>
      <xdr:row>98</xdr:row>
      <xdr:rowOff>51949</xdr:rowOff>
    </xdr:to>
    <xdr:sp macro="" textlink="">
      <xdr:nvSpPr>
        <xdr:cNvPr id="260" name="楕円 259"/>
        <xdr:cNvSpPr/>
      </xdr:nvSpPr>
      <xdr:spPr>
        <a:xfrm>
          <a:off x="1079500" y="167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43076</xdr:rowOff>
    </xdr:from>
    <xdr:ext cx="534377" cy="259045"/>
    <xdr:sp macro="" textlink="">
      <xdr:nvSpPr>
        <xdr:cNvPr id="261" name="テキスト ボックス 260"/>
        <xdr:cNvSpPr txBox="1"/>
      </xdr:nvSpPr>
      <xdr:spPr>
        <a:xfrm>
          <a:off x="863111" y="168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136843</xdr:rowOff>
    </xdr:to>
    <xdr:cxnSp macro="">
      <xdr:nvCxnSpPr>
        <xdr:cNvPr id="290" name="直線コネクタ 289"/>
        <xdr:cNvCxnSpPr/>
      </xdr:nvCxnSpPr>
      <xdr:spPr>
        <a:xfrm>
          <a:off x="9639300" y="6637274"/>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105981</xdr:rowOff>
    </xdr:from>
    <xdr:to>
      <xdr:col>50</xdr:col>
      <xdr:colOff>114300</xdr:colOff>
      <xdr:row>38</xdr:row>
      <xdr:rowOff>122174</xdr:rowOff>
    </xdr:to>
    <xdr:cxnSp macro="">
      <xdr:nvCxnSpPr>
        <xdr:cNvPr id="293" name="直線コネクタ 292"/>
        <xdr:cNvCxnSpPr/>
      </xdr:nvCxnSpPr>
      <xdr:spPr>
        <a:xfrm>
          <a:off x="8750300" y="6621081"/>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105981</xdr:rowOff>
    </xdr:from>
    <xdr:to>
      <xdr:col>45</xdr:col>
      <xdr:colOff>177800</xdr:colOff>
      <xdr:row>38</xdr:row>
      <xdr:rowOff>129984</xdr:rowOff>
    </xdr:to>
    <xdr:cxnSp macro="">
      <xdr:nvCxnSpPr>
        <xdr:cNvPr id="296" name="直線コネクタ 295"/>
        <xdr:cNvCxnSpPr/>
      </xdr:nvCxnSpPr>
      <xdr:spPr>
        <a:xfrm flipV="1">
          <a:off x="7861300" y="662108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128460</xdr:rowOff>
    </xdr:from>
    <xdr:to>
      <xdr:col>41</xdr:col>
      <xdr:colOff>50800</xdr:colOff>
      <xdr:row>38</xdr:row>
      <xdr:rowOff>129984</xdr:rowOff>
    </xdr:to>
    <xdr:cxnSp macro="">
      <xdr:nvCxnSpPr>
        <xdr:cNvPr id="299" name="直線コネクタ 298"/>
        <xdr:cNvCxnSpPr/>
      </xdr:nvCxnSpPr>
      <xdr:spPr>
        <a:xfrm>
          <a:off x="6972300" y="66435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86043</xdr:rowOff>
    </xdr:from>
    <xdr:to>
      <xdr:col>55</xdr:col>
      <xdr:colOff>50800</xdr:colOff>
      <xdr:row>39</xdr:row>
      <xdr:rowOff>16193</xdr:rowOff>
    </xdr:to>
    <xdr:sp macro="" textlink="">
      <xdr:nvSpPr>
        <xdr:cNvPr id="309" name="楕円 308"/>
        <xdr:cNvSpPr/>
      </xdr:nvSpPr>
      <xdr:spPr>
        <a:xfrm>
          <a:off x="104267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1" name="楕円 310"/>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164101</xdr:rowOff>
    </xdr:from>
    <xdr:ext cx="378565" cy="259045"/>
    <xdr:sp macro="" textlink="">
      <xdr:nvSpPr>
        <xdr:cNvPr id="312" name="テキスト ボックス 311"/>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55181</xdr:rowOff>
    </xdr:from>
    <xdr:to>
      <xdr:col>46</xdr:col>
      <xdr:colOff>38100</xdr:colOff>
      <xdr:row>38</xdr:row>
      <xdr:rowOff>156781</xdr:rowOff>
    </xdr:to>
    <xdr:sp macro="" textlink="">
      <xdr:nvSpPr>
        <xdr:cNvPr id="313" name="楕円 312"/>
        <xdr:cNvSpPr/>
      </xdr:nvSpPr>
      <xdr:spPr>
        <a:xfrm>
          <a:off x="8699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147908</xdr:rowOff>
    </xdr:from>
    <xdr:ext cx="378565" cy="259045"/>
    <xdr:sp macro="" textlink="">
      <xdr:nvSpPr>
        <xdr:cNvPr id="314" name="テキスト ボックス 313"/>
        <xdr:cNvSpPr txBox="1"/>
      </xdr:nvSpPr>
      <xdr:spPr>
        <a:xfrm>
          <a:off x="8561017" y="666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79184</xdr:rowOff>
    </xdr:from>
    <xdr:to>
      <xdr:col>41</xdr:col>
      <xdr:colOff>101600</xdr:colOff>
      <xdr:row>39</xdr:row>
      <xdr:rowOff>9334</xdr:rowOff>
    </xdr:to>
    <xdr:sp macro="" textlink="">
      <xdr:nvSpPr>
        <xdr:cNvPr id="315" name="楕円 314"/>
        <xdr:cNvSpPr/>
      </xdr:nvSpPr>
      <xdr:spPr>
        <a:xfrm>
          <a:off x="78105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461</xdr:rowOff>
    </xdr:from>
    <xdr:ext cx="378565" cy="259045"/>
    <xdr:sp macro="" textlink="">
      <xdr:nvSpPr>
        <xdr:cNvPr id="316" name="テキスト ボックス 315"/>
        <xdr:cNvSpPr txBox="1"/>
      </xdr:nvSpPr>
      <xdr:spPr>
        <a:xfrm>
          <a:off x="7672017" y="6687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77660</xdr:rowOff>
    </xdr:from>
    <xdr:to>
      <xdr:col>36</xdr:col>
      <xdr:colOff>165100</xdr:colOff>
      <xdr:row>39</xdr:row>
      <xdr:rowOff>7810</xdr:rowOff>
    </xdr:to>
    <xdr:sp macro="" textlink="">
      <xdr:nvSpPr>
        <xdr:cNvPr id="317" name="楕円 316"/>
        <xdr:cNvSpPr/>
      </xdr:nvSpPr>
      <xdr:spPr>
        <a:xfrm>
          <a:off x="6921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170387</xdr:rowOff>
    </xdr:from>
    <xdr:ext cx="378565" cy="259045"/>
    <xdr:sp macro="" textlink="">
      <xdr:nvSpPr>
        <xdr:cNvPr id="318" name="テキスト ボックス 317"/>
        <xdr:cNvSpPr txBox="1"/>
      </xdr:nvSpPr>
      <xdr:spPr>
        <a:xfrm>
          <a:off x="6783017" y="6685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126624</xdr:rowOff>
    </xdr:from>
    <xdr:to>
      <xdr:col>55</xdr:col>
      <xdr:colOff>0</xdr:colOff>
      <xdr:row>58</xdr:row>
      <xdr:rowOff>126898</xdr:rowOff>
    </xdr:to>
    <xdr:cxnSp macro="">
      <xdr:nvCxnSpPr>
        <xdr:cNvPr id="345" name="直線コネクタ 344"/>
        <xdr:cNvCxnSpPr/>
      </xdr:nvCxnSpPr>
      <xdr:spPr>
        <a:xfrm>
          <a:off x="9639300" y="1007072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125138</xdr:rowOff>
    </xdr:from>
    <xdr:to>
      <xdr:col>50</xdr:col>
      <xdr:colOff>114300</xdr:colOff>
      <xdr:row>58</xdr:row>
      <xdr:rowOff>126624</xdr:rowOff>
    </xdr:to>
    <xdr:cxnSp macro="">
      <xdr:nvCxnSpPr>
        <xdr:cNvPr id="348" name="直線コネクタ 347"/>
        <xdr:cNvCxnSpPr/>
      </xdr:nvCxnSpPr>
      <xdr:spPr>
        <a:xfrm>
          <a:off x="8750300" y="1006923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125138</xdr:rowOff>
    </xdr:from>
    <xdr:to>
      <xdr:col>45</xdr:col>
      <xdr:colOff>177800</xdr:colOff>
      <xdr:row>58</xdr:row>
      <xdr:rowOff>125641</xdr:rowOff>
    </xdr:to>
    <xdr:cxnSp macro="">
      <xdr:nvCxnSpPr>
        <xdr:cNvPr id="351" name="直線コネクタ 350"/>
        <xdr:cNvCxnSpPr/>
      </xdr:nvCxnSpPr>
      <xdr:spPr>
        <a:xfrm flipV="1">
          <a:off x="7861300" y="1006923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121161</xdr:rowOff>
    </xdr:from>
    <xdr:to>
      <xdr:col>41</xdr:col>
      <xdr:colOff>50800</xdr:colOff>
      <xdr:row>58</xdr:row>
      <xdr:rowOff>125641</xdr:rowOff>
    </xdr:to>
    <xdr:cxnSp macro="">
      <xdr:nvCxnSpPr>
        <xdr:cNvPr id="354" name="直線コネクタ 353"/>
        <xdr:cNvCxnSpPr/>
      </xdr:nvCxnSpPr>
      <xdr:spPr>
        <a:xfrm>
          <a:off x="6972300" y="1006526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76098</xdr:rowOff>
    </xdr:from>
    <xdr:to>
      <xdr:col>55</xdr:col>
      <xdr:colOff>50800</xdr:colOff>
      <xdr:row>59</xdr:row>
      <xdr:rowOff>6248</xdr:rowOff>
    </xdr:to>
    <xdr:sp macro="" textlink="">
      <xdr:nvSpPr>
        <xdr:cNvPr id="364" name="楕円 363"/>
        <xdr:cNvSpPr/>
      </xdr:nvSpPr>
      <xdr:spPr>
        <a:xfrm>
          <a:off x="104267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162475</xdr:rowOff>
    </xdr:from>
    <xdr:ext cx="378565" cy="259045"/>
    <xdr:sp macro="" textlink="">
      <xdr:nvSpPr>
        <xdr:cNvPr id="365" name="農林水産業費該当値テキスト"/>
        <xdr:cNvSpPr txBox="1"/>
      </xdr:nvSpPr>
      <xdr:spPr>
        <a:xfrm>
          <a:off x="10528300" y="993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75824</xdr:rowOff>
    </xdr:from>
    <xdr:to>
      <xdr:col>50</xdr:col>
      <xdr:colOff>165100</xdr:colOff>
      <xdr:row>59</xdr:row>
      <xdr:rowOff>5974</xdr:rowOff>
    </xdr:to>
    <xdr:sp macro="" textlink="">
      <xdr:nvSpPr>
        <xdr:cNvPr id="366" name="楕円 365"/>
        <xdr:cNvSpPr/>
      </xdr:nvSpPr>
      <xdr:spPr>
        <a:xfrm>
          <a:off x="9588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168551</xdr:rowOff>
    </xdr:from>
    <xdr:ext cx="378565" cy="259045"/>
    <xdr:sp macro="" textlink="">
      <xdr:nvSpPr>
        <xdr:cNvPr id="367" name="テキスト ボックス 366"/>
        <xdr:cNvSpPr txBox="1"/>
      </xdr:nvSpPr>
      <xdr:spPr>
        <a:xfrm>
          <a:off x="9450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74338</xdr:rowOff>
    </xdr:from>
    <xdr:to>
      <xdr:col>46</xdr:col>
      <xdr:colOff>38100</xdr:colOff>
      <xdr:row>59</xdr:row>
      <xdr:rowOff>4488</xdr:rowOff>
    </xdr:to>
    <xdr:sp macro="" textlink="">
      <xdr:nvSpPr>
        <xdr:cNvPr id="368" name="楕円 367"/>
        <xdr:cNvSpPr/>
      </xdr:nvSpPr>
      <xdr:spPr>
        <a:xfrm>
          <a:off x="8699500" y="100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167065</xdr:rowOff>
    </xdr:from>
    <xdr:ext cx="378565" cy="259045"/>
    <xdr:sp macro="" textlink="">
      <xdr:nvSpPr>
        <xdr:cNvPr id="369" name="テキスト ボックス 368"/>
        <xdr:cNvSpPr txBox="1"/>
      </xdr:nvSpPr>
      <xdr:spPr>
        <a:xfrm>
          <a:off x="8561017" y="1011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74841</xdr:rowOff>
    </xdr:from>
    <xdr:to>
      <xdr:col>41</xdr:col>
      <xdr:colOff>101600</xdr:colOff>
      <xdr:row>59</xdr:row>
      <xdr:rowOff>4991</xdr:rowOff>
    </xdr:to>
    <xdr:sp macro="" textlink="">
      <xdr:nvSpPr>
        <xdr:cNvPr id="370" name="楕円 369"/>
        <xdr:cNvSpPr/>
      </xdr:nvSpPr>
      <xdr:spPr>
        <a:xfrm>
          <a:off x="7810500" y="100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167568</xdr:rowOff>
    </xdr:from>
    <xdr:ext cx="378565" cy="259045"/>
    <xdr:sp macro="" textlink="">
      <xdr:nvSpPr>
        <xdr:cNvPr id="371" name="テキスト ボックス 370"/>
        <xdr:cNvSpPr txBox="1"/>
      </xdr:nvSpPr>
      <xdr:spPr>
        <a:xfrm>
          <a:off x="7672017" y="1011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70361</xdr:rowOff>
    </xdr:from>
    <xdr:to>
      <xdr:col>36</xdr:col>
      <xdr:colOff>165100</xdr:colOff>
      <xdr:row>59</xdr:row>
      <xdr:rowOff>511</xdr:rowOff>
    </xdr:to>
    <xdr:sp macro="" textlink="">
      <xdr:nvSpPr>
        <xdr:cNvPr id="372" name="楕円 371"/>
        <xdr:cNvSpPr/>
      </xdr:nvSpPr>
      <xdr:spPr>
        <a:xfrm>
          <a:off x="6921500" y="10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163088</xdr:rowOff>
    </xdr:from>
    <xdr:ext cx="378565" cy="259045"/>
    <xdr:sp macro="" textlink="">
      <xdr:nvSpPr>
        <xdr:cNvPr id="373" name="テキスト ボックス 372"/>
        <xdr:cNvSpPr txBox="1"/>
      </xdr:nvSpPr>
      <xdr:spPr>
        <a:xfrm>
          <a:off x="6783017" y="10107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159435</xdr:rowOff>
    </xdr:from>
    <xdr:to>
      <xdr:col>55</xdr:col>
      <xdr:colOff>0</xdr:colOff>
      <xdr:row>78</xdr:row>
      <xdr:rowOff>162940</xdr:rowOff>
    </xdr:to>
    <xdr:cxnSp macro="">
      <xdr:nvCxnSpPr>
        <xdr:cNvPr id="402" name="直線コネクタ 401"/>
        <xdr:cNvCxnSpPr/>
      </xdr:nvCxnSpPr>
      <xdr:spPr>
        <a:xfrm flipV="1">
          <a:off x="9639300" y="1353253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117297</xdr:rowOff>
    </xdr:from>
    <xdr:to>
      <xdr:col>50</xdr:col>
      <xdr:colOff>114300</xdr:colOff>
      <xdr:row>78</xdr:row>
      <xdr:rowOff>162940</xdr:rowOff>
    </xdr:to>
    <xdr:cxnSp macro="">
      <xdr:nvCxnSpPr>
        <xdr:cNvPr id="405" name="直線コネクタ 404"/>
        <xdr:cNvCxnSpPr/>
      </xdr:nvCxnSpPr>
      <xdr:spPr>
        <a:xfrm>
          <a:off x="8750300" y="13490397"/>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117297</xdr:rowOff>
    </xdr:from>
    <xdr:to>
      <xdr:col>45</xdr:col>
      <xdr:colOff>177800</xdr:colOff>
      <xdr:row>79</xdr:row>
      <xdr:rowOff>8217</xdr:rowOff>
    </xdr:to>
    <xdr:cxnSp macro="">
      <xdr:nvCxnSpPr>
        <xdr:cNvPr id="408" name="直線コネクタ 407"/>
        <xdr:cNvCxnSpPr/>
      </xdr:nvCxnSpPr>
      <xdr:spPr>
        <a:xfrm flipV="1">
          <a:off x="7861300" y="13490397"/>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4865</xdr:rowOff>
    </xdr:from>
    <xdr:to>
      <xdr:col>41</xdr:col>
      <xdr:colOff>50800</xdr:colOff>
      <xdr:row>79</xdr:row>
      <xdr:rowOff>8217</xdr:rowOff>
    </xdr:to>
    <xdr:cxnSp macro="">
      <xdr:nvCxnSpPr>
        <xdr:cNvPr id="411" name="直線コネクタ 410"/>
        <xdr:cNvCxnSpPr/>
      </xdr:nvCxnSpPr>
      <xdr:spPr>
        <a:xfrm>
          <a:off x="6972300" y="13549415"/>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108635</xdr:rowOff>
    </xdr:from>
    <xdr:to>
      <xdr:col>55</xdr:col>
      <xdr:colOff>50800</xdr:colOff>
      <xdr:row>79</xdr:row>
      <xdr:rowOff>38785</xdr:rowOff>
    </xdr:to>
    <xdr:sp macro="" textlink="">
      <xdr:nvSpPr>
        <xdr:cNvPr id="421" name="楕円 420"/>
        <xdr:cNvSpPr/>
      </xdr:nvSpPr>
      <xdr:spPr>
        <a:xfrm>
          <a:off x="104267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23562</xdr:rowOff>
    </xdr:from>
    <xdr:ext cx="469744" cy="259045"/>
    <xdr:sp macro="" textlink="">
      <xdr:nvSpPr>
        <xdr:cNvPr id="422" name="商工費該当値テキスト"/>
        <xdr:cNvSpPr txBox="1"/>
      </xdr:nvSpPr>
      <xdr:spPr>
        <a:xfrm>
          <a:off x="10528300" y="133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112140</xdr:rowOff>
    </xdr:from>
    <xdr:to>
      <xdr:col>50</xdr:col>
      <xdr:colOff>165100</xdr:colOff>
      <xdr:row>79</xdr:row>
      <xdr:rowOff>42290</xdr:rowOff>
    </xdr:to>
    <xdr:sp macro="" textlink="">
      <xdr:nvSpPr>
        <xdr:cNvPr id="423" name="楕円 422"/>
        <xdr:cNvSpPr/>
      </xdr:nvSpPr>
      <xdr:spPr>
        <a:xfrm>
          <a:off x="9588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33417</xdr:rowOff>
    </xdr:from>
    <xdr:ext cx="469744" cy="259045"/>
    <xdr:sp macro="" textlink="">
      <xdr:nvSpPr>
        <xdr:cNvPr id="424" name="テキスト ボックス 423"/>
        <xdr:cNvSpPr txBox="1"/>
      </xdr:nvSpPr>
      <xdr:spPr>
        <a:xfrm>
          <a:off x="9404428" y="135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66497</xdr:rowOff>
    </xdr:from>
    <xdr:to>
      <xdr:col>46</xdr:col>
      <xdr:colOff>38100</xdr:colOff>
      <xdr:row>78</xdr:row>
      <xdr:rowOff>168097</xdr:rowOff>
    </xdr:to>
    <xdr:sp macro="" textlink="">
      <xdr:nvSpPr>
        <xdr:cNvPr id="425" name="楕円 424"/>
        <xdr:cNvSpPr/>
      </xdr:nvSpPr>
      <xdr:spPr>
        <a:xfrm>
          <a:off x="8699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159224</xdr:rowOff>
    </xdr:from>
    <xdr:ext cx="469744" cy="259045"/>
    <xdr:sp macro="" textlink="">
      <xdr:nvSpPr>
        <xdr:cNvPr id="426" name="テキスト ボックス 425"/>
        <xdr:cNvSpPr txBox="1"/>
      </xdr:nvSpPr>
      <xdr:spPr>
        <a:xfrm>
          <a:off x="8515428" y="1353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128867</xdr:rowOff>
    </xdr:from>
    <xdr:to>
      <xdr:col>41</xdr:col>
      <xdr:colOff>101600</xdr:colOff>
      <xdr:row>79</xdr:row>
      <xdr:rowOff>59017</xdr:rowOff>
    </xdr:to>
    <xdr:sp macro="" textlink="">
      <xdr:nvSpPr>
        <xdr:cNvPr id="427" name="楕円 426"/>
        <xdr:cNvSpPr/>
      </xdr:nvSpPr>
      <xdr:spPr>
        <a:xfrm>
          <a:off x="7810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50144</xdr:rowOff>
    </xdr:from>
    <xdr:ext cx="378565" cy="259045"/>
    <xdr:sp macro="" textlink="">
      <xdr:nvSpPr>
        <xdr:cNvPr id="428" name="テキスト ボックス 427"/>
        <xdr:cNvSpPr txBox="1"/>
      </xdr:nvSpPr>
      <xdr:spPr>
        <a:xfrm>
          <a:off x="7672017" y="1359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125515</xdr:rowOff>
    </xdr:from>
    <xdr:to>
      <xdr:col>36</xdr:col>
      <xdr:colOff>165100</xdr:colOff>
      <xdr:row>79</xdr:row>
      <xdr:rowOff>55665</xdr:rowOff>
    </xdr:to>
    <xdr:sp macro="" textlink="">
      <xdr:nvSpPr>
        <xdr:cNvPr id="429" name="楕円 428"/>
        <xdr:cNvSpPr/>
      </xdr:nvSpPr>
      <xdr:spPr>
        <a:xfrm>
          <a:off x="6921500" y="134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46792</xdr:rowOff>
    </xdr:from>
    <xdr:ext cx="469744" cy="259045"/>
    <xdr:sp macro="" textlink="">
      <xdr:nvSpPr>
        <xdr:cNvPr id="430" name="テキスト ボックス 429"/>
        <xdr:cNvSpPr txBox="1"/>
      </xdr:nvSpPr>
      <xdr:spPr>
        <a:xfrm>
          <a:off x="6737428" y="135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17518</xdr:rowOff>
    </xdr:from>
    <xdr:to>
      <xdr:col>55</xdr:col>
      <xdr:colOff>0</xdr:colOff>
      <xdr:row>98</xdr:row>
      <xdr:rowOff>18907</xdr:rowOff>
    </xdr:to>
    <xdr:cxnSp macro="">
      <xdr:nvCxnSpPr>
        <xdr:cNvPr id="457" name="直線コネクタ 456"/>
        <xdr:cNvCxnSpPr/>
      </xdr:nvCxnSpPr>
      <xdr:spPr>
        <a:xfrm>
          <a:off x="9639300" y="16819618"/>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8300</xdr:rowOff>
    </xdr:from>
    <xdr:to>
      <xdr:col>50</xdr:col>
      <xdr:colOff>114300</xdr:colOff>
      <xdr:row>98</xdr:row>
      <xdr:rowOff>17518</xdr:rowOff>
    </xdr:to>
    <xdr:cxnSp macro="">
      <xdr:nvCxnSpPr>
        <xdr:cNvPr id="460" name="直線コネクタ 459"/>
        <xdr:cNvCxnSpPr/>
      </xdr:nvCxnSpPr>
      <xdr:spPr>
        <a:xfrm>
          <a:off x="8750300" y="16810400"/>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8300</xdr:rowOff>
    </xdr:from>
    <xdr:to>
      <xdr:col>45</xdr:col>
      <xdr:colOff>177800</xdr:colOff>
      <xdr:row>98</xdr:row>
      <xdr:rowOff>15168</xdr:rowOff>
    </xdr:to>
    <xdr:cxnSp macro="">
      <xdr:nvCxnSpPr>
        <xdr:cNvPr id="463" name="直線コネクタ 462"/>
        <xdr:cNvCxnSpPr/>
      </xdr:nvCxnSpPr>
      <xdr:spPr>
        <a:xfrm flipV="1">
          <a:off x="7861300" y="16810400"/>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12333</xdr:rowOff>
    </xdr:from>
    <xdr:to>
      <xdr:col>41</xdr:col>
      <xdr:colOff>50800</xdr:colOff>
      <xdr:row>98</xdr:row>
      <xdr:rowOff>15168</xdr:rowOff>
    </xdr:to>
    <xdr:cxnSp macro="">
      <xdr:nvCxnSpPr>
        <xdr:cNvPr id="466" name="直線コネクタ 465"/>
        <xdr:cNvCxnSpPr/>
      </xdr:nvCxnSpPr>
      <xdr:spPr>
        <a:xfrm>
          <a:off x="6972300" y="1681443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139557</xdr:rowOff>
    </xdr:from>
    <xdr:to>
      <xdr:col>55</xdr:col>
      <xdr:colOff>50800</xdr:colOff>
      <xdr:row>98</xdr:row>
      <xdr:rowOff>69707</xdr:rowOff>
    </xdr:to>
    <xdr:sp macro="" textlink="">
      <xdr:nvSpPr>
        <xdr:cNvPr id="476" name="楕円 475"/>
        <xdr:cNvSpPr/>
      </xdr:nvSpPr>
      <xdr:spPr>
        <a:xfrm>
          <a:off x="10426700" y="167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58374</xdr:rowOff>
    </xdr:from>
    <xdr:ext cx="534377" cy="259045"/>
    <xdr:sp macro="" textlink="">
      <xdr:nvSpPr>
        <xdr:cNvPr id="477" name="土木費該当値テキスト"/>
        <xdr:cNvSpPr txBox="1"/>
      </xdr:nvSpPr>
      <xdr:spPr>
        <a:xfrm>
          <a:off x="10528300" y="166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138168</xdr:rowOff>
    </xdr:from>
    <xdr:to>
      <xdr:col>50</xdr:col>
      <xdr:colOff>165100</xdr:colOff>
      <xdr:row>98</xdr:row>
      <xdr:rowOff>68318</xdr:rowOff>
    </xdr:to>
    <xdr:sp macro="" textlink="">
      <xdr:nvSpPr>
        <xdr:cNvPr id="478" name="楕円 477"/>
        <xdr:cNvSpPr/>
      </xdr:nvSpPr>
      <xdr:spPr>
        <a:xfrm>
          <a:off x="9588500" y="167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59445</xdr:rowOff>
    </xdr:from>
    <xdr:ext cx="534377" cy="259045"/>
    <xdr:sp macro="" textlink="">
      <xdr:nvSpPr>
        <xdr:cNvPr id="479" name="テキスト ボックス 478"/>
        <xdr:cNvSpPr txBox="1"/>
      </xdr:nvSpPr>
      <xdr:spPr>
        <a:xfrm>
          <a:off x="9372111" y="168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128950</xdr:rowOff>
    </xdr:from>
    <xdr:to>
      <xdr:col>46</xdr:col>
      <xdr:colOff>38100</xdr:colOff>
      <xdr:row>98</xdr:row>
      <xdr:rowOff>59100</xdr:rowOff>
    </xdr:to>
    <xdr:sp macro="" textlink="">
      <xdr:nvSpPr>
        <xdr:cNvPr id="480" name="楕円 479"/>
        <xdr:cNvSpPr/>
      </xdr:nvSpPr>
      <xdr:spPr>
        <a:xfrm>
          <a:off x="8699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50227</xdr:rowOff>
    </xdr:from>
    <xdr:ext cx="534377" cy="259045"/>
    <xdr:sp macro="" textlink="">
      <xdr:nvSpPr>
        <xdr:cNvPr id="481" name="テキスト ボックス 480"/>
        <xdr:cNvSpPr txBox="1"/>
      </xdr:nvSpPr>
      <xdr:spPr>
        <a:xfrm>
          <a:off x="8483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135818</xdr:rowOff>
    </xdr:from>
    <xdr:to>
      <xdr:col>41</xdr:col>
      <xdr:colOff>101600</xdr:colOff>
      <xdr:row>98</xdr:row>
      <xdr:rowOff>65968</xdr:rowOff>
    </xdr:to>
    <xdr:sp macro="" textlink="">
      <xdr:nvSpPr>
        <xdr:cNvPr id="482" name="楕円 481"/>
        <xdr:cNvSpPr/>
      </xdr:nvSpPr>
      <xdr:spPr>
        <a:xfrm>
          <a:off x="7810500" y="16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57095</xdr:rowOff>
    </xdr:from>
    <xdr:ext cx="534377" cy="259045"/>
    <xdr:sp macro="" textlink="">
      <xdr:nvSpPr>
        <xdr:cNvPr id="483" name="テキスト ボックス 482"/>
        <xdr:cNvSpPr txBox="1"/>
      </xdr:nvSpPr>
      <xdr:spPr>
        <a:xfrm>
          <a:off x="7594111" y="16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132983</xdr:rowOff>
    </xdr:from>
    <xdr:to>
      <xdr:col>36</xdr:col>
      <xdr:colOff>165100</xdr:colOff>
      <xdr:row>98</xdr:row>
      <xdr:rowOff>63133</xdr:rowOff>
    </xdr:to>
    <xdr:sp macro="" textlink="">
      <xdr:nvSpPr>
        <xdr:cNvPr id="484" name="楕円 483"/>
        <xdr:cNvSpPr/>
      </xdr:nvSpPr>
      <xdr:spPr>
        <a:xfrm>
          <a:off x="6921500" y="167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54260</xdr:rowOff>
    </xdr:from>
    <xdr:ext cx="534377" cy="259045"/>
    <xdr:sp macro="" textlink="">
      <xdr:nvSpPr>
        <xdr:cNvPr id="485" name="テキスト ボックス 484"/>
        <xdr:cNvSpPr txBox="1"/>
      </xdr:nvSpPr>
      <xdr:spPr>
        <a:xfrm>
          <a:off x="6705111" y="168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82687</xdr:rowOff>
    </xdr:from>
    <xdr:to>
      <xdr:col>85</xdr:col>
      <xdr:colOff>127000</xdr:colOff>
      <xdr:row>37</xdr:row>
      <xdr:rowOff>149210</xdr:rowOff>
    </xdr:to>
    <xdr:cxnSp macro="">
      <xdr:nvCxnSpPr>
        <xdr:cNvPr id="513" name="直線コネクタ 512"/>
        <xdr:cNvCxnSpPr/>
      </xdr:nvCxnSpPr>
      <xdr:spPr>
        <a:xfrm flipV="1">
          <a:off x="15481300" y="6426337"/>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149210</xdr:rowOff>
    </xdr:from>
    <xdr:to>
      <xdr:col>81</xdr:col>
      <xdr:colOff>50800</xdr:colOff>
      <xdr:row>38</xdr:row>
      <xdr:rowOff>63850</xdr:rowOff>
    </xdr:to>
    <xdr:cxnSp macro="">
      <xdr:nvCxnSpPr>
        <xdr:cNvPr id="516" name="直線コネクタ 515"/>
        <xdr:cNvCxnSpPr/>
      </xdr:nvCxnSpPr>
      <xdr:spPr>
        <a:xfrm flipV="1">
          <a:off x="14592300" y="6492860"/>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63850</xdr:rowOff>
    </xdr:from>
    <xdr:to>
      <xdr:col>76</xdr:col>
      <xdr:colOff>114300</xdr:colOff>
      <xdr:row>38</xdr:row>
      <xdr:rowOff>70389</xdr:rowOff>
    </xdr:to>
    <xdr:cxnSp macro="">
      <xdr:nvCxnSpPr>
        <xdr:cNvPr id="519" name="直線コネクタ 518"/>
        <xdr:cNvCxnSpPr/>
      </xdr:nvCxnSpPr>
      <xdr:spPr>
        <a:xfrm flipV="1">
          <a:off x="13703300" y="6578950"/>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70389</xdr:rowOff>
    </xdr:from>
    <xdr:to>
      <xdr:col>71</xdr:col>
      <xdr:colOff>177800</xdr:colOff>
      <xdr:row>38</xdr:row>
      <xdr:rowOff>92471</xdr:rowOff>
    </xdr:to>
    <xdr:cxnSp macro="">
      <xdr:nvCxnSpPr>
        <xdr:cNvPr id="522" name="直線コネクタ 521"/>
        <xdr:cNvCxnSpPr/>
      </xdr:nvCxnSpPr>
      <xdr:spPr>
        <a:xfrm flipV="1">
          <a:off x="12814300" y="6585489"/>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31887</xdr:rowOff>
    </xdr:from>
    <xdr:to>
      <xdr:col>85</xdr:col>
      <xdr:colOff>177800</xdr:colOff>
      <xdr:row>37</xdr:row>
      <xdr:rowOff>133487</xdr:rowOff>
    </xdr:to>
    <xdr:sp macro="" textlink="">
      <xdr:nvSpPr>
        <xdr:cNvPr id="532" name="楕円 531"/>
        <xdr:cNvSpPr/>
      </xdr:nvSpPr>
      <xdr:spPr>
        <a:xfrm>
          <a:off x="16268700" y="6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54764</xdr:rowOff>
    </xdr:from>
    <xdr:ext cx="534377" cy="259045"/>
    <xdr:sp macro="" textlink="">
      <xdr:nvSpPr>
        <xdr:cNvPr id="533" name="消防費該当値テキスト"/>
        <xdr:cNvSpPr txBox="1"/>
      </xdr:nvSpPr>
      <xdr:spPr>
        <a:xfrm>
          <a:off x="16370300" y="6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98410</xdr:rowOff>
    </xdr:from>
    <xdr:to>
      <xdr:col>81</xdr:col>
      <xdr:colOff>101600</xdr:colOff>
      <xdr:row>38</xdr:row>
      <xdr:rowOff>28559</xdr:rowOff>
    </xdr:to>
    <xdr:sp macro="" textlink="">
      <xdr:nvSpPr>
        <xdr:cNvPr id="534" name="楕円 533"/>
        <xdr:cNvSpPr/>
      </xdr:nvSpPr>
      <xdr:spPr>
        <a:xfrm>
          <a:off x="15430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19686</xdr:rowOff>
    </xdr:from>
    <xdr:ext cx="534377" cy="259045"/>
    <xdr:sp macro="" textlink="">
      <xdr:nvSpPr>
        <xdr:cNvPr id="535" name="テキスト ボックス 534"/>
        <xdr:cNvSpPr txBox="1"/>
      </xdr:nvSpPr>
      <xdr:spPr>
        <a:xfrm>
          <a:off x="15214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13050</xdr:rowOff>
    </xdr:from>
    <xdr:to>
      <xdr:col>76</xdr:col>
      <xdr:colOff>165100</xdr:colOff>
      <xdr:row>38</xdr:row>
      <xdr:rowOff>114650</xdr:rowOff>
    </xdr:to>
    <xdr:sp macro="" textlink="">
      <xdr:nvSpPr>
        <xdr:cNvPr id="536" name="楕円 535"/>
        <xdr:cNvSpPr/>
      </xdr:nvSpPr>
      <xdr:spPr>
        <a:xfrm>
          <a:off x="14541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105777</xdr:rowOff>
    </xdr:from>
    <xdr:ext cx="534377" cy="259045"/>
    <xdr:sp macro="" textlink="">
      <xdr:nvSpPr>
        <xdr:cNvPr id="537" name="テキスト ボックス 536"/>
        <xdr:cNvSpPr txBox="1"/>
      </xdr:nvSpPr>
      <xdr:spPr>
        <a:xfrm>
          <a:off x="14325111" y="66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19589</xdr:rowOff>
    </xdr:from>
    <xdr:to>
      <xdr:col>72</xdr:col>
      <xdr:colOff>38100</xdr:colOff>
      <xdr:row>38</xdr:row>
      <xdr:rowOff>121189</xdr:rowOff>
    </xdr:to>
    <xdr:sp macro="" textlink="">
      <xdr:nvSpPr>
        <xdr:cNvPr id="538" name="楕円 537"/>
        <xdr:cNvSpPr/>
      </xdr:nvSpPr>
      <xdr:spPr>
        <a:xfrm>
          <a:off x="136525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112316</xdr:rowOff>
    </xdr:from>
    <xdr:ext cx="534377" cy="259045"/>
    <xdr:sp macro="" textlink="">
      <xdr:nvSpPr>
        <xdr:cNvPr id="539" name="テキスト ボックス 538"/>
        <xdr:cNvSpPr txBox="1"/>
      </xdr:nvSpPr>
      <xdr:spPr>
        <a:xfrm>
          <a:off x="13436111" y="66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41671</xdr:rowOff>
    </xdr:from>
    <xdr:to>
      <xdr:col>67</xdr:col>
      <xdr:colOff>101600</xdr:colOff>
      <xdr:row>38</xdr:row>
      <xdr:rowOff>143271</xdr:rowOff>
    </xdr:to>
    <xdr:sp macro="" textlink="">
      <xdr:nvSpPr>
        <xdr:cNvPr id="540" name="楕円 539"/>
        <xdr:cNvSpPr/>
      </xdr:nvSpPr>
      <xdr:spPr>
        <a:xfrm>
          <a:off x="12763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134398</xdr:rowOff>
    </xdr:from>
    <xdr:ext cx="534377" cy="259045"/>
    <xdr:sp macro="" textlink="">
      <xdr:nvSpPr>
        <xdr:cNvPr id="541" name="テキスト ボックス 540"/>
        <xdr:cNvSpPr txBox="1"/>
      </xdr:nvSpPr>
      <xdr:spPr>
        <a:xfrm>
          <a:off x="12547111" y="66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145621</xdr:rowOff>
    </xdr:from>
    <xdr:to>
      <xdr:col>85</xdr:col>
      <xdr:colOff>127000</xdr:colOff>
      <xdr:row>55</xdr:row>
      <xdr:rowOff>154170</xdr:rowOff>
    </xdr:to>
    <xdr:cxnSp macro="">
      <xdr:nvCxnSpPr>
        <xdr:cNvPr id="569" name="直線コネクタ 568"/>
        <xdr:cNvCxnSpPr/>
      </xdr:nvCxnSpPr>
      <xdr:spPr>
        <a:xfrm flipV="1">
          <a:off x="15481300" y="8889571"/>
          <a:ext cx="838200" cy="69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154170</xdr:rowOff>
    </xdr:from>
    <xdr:to>
      <xdr:col>81</xdr:col>
      <xdr:colOff>50800</xdr:colOff>
      <xdr:row>56</xdr:row>
      <xdr:rowOff>138717</xdr:rowOff>
    </xdr:to>
    <xdr:cxnSp macro="">
      <xdr:nvCxnSpPr>
        <xdr:cNvPr id="572" name="直線コネクタ 571"/>
        <xdr:cNvCxnSpPr/>
      </xdr:nvCxnSpPr>
      <xdr:spPr>
        <a:xfrm flipV="1">
          <a:off x="14592300" y="9583920"/>
          <a:ext cx="889000" cy="15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155428</xdr:rowOff>
    </xdr:from>
    <xdr:to>
      <xdr:col>76</xdr:col>
      <xdr:colOff>114300</xdr:colOff>
      <xdr:row>56</xdr:row>
      <xdr:rowOff>138717</xdr:rowOff>
    </xdr:to>
    <xdr:cxnSp macro="">
      <xdr:nvCxnSpPr>
        <xdr:cNvPr id="575" name="直線コネクタ 574"/>
        <xdr:cNvCxnSpPr/>
      </xdr:nvCxnSpPr>
      <xdr:spPr>
        <a:xfrm>
          <a:off x="13703300" y="9585178"/>
          <a:ext cx="889000" cy="1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155428</xdr:rowOff>
    </xdr:from>
    <xdr:to>
      <xdr:col>71</xdr:col>
      <xdr:colOff>177800</xdr:colOff>
      <xdr:row>56</xdr:row>
      <xdr:rowOff>128910</xdr:rowOff>
    </xdr:to>
    <xdr:cxnSp macro="">
      <xdr:nvCxnSpPr>
        <xdr:cNvPr id="578" name="直線コネクタ 577"/>
        <xdr:cNvCxnSpPr/>
      </xdr:nvCxnSpPr>
      <xdr:spPr>
        <a:xfrm flipV="1">
          <a:off x="12814300" y="9585178"/>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94821</xdr:rowOff>
    </xdr:from>
    <xdr:to>
      <xdr:col>85</xdr:col>
      <xdr:colOff>177800</xdr:colOff>
      <xdr:row>52</xdr:row>
      <xdr:rowOff>24971</xdr:rowOff>
    </xdr:to>
    <xdr:sp macro="" textlink="">
      <xdr:nvSpPr>
        <xdr:cNvPr id="588" name="楕円 587"/>
        <xdr:cNvSpPr/>
      </xdr:nvSpPr>
      <xdr:spPr>
        <a:xfrm>
          <a:off x="16268700" y="88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9748</xdr:rowOff>
    </xdr:from>
    <xdr:ext cx="534377" cy="259045"/>
    <xdr:sp macro="" textlink="">
      <xdr:nvSpPr>
        <xdr:cNvPr id="589" name="教育費該当値テキスト"/>
        <xdr:cNvSpPr txBox="1"/>
      </xdr:nvSpPr>
      <xdr:spPr>
        <a:xfrm>
          <a:off x="16370300" y="87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103370</xdr:rowOff>
    </xdr:from>
    <xdr:to>
      <xdr:col>81</xdr:col>
      <xdr:colOff>101600</xdr:colOff>
      <xdr:row>56</xdr:row>
      <xdr:rowOff>33520</xdr:rowOff>
    </xdr:to>
    <xdr:sp macro="" textlink="">
      <xdr:nvSpPr>
        <xdr:cNvPr id="590" name="楕円 589"/>
        <xdr:cNvSpPr/>
      </xdr:nvSpPr>
      <xdr:spPr>
        <a:xfrm>
          <a:off x="15430500" y="9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50047</xdr:rowOff>
    </xdr:from>
    <xdr:ext cx="534377" cy="259045"/>
    <xdr:sp macro="" textlink="">
      <xdr:nvSpPr>
        <xdr:cNvPr id="591" name="テキスト ボックス 590"/>
        <xdr:cNvSpPr txBox="1"/>
      </xdr:nvSpPr>
      <xdr:spPr>
        <a:xfrm>
          <a:off x="15214111" y="9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87917</xdr:rowOff>
    </xdr:from>
    <xdr:to>
      <xdr:col>76</xdr:col>
      <xdr:colOff>165100</xdr:colOff>
      <xdr:row>57</xdr:row>
      <xdr:rowOff>18067</xdr:rowOff>
    </xdr:to>
    <xdr:sp macro="" textlink="">
      <xdr:nvSpPr>
        <xdr:cNvPr id="592" name="楕円 591"/>
        <xdr:cNvSpPr/>
      </xdr:nvSpPr>
      <xdr:spPr>
        <a:xfrm>
          <a:off x="14541500" y="96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9194</xdr:rowOff>
    </xdr:from>
    <xdr:ext cx="534377" cy="259045"/>
    <xdr:sp macro="" textlink="">
      <xdr:nvSpPr>
        <xdr:cNvPr id="593" name="テキスト ボックス 592"/>
        <xdr:cNvSpPr txBox="1"/>
      </xdr:nvSpPr>
      <xdr:spPr>
        <a:xfrm>
          <a:off x="14325111" y="97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104628</xdr:rowOff>
    </xdr:from>
    <xdr:to>
      <xdr:col>72</xdr:col>
      <xdr:colOff>38100</xdr:colOff>
      <xdr:row>56</xdr:row>
      <xdr:rowOff>34778</xdr:rowOff>
    </xdr:to>
    <xdr:sp macro="" textlink="">
      <xdr:nvSpPr>
        <xdr:cNvPr id="594" name="楕円 593"/>
        <xdr:cNvSpPr/>
      </xdr:nvSpPr>
      <xdr:spPr>
        <a:xfrm>
          <a:off x="13652500" y="95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25905</xdr:rowOff>
    </xdr:from>
    <xdr:ext cx="534377" cy="259045"/>
    <xdr:sp macro="" textlink="">
      <xdr:nvSpPr>
        <xdr:cNvPr id="595" name="テキスト ボックス 594"/>
        <xdr:cNvSpPr txBox="1"/>
      </xdr:nvSpPr>
      <xdr:spPr>
        <a:xfrm>
          <a:off x="13436111" y="96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78110</xdr:rowOff>
    </xdr:from>
    <xdr:to>
      <xdr:col>67</xdr:col>
      <xdr:colOff>101600</xdr:colOff>
      <xdr:row>57</xdr:row>
      <xdr:rowOff>8260</xdr:rowOff>
    </xdr:to>
    <xdr:sp macro="" textlink="">
      <xdr:nvSpPr>
        <xdr:cNvPr id="596" name="楕円 595"/>
        <xdr:cNvSpPr/>
      </xdr:nvSpPr>
      <xdr:spPr>
        <a:xfrm>
          <a:off x="12763500" y="96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170837</xdr:rowOff>
    </xdr:from>
    <xdr:ext cx="534377" cy="259045"/>
    <xdr:sp macro="" textlink="">
      <xdr:nvSpPr>
        <xdr:cNvPr id="597" name="テキスト ボックス 596"/>
        <xdr:cNvSpPr txBox="1"/>
      </xdr:nvSpPr>
      <xdr:spPr>
        <a:xfrm>
          <a:off x="12547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97475</xdr:rowOff>
    </xdr:from>
    <xdr:to>
      <xdr:col>85</xdr:col>
      <xdr:colOff>127000</xdr:colOff>
      <xdr:row>79</xdr:row>
      <xdr:rowOff>98879</xdr:rowOff>
    </xdr:to>
    <xdr:cxnSp macro="">
      <xdr:nvCxnSpPr>
        <xdr:cNvPr id="628" name="直線コネクタ 627"/>
        <xdr:cNvCxnSpPr/>
      </xdr:nvCxnSpPr>
      <xdr:spPr>
        <a:xfrm flipV="1">
          <a:off x="15481300" y="13642025"/>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96755</xdr:rowOff>
    </xdr:from>
    <xdr:to>
      <xdr:col>71</xdr:col>
      <xdr:colOff>177800</xdr:colOff>
      <xdr:row>79</xdr:row>
      <xdr:rowOff>98879</xdr:rowOff>
    </xdr:to>
    <xdr:cxnSp macro="">
      <xdr:nvCxnSpPr>
        <xdr:cNvPr id="637" name="直線コネクタ 636"/>
        <xdr:cNvCxnSpPr/>
      </xdr:nvCxnSpPr>
      <xdr:spPr>
        <a:xfrm>
          <a:off x="12814300" y="1364130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46675</xdr:rowOff>
    </xdr:from>
    <xdr:to>
      <xdr:col>85</xdr:col>
      <xdr:colOff>177800</xdr:colOff>
      <xdr:row>79</xdr:row>
      <xdr:rowOff>148275</xdr:rowOff>
    </xdr:to>
    <xdr:sp macro="" textlink="">
      <xdr:nvSpPr>
        <xdr:cNvPr id="647" name="楕円 646"/>
        <xdr:cNvSpPr/>
      </xdr:nvSpPr>
      <xdr:spPr>
        <a:xfrm>
          <a:off x="162687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13932" cy="259045"/>
    <xdr:sp macro="" textlink="">
      <xdr:nvSpPr>
        <xdr:cNvPr id="648" name="災害復旧費該当値テキスト"/>
        <xdr:cNvSpPr txBox="1"/>
      </xdr:nvSpPr>
      <xdr:spPr>
        <a:xfrm>
          <a:off x="16370300" y="13551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45955</xdr:rowOff>
    </xdr:from>
    <xdr:to>
      <xdr:col>67</xdr:col>
      <xdr:colOff>101600</xdr:colOff>
      <xdr:row>79</xdr:row>
      <xdr:rowOff>147555</xdr:rowOff>
    </xdr:to>
    <xdr:sp macro="" textlink="">
      <xdr:nvSpPr>
        <xdr:cNvPr id="655" name="楕円 654"/>
        <xdr:cNvSpPr/>
      </xdr:nvSpPr>
      <xdr:spPr>
        <a:xfrm>
          <a:off x="12763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138682</xdr:rowOff>
    </xdr:from>
    <xdr:ext cx="313932" cy="259045"/>
    <xdr:sp macro="" textlink="">
      <xdr:nvSpPr>
        <xdr:cNvPr id="656" name="テキスト ボックス 655"/>
        <xdr:cNvSpPr txBox="1"/>
      </xdr:nvSpPr>
      <xdr:spPr>
        <a:xfrm>
          <a:off x="12657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133172</xdr:rowOff>
    </xdr:from>
    <xdr:to>
      <xdr:col>85</xdr:col>
      <xdr:colOff>127000</xdr:colOff>
      <xdr:row>97</xdr:row>
      <xdr:rowOff>148565</xdr:rowOff>
    </xdr:to>
    <xdr:cxnSp macro="">
      <xdr:nvCxnSpPr>
        <xdr:cNvPr id="685" name="直線コネクタ 684"/>
        <xdr:cNvCxnSpPr/>
      </xdr:nvCxnSpPr>
      <xdr:spPr>
        <a:xfrm flipV="1">
          <a:off x="15481300" y="16763822"/>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148565</xdr:rowOff>
    </xdr:from>
    <xdr:to>
      <xdr:col>81</xdr:col>
      <xdr:colOff>50800</xdr:colOff>
      <xdr:row>97</xdr:row>
      <xdr:rowOff>155677</xdr:rowOff>
    </xdr:to>
    <xdr:cxnSp macro="">
      <xdr:nvCxnSpPr>
        <xdr:cNvPr id="688" name="直線コネクタ 687"/>
        <xdr:cNvCxnSpPr/>
      </xdr:nvCxnSpPr>
      <xdr:spPr>
        <a:xfrm flipV="1">
          <a:off x="14592300" y="1677921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146278</xdr:rowOff>
    </xdr:from>
    <xdr:to>
      <xdr:col>76</xdr:col>
      <xdr:colOff>114300</xdr:colOff>
      <xdr:row>97</xdr:row>
      <xdr:rowOff>155677</xdr:rowOff>
    </xdr:to>
    <xdr:cxnSp macro="">
      <xdr:nvCxnSpPr>
        <xdr:cNvPr id="691" name="直線コネクタ 690"/>
        <xdr:cNvCxnSpPr/>
      </xdr:nvCxnSpPr>
      <xdr:spPr>
        <a:xfrm>
          <a:off x="13703300" y="16776928"/>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136068</xdr:rowOff>
    </xdr:from>
    <xdr:to>
      <xdr:col>71</xdr:col>
      <xdr:colOff>177800</xdr:colOff>
      <xdr:row>97</xdr:row>
      <xdr:rowOff>146278</xdr:rowOff>
    </xdr:to>
    <xdr:cxnSp macro="">
      <xdr:nvCxnSpPr>
        <xdr:cNvPr id="694" name="直線コネクタ 693"/>
        <xdr:cNvCxnSpPr/>
      </xdr:nvCxnSpPr>
      <xdr:spPr>
        <a:xfrm>
          <a:off x="12814300" y="16766718"/>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82372</xdr:rowOff>
    </xdr:from>
    <xdr:to>
      <xdr:col>85</xdr:col>
      <xdr:colOff>177800</xdr:colOff>
      <xdr:row>98</xdr:row>
      <xdr:rowOff>12522</xdr:rowOff>
    </xdr:to>
    <xdr:sp macro="" textlink="">
      <xdr:nvSpPr>
        <xdr:cNvPr id="704" name="楕円 703"/>
        <xdr:cNvSpPr/>
      </xdr:nvSpPr>
      <xdr:spPr>
        <a:xfrm>
          <a:off x="16268700" y="167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60799</xdr:rowOff>
    </xdr:from>
    <xdr:ext cx="534377" cy="259045"/>
    <xdr:sp macro="" textlink="">
      <xdr:nvSpPr>
        <xdr:cNvPr id="705" name="公債費該当値テキスト"/>
        <xdr:cNvSpPr txBox="1"/>
      </xdr:nvSpPr>
      <xdr:spPr>
        <a:xfrm>
          <a:off x="16370300" y="166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97765</xdr:rowOff>
    </xdr:from>
    <xdr:to>
      <xdr:col>81</xdr:col>
      <xdr:colOff>101600</xdr:colOff>
      <xdr:row>98</xdr:row>
      <xdr:rowOff>27915</xdr:rowOff>
    </xdr:to>
    <xdr:sp macro="" textlink="">
      <xdr:nvSpPr>
        <xdr:cNvPr id="706" name="楕円 705"/>
        <xdr:cNvSpPr/>
      </xdr:nvSpPr>
      <xdr:spPr>
        <a:xfrm>
          <a:off x="15430500" y="16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19042</xdr:rowOff>
    </xdr:from>
    <xdr:ext cx="534377" cy="259045"/>
    <xdr:sp macro="" textlink="">
      <xdr:nvSpPr>
        <xdr:cNvPr id="707" name="テキスト ボックス 706"/>
        <xdr:cNvSpPr txBox="1"/>
      </xdr:nvSpPr>
      <xdr:spPr>
        <a:xfrm>
          <a:off x="15214111" y="168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104877</xdr:rowOff>
    </xdr:from>
    <xdr:to>
      <xdr:col>76</xdr:col>
      <xdr:colOff>165100</xdr:colOff>
      <xdr:row>98</xdr:row>
      <xdr:rowOff>35027</xdr:rowOff>
    </xdr:to>
    <xdr:sp macro="" textlink="">
      <xdr:nvSpPr>
        <xdr:cNvPr id="708" name="楕円 707"/>
        <xdr:cNvSpPr/>
      </xdr:nvSpPr>
      <xdr:spPr>
        <a:xfrm>
          <a:off x="14541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26154</xdr:rowOff>
    </xdr:from>
    <xdr:ext cx="534377" cy="259045"/>
    <xdr:sp macro="" textlink="">
      <xdr:nvSpPr>
        <xdr:cNvPr id="709" name="テキスト ボックス 708"/>
        <xdr:cNvSpPr txBox="1"/>
      </xdr:nvSpPr>
      <xdr:spPr>
        <a:xfrm>
          <a:off x="14325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95478</xdr:rowOff>
    </xdr:from>
    <xdr:to>
      <xdr:col>72</xdr:col>
      <xdr:colOff>38100</xdr:colOff>
      <xdr:row>98</xdr:row>
      <xdr:rowOff>25628</xdr:rowOff>
    </xdr:to>
    <xdr:sp macro="" textlink="">
      <xdr:nvSpPr>
        <xdr:cNvPr id="710" name="楕円 709"/>
        <xdr:cNvSpPr/>
      </xdr:nvSpPr>
      <xdr:spPr>
        <a:xfrm>
          <a:off x="13652500" y="167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16755</xdr:rowOff>
    </xdr:from>
    <xdr:ext cx="534377" cy="259045"/>
    <xdr:sp macro="" textlink="">
      <xdr:nvSpPr>
        <xdr:cNvPr id="711" name="テキスト ボックス 710"/>
        <xdr:cNvSpPr txBox="1"/>
      </xdr:nvSpPr>
      <xdr:spPr>
        <a:xfrm>
          <a:off x="13436111" y="168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85268</xdr:rowOff>
    </xdr:from>
    <xdr:to>
      <xdr:col>67</xdr:col>
      <xdr:colOff>101600</xdr:colOff>
      <xdr:row>98</xdr:row>
      <xdr:rowOff>15418</xdr:rowOff>
    </xdr:to>
    <xdr:sp macro="" textlink="">
      <xdr:nvSpPr>
        <xdr:cNvPr id="712" name="楕円 711"/>
        <xdr:cNvSpPr/>
      </xdr:nvSpPr>
      <xdr:spPr>
        <a:xfrm>
          <a:off x="12763500" y="167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6545</xdr:rowOff>
    </xdr:from>
    <xdr:ext cx="534377" cy="259045"/>
    <xdr:sp macro="" textlink="">
      <xdr:nvSpPr>
        <xdr:cNvPr id="713" name="テキスト ボックス 712"/>
        <xdr:cNvSpPr txBox="1"/>
      </xdr:nvSpPr>
      <xdr:spPr>
        <a:xfrm>
          <a:off x="12547111" y="168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住民一人当たりの歳出決算額について、総務費は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35,348</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円となり、類似団体内平均値を下回っている。しかし、今後市民総合会館や庁舎などの老朽化等への対応が想定され、事業の実施に当たっては精査を行う必要がある。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民生費は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177,059</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このうち生活保護費については伸びが鈍化しているものの依然として高止まりしているほか、高齢化の進行や障害福祉費の増加傾向もあり、今後も増加が見込まれるため単独扶助費の抑制などを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衛生費は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30,329</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円となり、類似団体内平均値を下回っている。本市はごみ処理業務を一部事務組合で実施しているため、それにかかる構成市負担金が大きな比重を占めており、引き続き構成市負担金の抑制に努める。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労働費は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415</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円となり、類似団体内平均値を下回っている。農林水産業費は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560</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円となり、類似団体内平均値を下回っている。商工費は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1,482</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土木費は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26,420</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円となり、類似団体内平均値を下回っている。このうち、大きな比重を占める公共下水道事業への繰出金の動向や、今後事業の実施に当たっては精査を行う必要がある。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消防費は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14,997</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円となり、類似団体内平均値を上回っている。本市は消防業務を一部事務組合で実施しているため、それにかかる構成市負担金が大きな比重を占めており、引き続き構成市負担金の抑制に努める。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教育費は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72,241</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上回っている。教育施設の耐震化や老朽化への対応が影響しており、事業の実施に当たって精査を行う。また、本市は学校給食業務を一部事務組合で実施しているため、それにかかる構成市負担金が大きな比重を占めており、引き続き構成市負担金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公債費は</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20,014</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円となり、類似団体内平均値を下回っている。これは、これまで普通建設事業費を抑制してきたことが主因であるが、今後は普通建設事業費の増大も想定されるため、地方債の発行は慎重に行う必要がある。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本市の一般会計は平成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年度決算で実質収支赤字となり、平成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年間赤字が継続した。行財政改革の取り組み等により、平成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年度以降は黒字に転換し、財政調整基金残高も増加に転じたが、平成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年度以降は基金を取り崩す決算となり、残高が減少している。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市税が伸び悩む中で、地方交付税や臨時財政対策債などの依存財源に頼る脆弱な財政構造が続いており、安定的な財政運営のため、引き続き行財政改革の推進が必要である。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年度以降は黒字で推移している。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国民健康保険特別会計は、収納率向上の取り組みや保険給付費の適正化等に努めてきたことから収支は改善傾向にあり、平成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年度以降黒字が続いている。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駐車場特別会計は、近隣に民間のコインパーキングが整備されてきたことや、車両の大型化に伴って立体駐車場での駐車困難な車種が増加してきたことから経営状況は依然として厳しく、赤字が継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水道事業会計は、節水機器の普及等で水需要が減少しており経営状況が厳しくなっている。さらに、今後は老朽化している施設の更新も必要となってくることから、慎重な経営が必要である。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公共下水道事業特別会計は、使用料収入の伸び悩み等で厳しい経営状況であるが、解消可能資金不足額の算定もあり、資金不足額は発生していない。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病院事業特別会計は、資金不足額は発生していないが、平成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年度にかけて実施した耐震補強及びリニューアル改修等に伴って発行した企業債の償還や、医師の確保という不安定要因もあることから、慎重な経営が必要である。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介護保険特別会計、後期高齢者医療特別会計は黒字を維持している。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25155735</v>
      </c>
      <c r="BO4" s="441"/>
      <c r="BP4" s="441"/>
      <c r="BQ4" s="441"/>
      <c r="BR4" s="441"/>
      <c r="BS4" s="441"/>
      <c r="BT4" s="441"/>
      <c r="BU4" s="442"/>
      <c r="BV4" s="440">
        <v>22853886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0.1</v>
      </c>
      <c r="CU4" s="622"/>
      <c r="CV4" s="622"/>
      <c r="CW4" s="622"/>
      <c r="CX4" s="622"/>
      <c r="CY4" s="622"/>
      <c r="CZ4" s="622"/>
      <c r="DA4" s="623"/>
      <c r="DB4" s="621">
        <v>0.1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24951081</v>
      </c>
      <c r="BO5" s="446"/>
      <c r="BP5" s="446"/>
      <c r="BQ5" s="446"/>
      <c r="BR5" s="446"/>
      <c r="BS5" s="446"/>
      <c r="BT5" s="446"/>
      <c r="BU5" s="447"/>
      <c r="BV5" s="445">
        <v>22719686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103.2</v>
      </c>
      <c r="CU5" s="416"/>
      <c r="CV5" s="416"/>
      <c r="CW5" s="416"/>
      <c r="CX5" s="416"/>
      <c r="CY5" s="416"/>
      <c r="CZ5" s="416"/>
      <c r="DA5" s="417"/>
      <c r="DB5" s="415">
        <v>102.9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204654</v>
      </c>
      <c r="BO6" s="446"/>
      <c r="BP6" s="446"/>
      <c r="BQ6" s="446"/>
      <c r="BR6" s="446"/>
      <c r="BS6" s="446"/>
      <c r="BT6" s="446"/>
      <c r="BU6" s="447"/>
      <c r="BV6" s="445">
        <v>134200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110.6</v>
      </c>
      <c r="CU6" s="596"/>
      <c r="CV6" s="596"/>
      <c r="CW6" s="596"/>
      <c r="CX6" s="596"/>
      <c r="CY6" s="596"/>
      <c r="CZ6" s="596"/>
      <c r="DA6" s="597"/>
      <c r="DB6" s="595">
        <v>109.6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189019</v>
      </c>
      <c r="BO7" s="446"/>
      <c r="BP7" s="446"/>
      <c r="BQ7" s="446"/>
      <c r="BR7" s="446"/>
      <c r="BS7" s="446"/>
      <c r="BT7" s="446"/>
      <c r="BU7" s="447"/>
      <c r="BV7" s="445">
        <v>118660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13718035</v>
      </c>
      <c r="CU7" s="446"/>
      <c r="CV7" s="446"/>
      <c r="CW7" s="446"/>
      <c r="CX7" s="446"/>
      <c r="CY7" s="446"/>
      <c r="CZ7" s="446"/>
      <c r="DA7" s="447"/>
      <c r="DB7" s="445">
        <v>13580380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15635</v>
      </c>
      <c r="BO8" s="446"/>
      <c r="BP8" s="446"/>
      <c r="BQ8" s="446"/>
      <c r="BR8" s="446"/>
      <c r="BS8" s="446"/>
      <c r="BT8" s="446"/>
      <c r="BU8" s="447"/>
      <c r="BV8" s="445">
        <v>15540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65438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95</v>
      </c>
      <c r="BO9" s="446"/>
      <c r="BP9" s="446"/>
      <c r="BQ9" s="446"/>
      <c r="BR9" s="446"/>
      <c r="BS9" s="446"/>
      <c r="BT9" s="446"/>
      <c r="BU9" s="447"/>
      <c r="BV9" s="445">
        <v>175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8.1999999999999993</v>
      </c>
      <c r="CU9" s="416"/>
      <c r="CV9" s="416"/>
      <c r="CW9" s="416"/>
      <c r="CX9" s="416"/>
      <c r="CY9" s="416"/>
      <c r="CZ9" s="416"/>
      <c r="DA9" s="417"/>
      <c r="DB9" s="415">
        <v>8.1999999999999993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66165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76605</v>
      </c>
      <c r="BO10" s="446"/>
      <c r="BP10" s="446"/>
      <c r="BQ10" s="446"/>
      <c r="BR10" s="446"/>
      <c r="BS10" s="446"/>
      <c r="BT10" s="446"/>
      <c r="BU10" s="447"/>
      <c r="BV10" s="445">
        <v>9729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5177</v>
      </c>
      <c r="BO11" s="446"/>
      <c r="BP11" s="446"/>
      <c r="BQ11" s="446"/>
      <c r="BR11" s="446"/>
      <c r="BS11" s="446"/>
      <c r="BT11" s="446"/>
      <c r="BU11" s="447"/>
      <c r="BV11" s="445">
        <v>20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65311</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179000</v>
      </c>
      <c r="BO12" s="446"/>
      <c r="BP12" s="446"/>
      <c r="BQ12" s="446"/>
      <c r="BR12" s="446"/>
      <c r="BS12" s="446"/>
      <c r="BT12" s="446"/>
      <c r="BU12" s="447"/>
      <c r="BV12" s="445">
        <v>145000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64712</v>
      </c>
      <c r="S13" s="549"/>
      <c r="T13" s="549"/>
      <c r="U13" s="549"/>
      <c r="V13" s="550"/>
      <c r="W13" s="536" t="s">
        <v>131</v>
      </c>
      <c r="X13" s="458"/>
      <c r="Y13" s="458"/>
      <c r="Z13" s="458"/>
      <c r="AA13" s="458"/>
      <c r="AB13" s="459"/>
      <c r="AC13" s="421">
        <v>137</v>
      </c>
      <c r="AD13" s="422"/>
      <c r="AE13" s="422"/>
      <c r="AF13" s="422"/>
      <c r="AG13" s="423"/>
      <c r="AH13" s="421">
        <v>108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-97123</v>
      </c>
      <c r="BO13" s="446"/>
      <c r="BP13" s="446"/>
      <c r="BQ13" s="446"/>
      <c r="BR13" s="446"/>
      <c r="BS13" s="446"/>
      <c r="BT13" s="446"/>
      <c r="BU13" s="447"/>
      <c r="BV13" s="445">
        <v>-135076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2.1</v>
      </c>
      <c r="CU13" s="416"/>
      <c r="CV13" s="416"/>
      <c r="CW13" s="416"/>
      <c r="CX13" s="416"/>
      <c r="CY13" s="416"/>
      <c r="CZ13" s="416"/>
      <c r="DA13" s="417"/>
      <c r="DB13" s="415">
        <v>2.2999999999999998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65744</v>
      </c>
      <c r="S14" s="549"/>
      <c r="T14" s="549"/>
      <c r="U14" s="549"/>
      <c r="V14" s="550"/>
      <c r="W14" s="551"/>
      <c r="X14" s="461"/>
      <c r="Y14" s="461"/>
      <c r="Z14" s="461"/>
      <c r="AA14" s="461"/>
      <c r="AB14" s="462"/>
      <c r="AC14" s="541">
        <v>0.5</v>
      </c>
      <c r="AD14" s="542"/>
      <c r="AE14" s="542"/>
      <c r="AF14" s="542"/>
      <c r="AG14" s="543"/>
      <c r="AH14" s="541">
        <v>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44.5</v>
      </c>
      <c r="CU14" s="553"/>
      <c r="CV14" s="553"/>
      <c r="CW14" s="553"/>
      <c r="CX14" s="553"/>
      <c r="CY14" s="553"/>
      <c r="CZ14" s="553"/>
      <c r="DA14" s="554"/>
      <c r="DB14" s="552">
        <v>26.4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65182</v>
      </c>
      <c r="S15" s="549"/>
      <c r="T15" s="549"/>
      <c r="U15" s="549"/>
      <c r="V15" s="550"/>
      <c r="W15" s="536" t="s">
        <v>138</v>
      </c>
      <c r="X15" s="458"/>
      <c r="Y15" s="458"/>
      <c r="Z15" s="458"/>
      <c r="AA15" s="458"/>
      <c r="AB15" s="459"/>
      <c r="AC15" s="421">
        <v>7377</v>
      </c>
      <c r="AD15" s="422"/>
      <c r="AE15" s="422"/>
      <c r="AF15" s="422"/>
      <c r="AG15" s="423"/>
      <c r="AH15" s="421">
        <v>7162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6690885</v>
      </c>
      <c r="BO15" s="441"/>
      <c r="BP15" s="441"/>
      <c r="BQ15" s="441"/>
      <c r="BR15" s="441"/>
      <c r="BS15" s="441"/>
      <c r="BT15" s="441"/>
      <c r="BU15" s="442"/>
      <c r="BV15" s="440">
        <v>6808128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27.5</v>
      </c>
      <c r="AD16" s="542"/>
      <c r="AE16" s="542"/>
      <c r="AF16" s="542"/>
      <c r="AG16" s="543"/>
      <c r="AH16" s="541">
        <v>27.2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10909124</v>
      </c>
      <c r="BO16" s="446"/>
      <c r="BP16" s="446"/>
      <c r="BQ16" s="446"/>
      <c r="BR16" s="446"/>
      <c r="BS16" s="446"/>
      <c r="BT16" s="446"/>
      <c r="BU16" s="447"/>
      <c r="BV16" s="445">
        <v>10901642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142</v>
      </c>
      <c r="S17" s="534"/>
      <c r="T17" s="534"/>
      <c r="U17" s="534"/>
      <c r="V17" s="535"/>
      <c r="W17" s="536" t="s">
        <v>145</v>
      </c>
      <c r="X17" s="458"/>
      <c r="Y17" s="458"/>
      <c r="Z17" s="458"/>
      <c r="AA17" s="458"/>
      <c r="AB17" s="459"/>
      <c r="AC17" s="421">
        <v>19348</v>
      </c>
      <c r="AD17" s="422"/>
      <c r="AE17" s="422"/>
      <c r="AF17" s="422"/>
      <c r="AG17" s="423"/>
      <c r="AH17" s="421">
        <v>19051</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8579311</v>
      </c>
      <c r="BO17" s="446"/>
      <c r="BP17" s="446"/>
      <c r="BQ17" s="446"/>
      <c r="BR17" s="446"/>
      <c r="BS17" s="446"/>
      <c r="BT17" s="446"/>
      <c r="BU17" s="447"/>
      <c r="BV17" s="445">
        <v>8661139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8.89</v>
      </c>
      <c r="M18" s="510"/>
      <c r="N18" s="510"/>
      <c r="O18" s="510"/>
      <c r="P18" s="510"/>
      <c r="Q18" s="510"/>
      <c r="R18" s="511"/>
      <c r="S18" s="511"/>
      <c r="T18" s="511"/>
      <c r="U18" s="511"/>
      <c r="V18" s="512"/>
      <c r="W18" s="526"/>
      <c r="X18" s="527"/>
      <c r="Y18" s="527"/>
      <c r="Z18" s="527"/>
      <c r="AA18" s="527"/>
      <c r="AB18" s="537"/>
      <c r="AC18" s="409">
        <v>72</v>
      </c>
      <c r="AD18" s="410"/>
      <c r="AE18" s="410"/>
      <c r="AF18" s="410"/>
      <c r="AG18" s="513"/>
      <c r="AH18" s="409">
        <v>72.400000000000006</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14428087</v>
      </c>
      <c r="BO18" s="446"/>
      <c r="BP18" s="446"/>
      <c r="BQ18" s="446"/>
      <c r="BR18" s="446"/>
      <c r="BS18" s="446"/>
      <c r="BT18" s="446"/>
      <c r="BU18" s="447"/>
      <c r="BV18" s="445">
        <v>14045372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7361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15571970</v>
      </c>
      <c r="BO19" s="446"/>
      <c r="BP19" s="446"/>
      <c r="BQ19" s="446"/>
      <c r="BR19" s="446"/>
      <c r="BS19" s="446"/>
      <c r="BT19" s="446"/>
      <c r="BU19" s="447"/>
      <c r="BV19" s="445">
        <v>15141138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27133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18352735</v>
      </c>
      <c r="BO23" s="446"/>
      <c r="BP23" s="446"/>
      <c r="BQ23" s="446"/>
      <c r="BR23" s="446"/>
      <c r="BS23" s="446"/>
      <c r="BT23" s="446"/>
      <c r="BU23" s="447"/>
      <c r="BV23" s="445">
        <v>15903797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8930</v>
      </c>
      <c r="R24" s="422"/>
      <c r="S24" s="422"/>
      <c r="T24" s="422"/>
      <c r="U24" s="422"/>
      <c r="V24" s="423"/>
      <c r="W24" s="487"/>
      <c r="X24" s="478"/>
      <c r="Y24" s="479"/>
      <c r="Z24" s="418" t="s">
        <v>161</v>
      </c>
      <c r="AA24" s="419"/>
      <c r="AB24" s="419"/>
      <c r="AC24" s="419"/>
      <c r="AD24" s="419"/>
      <c r="AE24" s="419"/>
      <c r="AF24" s="419"/>
      <c r="AG24" s="420"/>
      <c r="AH24" s="421">
        <v>424</v>
      </c>
      <c r="AI24" s="422"/>
      <c r="AJ24" s="422"/>
      <c r="AK24" s="422"/>
      <c r="AL24" s="423"/>
      <c r="AM24" s="421">
        <v>1258856</v>
      </c>
      <c r="AN24" s="422"/>
      <c r="AO24" s="422"/>
      <c r="AP24" s="422"/>
      <c r="AQ24" s="422"/>
      <c r="AR24" s="423"/>
      <c r="AS24" s="421">
        <v>2969</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14188033</v>
      </c>
      <c r="BO24" s="446"/>
      <c r="BP24" s="446"/>
      <c r="BQ24" s="446"/>
      <c r="BR24" s="446"/>
      <c r="BS24" s="446"/>
      <c r="BT24" s="446"/>
      <c r="BU24" s="447"/>
      <c r="BV24" s="445">
        <v>11795264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2</v>
      </c>
      <c r="M25" s="422"/>
      <c r="N25" s="422"/>
      <c r="O25" s="422"/>
      <c r="P25" s="423"/>
      <c r="Q25" s="421">
        <v>7790</v>
      </c>
      <c r="R25" s="422"/>
      <c r="S25" s="422"/>
      <c r="T25" s="422"/>
      <c r="U25" s="422"/>
      <c r="V25" s="423"/>
      <c r="W25" s="487"/>
      <c r="X25" s="478"/>
      <c r="Y25" s="479"/>
      <c r="Z25" s="418" t="s">
        <v>164</v>
      </c>
      <c r="AA25" s="419"/>
      <c r="AB25" s="419"/>
      <c r="AC25" s="419"/>
      <c r="AD25" s="419"/>
      <c r="AE25" s="419"/>
      <c r="AF25" s="419"/>
      <c r="AG25" s="420"/>
      <c r="AH25" s="421" t="s">
        <v>165</v>
      </c>
      <c r="AI25" s="422"/>
      <c r="AJ25" s="422"/>
      <c r="AK25" s="422"/>
      <c r="AL25" s="423"/>
      <c r="AM25" s="421" t="s">
        <v>166</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1913360</v>
      </c>
      <c r="BO25" s="441"/>
      <c r="BP25" s="441"/>
      <c r="BQ25" s="441"/>
      <c r="BR25" s="441"/>
      <c r="BS25" s="441"/>
      <c r="BT25" s="441"/>
      <c r="BU25" s="442"/>
      <c r="BV25" s="440">
        <v>1395509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6935</v>
      </c>
      <c r="R26" s="422"/>
      <c r="S26" s="422"/>
      <c r="T26" s="422"/>
      <c r="U26" s="422"/>
      <c r="V26" s="423"/>
      <c r="W26" s="487"/>
      <c r="X26" s="478"/>
      <c r="Y26" s="479"/>
      <c r="Z26" s="418" t="s">
        <v>169</v>
      </c>
      <c r="AA26" s="500"/>
      <c r="AB26" s="500"/>
      <c r="AC26" s="500"/>
      <c r="AD26" s="500"/>
      <c r="AE26" s="500"/>
      <c r="AF26" s="500"/>
      <c r="AG26" s="501"/>
      <c r="AH26" s="421">
        <v>48</v>
      </c>
      <c r="AI26" s="422"/>
      <c r="AJ26" s="422"/>
      <c r="AK26" s="422"/>
      <c r="AL26" s="423"/>
      <c r="AM26" s="421">
        <v>160080</v>
      </c>
      <c r="AN26" s="422"/>
      <c r="AO26" s="422"/>
      <c r="AP26" s="422"/>
      <c r="AQ26" s="422"/>
      <c r="AR26" s="423"/>
      <c r="AS26" s="421">
        <v>3335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5800</v>
      </c>
      <c r="R27" s="422"/>
      <c r="S27" s="422"/>
      <c r="T27" s="422"/>
      <c r="U27" s="422"/>
      <c r="V27" s="423"/>
      <c r="W27" s="487"/>
      <c r="X27" s="478"/>
      <c r="Y27" s="479"/>
      <c r="Z27" s="418" t="s">
        <v>172</v>
      </c>
      <c r="AA27" s="419"/>
      <c r="AB27" s="419"/>
      <c r="AC27" s="419"/>
      <c r="AD27" s="419"/>
      <c r="AE27" s="419"/>
      <c r="AF27" s="419"/>
      <c r="AG27" s="420"/>
      <c r="AH27" s="421">
        <v>36</v>
      </c>
      <c r="AI27" s="422"/>
      <c r="AJ27" s="422"/>
      <c r="AK27" s="422"/>
      <c r="AL27" s="423"/>
      <c r="AM27" s="421">
        <v>115012</v>
      </c>
      <c r="AN27" s="422"/>
      <c r="AO27" s="422"/>
      <c r="AP27" s="422"/>
      <c r="AQ27" s="422"/>
      <c r="AR27" s="423"/>
      <c r="AS27" s="421">
        <v>3195</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5400</v>
      </c>
      <c r="R28" s="422"/>
      <c r="S28" s="422"/>
      <c r="T28" s="422"/>
      <c r="U28" s="422"/>
      <c r="V28" s="423"/>
      <c r="W28" s="487"/>
      <c r="X28" s="478"/>
      <c r="Y28" s="479"/>
      <c r="Z28" s="418" t="s">
        <v>175</v>
      </c>
      <c r="AA28" s="419"/>
      <c r="AB28" s="419"/>
      <c r="AC28" s="419"/>
      <c r="AD28" s="419"/>
      <c r="AE28" s="419"/>
      <c r="AF28" s="419"/>
      <c r="AG28" s="420"/>
      <c r="AH28" s="421" t="s">
        <v>120</v>
      </c>
      <c r="AI28" s="422"/>
      <c r="AJ28" s="422"/>
      <c r="AK28" s="422"/>
      <c r="AL28" s="423"/>
      <c r="AM28" s="421" t="s">
        <v>166</v>
      </c>
      <c r="AN28" s="422"/>
      <c r="AO28" s="422"/>
      <c r="AP28" s="422"/>
      <c r="AQ28" s="422"/>
      <c r="AR28" s="423"/>
      <c r="AS28" s="421" t="s">
        <v>166</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1528175</v>
      </c>
      <c r="BO28" s="441"/>
      <c r="BP28" s="441"/>
      <c r="BQ28" s="441"/>
      <c r="BR28" s="441"/>
      <c r="BS28" s="441"/>
      <c r="BT28" s="441"/>
      <c r="BU28" s="442"/>
      <c r="BV28" s="440">
        <v>1620570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14</v>
      </c>
      <c r="M29" s="422"/>
      <c r="N29" s="422"/>
      <c r="O29" s="422"/>
      <c r="P29" s="423"/>
      <c r="Q29" s="421">
        <v>5200</v>
      </c>
      <c r="R29" s="422"/>
      <c r="S29" s="422"/>
      <c r="T29" s="422"/>
      <c r="U29" s="422"/>
      <c r="V29" s="423"/>
      <c r="W29" s="488"/>
      <c r="X29" s="489"/>
      <c r="Y29" s="490"/>
      <c r="Z29" s="418" t="s">
        <v>178</v>
      </c>
      <c r="AA29" s="419"/>
      <c r="AB29" s="419"/>
      <c r="AC29" s="419"/>
      <c r="AD29" s="419"/>
      <c r="AE29" s="419"/>
      <c r="AF29" s="419"/>
      <c r="AG29" s="420"/>
      <c r="AH29" s="421">
        <v>460</v>
      </c>
      <c r="AI29" s="422"/>
      <c r="AJ29" s="422"/>
      <c r="AK29" s="422"/>
      <c r="AL29" s="423"/>
      <c r="AM29" s="421">
        <v>1373868</v>
      </c>
      <c r="AN29" s="422"/>
      <c r="AO29" s="422"/>
      <c r="AP29" s="422"/>
      <c r="AQ29" s="422"/>
      <c r="AR29" s="423"/>
      <c r="AS29" s="421">
        <v>2987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1849</v>
      </c>
      <c r="BO29" s="446"/>
      <c r="BP29" s="446"/>
      <c r="BQ29" s="446"/>
      <c r="BR29" s="446"/>
      <c r="BS29" s="446"/>
      <c r="BT29" s="446"/>
      <c r="BU29" s="447"/>
      <c r="BV29" s="445">
        <v>63745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338358</v>
      </c>
      <c r="BO30" s="449"/>
      <c r="BP30" s="449"/>
      <c r="BQ30" s="449"/>
      <c r="BR30" s="449"/>
      <c r="BS30" s="449"/>
      <c r="BT30" s="449"/>
      <c r="BU30" s="450"/>
      <c r="BV30" s="448">
        <v>345444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藤井寺市柏原市学校給食組合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藤井寺市勤労者互助会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病院事業特別会計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柏原羽曳野藤井寺消防組合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藤井寺市地域サービス公社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柏羽藤環境事業組合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駐車場特別会計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大和川右岸水防事務組合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大阪府後期高齢者医療広域連合(一般会計)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大阪府後期高齢者医療広域連合(後期高齢者医療特別会計)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大阪広域水道企業団(水道事業会計)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大阪広域水道企業団(工業用水道事業会計)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WZeN+vm9k2rfIZY8lcwVLE2xG9g9Jn+RmzraNoKVxEsOqjzVViB+BofzH727ER+e2bP4RPyv9hYvVHOyurGXg==" saltValue="HuDHlc09BQvoMbNLsY8/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561</v>
      </c>
      <c r="D34" s="1224"/>
      <c r="E34" s="1225"/>
      <c r="F34" s="32" t="s">
        <v>562</v>
      </c>
      <c r="G34" s="33" t="s">
        <v>563</v>
      </c>
      <c r="H34" s="33" t="s">
        <v>564</v>
      </c>
      <c r="I34" s="33" t="s">
        <v>565</v>
      </c>
      <c r="J34" s="34" t="s">
        <v>566</v>
      </c>
      <c r="K34" s="22"/>
      <c r="L34" s="22"/>
      <c r="M34" s="22"/>
      <c r="N34" s="22"/>
      <c r="O34" s="22"/>
      <c r="P34" s="22"/>
    </row>
    <row r="35" spans="1:16" ht="39" customHeight="1" x14ac:dyDescent="0.15">
      <c r="A35" s="22"/>
      <c r="B35" s="35"/>
      <c r="C35" s="1218" t="s">
        <v>567</v>
      </c>
      <c r="D35" s="1219"/>
      <c r="E35" s="1220"/>
      <c r="F35" s="36">
        <v>7.57</v>
      </c>
      <c r="G35" s="37">
        <v>8.36</v>
      </c>
      <c r="H35" s="37">
        <v>8.08</v>
      </c>
      <c r="I35" s="37">
        <v>8.9</v>
      </c>
      <c r="J35" s="38">
        <v>8.9700000000000006</v>
      </c>
      <c r="K35" s="22"/>
      <c r="L35" s="22"/>
      <c r="M35" s="22"/>
      <c r="N35" s="22"/>
      <c r="O35" s="22"/>
      <c r="P35" s="22"/>
    </row>
    <row r="36" spans="1:16" ht="39" customHeight="1" x14ac:dyDescent="0.15">
      <c r="A36" s="22"/>
      <c r="B36" s="35"/>
      <c r="C36" s="1218" t="s">
        <v>568</v>
      </c>
      <c r="D36" s="1219"/>
      <c r="E36" s="1220"/>
      <c r="F36" s="36">
        <v>6.57</v>
      </c>
      <c r="G36" s="37">
        <v>6.68</v>
      </c>
      <c r="H36" s="37">
        <v>6.41</v>
      </c>
      <c r="I36" s="37">
        <v>6.18</v>
      </c>
      <c r="J36" s="38">
        <v>5.99</v>
      </c>
      <c r="K36" s="22"/>
      <c r="L36" s="22"/>
      <c r="M36" s="22"/>
      <c r="N36" s="22"/>
      <c r="O36" s="22"/>
      <c r="P36" s="22"/>
    </row>
    <row r="37" spans="1:16" ht="39" customHeight="1" x14ac:dyDescent="0.15">
      <c r="A37" s="22"/>
      <c r="B37" s="35"/>
      <c r="C37" s="1218" t="s">
        <v>569</v>
      </c>
      <c r="D37" s="1219"/>
      <c r="E37" s="1220"/>
      <c r="F37" s="36" t="s">
        <v>570</v>
      </c>
      <c r="G37" s="37">
        <v>0</v>
      </c>
      <c r="H37" s="37">
        <v>0.44</v>
      </c>
      <c r="I37" s="37">
        <v>1.27</v>
      </c>
      <c r="J37" s="38">
        <v>1.7</v>
      </c>
      <c r="K37" s="22"/>
      <c r="L37" s="22"/>
      <c r="M37" s="22"/>
      <c r="N37" s="22"/>
      <c r="O37" s="22"/>
      <c r="P37" s="22"/>
    </row>
    <row r="38" spans="1:16" ht="39" customHeight="1" x14ac:dyDescent="0.15">
      <c r="A38" s="22"/>
      <c r="B38" s="35"/>
      <c r="C38" s="1218" t="s">
        <v>571</v>
      </c>
      <c r="D38" s="1219"/>
      <c r="E38" s="1220"/>
      <c r="F38" s="36">
        <v>0.19</v>
      </c>
      <c r="G38" s="37">
        <v>0.66</v>
      </c>
      <c r="H38" s="37">
        <v>1.1100000000000001</v>
      </c>
      <c r="I38" s="37">
        <v>1.27</v>
      </c>
      <c r="J38" s="38">
        <v>1</v>
      </c>
      <c r="K38" s="22"/>
      <c r="L38" s="22"/>
      <c r="M38" s="22"/>
      <c r="N38" s="22"/>
      <c r="O38" s="22"/>
      <c r="P38" s="22"/>
    </row>
    <row r="39" spans="1:16" ht="39" customHeight="1" x14ac:dyDescent="0.15">
      <c r="A39" s="22"/>
      <c r="B39" s="35"/>
      <c r="C39" s="1218" t="s">
        <v>572</v>
      </c>
      <c r="D39" s="1219"/>
      <c r="E39" s="1220"/>
      <c r="F39" s="36">
        <v>0.17</v>
      </c>
      <c r="G39" s="37">
        <v>0.19</v>
      </c>
      <c r="H39" s="37">
        <v>0.2</v>
      </c>
      <c r="I39" s="37">
        <v>0.21</v>
      </c>
      <c r="J39" s="38">
        <v>0.21</v>
      </c>
      <c r="K39" s="22"/>
      <c r="L39" s="22"/>
      <c r="M39" s="22"/>
      <c r="N39" s="22"/>
      <c r="O39" s="22"/>
      <c r="P39" s="22"/>
    </row>
    <row r="40" spans="1:16" ht="39" customHeight="1" x14ac:dyDescent="0.15">
      <c r="A40" s="22"/>
      <c r="B40" s="35"/>
      <c r="C40" s="1218" t="s">
        <v>573</v>
      </c>
      <c r="D40" s="1219"/>
      <c r="E40" s="1220"/>
      <c r="F40" s="36">
        <v>0.18</v>
      </c>
      <c r="G40" s="37">
        <v>0.11</v>
      </c>
      <c r="H40" s="37">
        <v>0.11</v>
      </c>
      <c r="I40" s="37">
        <v>0.11</v>
      </c>
      <c r="J40" s="38">
        <v>0.11</v>
      </c>
      <c r="K40" s="22"/>
      <c r="L40" s="22"/>
      <c r="M40" s="22"/>
      <c r="N40" s="22"/>
      <c r="O40" s="22"/>
      <c r="P40" s="22"/>
    </row>
    <row r="41" spans="1:16" ht="39" customHeight="1" x14ac:dyDescent="0.15">
      <c r="A41" s="22"/>
      <c r="B41" s="35"/>
      <c r="C41" s="1218" t="s">
        <v>574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575</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576</v>
      </c>
      <c r="D43" s="1222"/>
      <c r="E43" s="1223"/>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tQadkieBXsxre9VC0i+c1t2uvHx1hYt9oCCnpZxVfo5MC3TRy8ytl6EYMn7UvMDYaMWyapNNVNEdkp+TiXIAg==" saltValue="GbCrdeotFlF1pQAYLSm6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1314</v>
      </c>
      <c r="L45" s="60">
        <v>1263</v>
      </c>
      <c r="M45" s="60">
        <v>1206</v>
      </c>
      <c r="N45" s="60">
        <v>1236</v>
      </c>
      <c r="O45" s="61">
        <v>1302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1075</v>
      </c>
      <c r="L48" s="64">
        <v>1035</v>
      </c>
      <c r="M48" s="64">
        <v>1062</v>
      </c>
      <c r="N48" s="64">
        <v>1094</v>
      </c>
      <c r="O48" s="65">
        <v>1104</v>
      </c>
      <c r="P48" s="48"/>
      <c r="Q48" s="48"/>
      <c r="R48" s="48"/>
      <c r="S48" s="48"/>
      <c r="T48" s="48"/>
      <c r="U48" s="48"/>
    </row>
    <row r="49" spans="1:21" ht="30.75" customHeight="1" x14ac:dyDescent="0.15">
      <c r="A49" s="48"/>
      <c r="B49" s="1236"/>
      <c r="C49" s="1237"/>
      <c r="D49" s="62"/>
      <c r="E49" s="1228" t="s">
        <v>15</v>
      </c>
      <c r="F49" s="1228"/>
      <c r="G49" s="1228"/>
      <c r="H49" s="1228"/>
      <c r="I49" s="1228"/>
      <c r="J49" s="1229"/>
      <c r="K49" s="63">
        <v>263</v>
      </c>
      <c r="L49" s="64">
        <v>270</v>
      </c>
      <c r="M49" s="64">
        <v>281</v>
      </c>
      <c r="N49" s="64">
        <v>272</v>
      </c>
      <c r="O49" s="65">
        <v>262</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t="s">
        <v>509</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2193</v>
      </c>
      <c r="L52" s="64">
        <v>2299</v>
      </c>
      <c r="M52" s="64">
        <v>2245</v>
      </c>
      <c r="N52" s="64">
        <v>2349</v>
      </c>
      <c r="O52" s="65">
        <v>2456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459</v>
      </c>
      <c r="L53" s="69">
        <v>269</v>
      </c>
      <c r="M53" s="69">
        <v>304</v>
      </c>
      <c r="N53" s="69">
        <v>253</v>
      </c>
      <c r="O53" s="70">
        <v>212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j8tVE/6AfktsiWLqZ/iJwC05EUeroFwQeOx3W8clb/+V8y8tDjghvRWm9k6Kn+npODIwhfBfg2DBs87v0uZCw==" saltValue="uTNvQH2TFMtoZJPWyPgM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54" t="s">
        <v>23</v>
      </c>
      <c r="C41" s="1255"/>
      <c r="D41" s="81"/>
      <c r="E41" s="1256" t="s">
        <v>24</v>
      </c>
      <c r="F41" s="1256"/>
      <c r="G41" s="1256"/>
      <c r="H41" s="1257"/>
      <c r="I41" s="82">
        <v>13397</v>
      </c>
      <c r="J41" s="83">
        <v>14177</v>
      </c>
      <c r="K41" s="83">
        <v>15136</v>
      </c>
      <c r="L41" s="83">
        <v>15904</v>
      </c>
      <c r="M41" s="84">
        <v>18353</v>
      </c>
    </row>
    <row r="42" spans="2:13" ht="27.75" customHeight="1" x14ac:dyDescent="0.15">
      <c r="B42" s="1244"/>
      <c r="C42" s="1245"/>
      <c r="D42" s="85"/>
      <c r="E42" s="1248" t="s">
        <v>25</v>
      </c>
      <c r="F42" s="1248"/>
      <c r="G42" s="1248"/>
      <c r="H42" s="1249"/>
      <c r="I42" s="86" t="s">
        <v>509</v>
      </c>
      <c r="J42" s="87" t="s">
        <v>509</v>
      </c>
      <c r="K42" s="87" t="s">
        <v>509</v>
      </c>
      <c r="L42" s="87" t="s">
        <v>509</v>
      </c>
      <c r="M42" s="88" t="s">
        <v>509</v>
      </c>
    </row>
    <row r="43" spans="2:13" ht="27.75" customHeight="1" x14ac:dyDescent="0.15">
      <c r="B43" s="1244"/>
      <c r="C43" s="1245"/>
      <c r="D43" s="85"/>
      <c r="E43" s="1248" t="s">
        <v>26</v>
      </c>
      <c r="F43" s="1248"/>
      <c r="G43" s="1248"/>
      <c r="H43" s="1249"/>
      <c r="I43" s="86">
        <v>16999</v>
      </c>
      <c r="J43" s="87">
        <v>16423</v>
      </c>
      <c r="K43" s="87">
        <v>15808</v>
      </c>
      <c r="L43" s="87">
        <v>15208</v>
      </c>
      <c r="M43" s="88">
        <v>15260</v>
      </c>
    </row>
    <row r="44" spans="2:13" ht="27.75" customHeight="1" x14ac:dyDescent="0.15">
      <c r="B44" s="1244"/>
      <c r="C44" s="1245"/>
      <c r="D44" s="85"/>
      <c r="E44" s="1248" t="s">
        <v>27</v>
      </c>
      <c r="F44" s="1248"/>
      <c r="G44" s="1248"/>
      <c r="H44" s="1249"/>
      <c r="I44" s="86">
        <v>1300</v>
      </c>
      <c r="J44" s="87">
        <v>1210</v>
      </c>
      <c r="K44" s="87">
        <v>1016</v>
      </c>
      <c r="L44" s="87">
        <v>805</v>
      </c>
      <c r="M44" s="88">
        <v>621</v>
      </c>
    </row>
    <row r="45" spans="2:13" ht="27.75" customHeight="1" x14ac:dyDescent="0.15">
      <c r="B45" s="1244"/>
      <c r="C45" s="1245"/>
      <c r="D45" s="85"/>
      <c r="E45" s="1248" t="s">
        <v>28</v>
      </c>
      <c r="F45" s="1248"/>
      <c r="G45" s="1248"/>
      <c r="H45" s="1249"/>
      <c r="I45" s="86">
        <v>3894</v>
      </c>
      <c r="J45" s="87">
        <v>3295</v>
      </c>
      <c r="K45" s="87">
        <v>3247</v>
      </c>
      <c r="L45" s="87">
        <v>3301</v>
      </c>
      <c r="M45" s="88">
        <v>3220</v>
      </c>
    </row>
    <row r="46" spans="2:13" ht="27.75" customHeight="1" x14ac:dyDescent="0.15">
      <c r="B46" s="1244"/>
      <c r="C46" s="1245"/>
      <c r="D46" s="89"/>
      <c r="E46" s="1248" t="s">
        <v>29</v>
      </c>
      <c r="F46" s="1248"/>
      <c r="G46" s="1248"/>
      <c r="H46" s="1249"/>
      <c r="I46" s="86" t="s">
        <v>509</v>
      </c>
      <c r="J46" s="87" t="s">
        <v>509</v>
      </c>
      <c r="K46" s="87" t="s">
        <v>509</v>
      </c>
      <c r="L46" s="87" t="s">
        <v>509</v>
      </c>
      <c r="M46" s="88" t="s">
        <v>509</v>
      </c>
    </row>
    <row r="47" spans="2:13" ht="27.75" customHeight="1" x14ac:dyDescent="0.15">
      <c r="B47" s="1244"/>
      <c r="C47" s="1245"/>
      <c r="D47" s="90"/>
      <c r="E47" s="1258" t="s">
        <v>30</v>
      </c>
      <c r="F47" s="1259"/>
      <c r="G47" s="1259"/>
      <c r="H47" s="1260"/>
      <c r="I47" s="86" t="s">
        <v>509</v>
      </c>
      <c r="J47" s="87" t="s">
        <v>509</v>
      </c>
      <c r="K47" s="87" t="s">
        <v>509</v>
      </c>
      <c r="L47" s="87" t="s">
        <v>509</v>
      </c>
      <c r="M47" s="88" t="s">
        <v>509</v>
      </c>
    </row>
    <row r="48" spans="2:13" ht="27.75" customHeight="1" x14ac:dyDescent="0.15">
      <c r="B48" s="1244"/>
      <c r="C48" s="1245"/>
      <c r="D48" s="85"/>
      <c r="E48" s="1248" t="s">
        <v>31</v>
      </c>
      <c r="F48" s="1248"/>
      <c r="G48" s="1248"/>
      <c r="H48" s="1249"/>
      <c r="I48" s="86" t="s">
        <v>509</v>
      </c>
      <c r="J48" s="87" t="s">
        <v>509</v>
      </c>
      <c r="K48" s="87" t="s">
        <v>509</v>
      </c>
      <c r="L48" s="87" t="s">
        <v>509</v>
      </c>
      <c r="M48" s="88" t="s">
        <v>509</v>
      </c>
    </row>
    <row r="49" spans="2:13" ht="27.75" customHeight="1" x14ac:dyDescent="0.15">
      <c r="B49" s="1246"/>
      <c r="C49" s="1247"/>
      <c r="D49" s="85"/>
      <c r="E49" s="1248" t="s">
        <v>32</v>
      </c>
      <c r="F49" s="1248"/>
      <c r="G49" s="1248"/>
      <c r="H49" s="1249"/>
      <c r="I49" s="86" t="s">
        <v>509</v>
      </c>
      <c r="J49" s="87" t="s">
        <v>509</v>
      </c>
      <c r="K49" s="87" t="s">
        <v>509</v>
      </c>
      <c r="L49" s="87" t="s">
        <v>509</v>
      </c>
      <c r="M49" s="88" t="s">
        <v>509</v>
      </c>
    </row>
    <row r="50" spans="2:13" ht="27.75" customHeight="1" x14ac:dyDescent="0.15">
      <c r="B50" s="1242" t="s">
        <v>33</v>
      </c>
      <c r="C50" s="1243"/>
      <c r="D50" s="91"/>
      <c r="E50" s="1248" t="s">
        <v>34</v>
      </c>
      <c r="F50" s="1248"/>
      <c r="G50" s="1248"/>
      <c r="H50" s="1249"/>
      <c r="I50" s="86">
        <v>2810</v>
      </c>
      <c r="J50" s="87">
        <v>2535</v>
      </c>
      <c r="K50" s="87">
        <v>2479</v>
      </c>
      <c r="L50" s="87">
        <v>2409</v>
      </c>
      <c r="M50" s="88">
        <v>2407</v>
      </c>
    </row>
    <row r="51" spans="2:13" ht="27.75" customHeight="1" x14ac:dyDescent="0.15">
      <c r="B51" s="1244"/>
      <c r="C51" s="1245"/>
      <c r="D51" s="85"/>
      <c r="E51" s="1248" t="s">
        <v>35</v>
      </c>
      <c r="F51" s="1248"/>
      <c r="G51" s="1248"/>
      <c r="H51" s="1249"/>
      <c r="I51" s="86">
        <v>6444</v>
      </c>
      <c r="J51" s="87">
        <v>6078</v>
      </c>
      <c r="K51" s="87">
        <v>6195</v>
      </c>
      <c r="L51" s="87">
        <v>6608</v>
      </c>
      <c r="M51" s="88">
        <v>6687</v>
      </c>
    </row>
    <row r="52" spans="2:13" ht="27.75" customHeight="1" x14ac:dyDescent="0.15">
      <c r="B52" s="1246"/>
      <c r="C52" s="1247"/>
      <c r="D52" s="85"/>
      <c r="E52" s="1248" t="s">
        <v>36</v>
      </c>
      <c r="F52" s="1248"/>
      <c r="G52" s="1248"/>
      <c r="H52" s="1249"/>
      <c r="I52" s="86">
        <v>22748</v>
      </c>
      <c r="J52" s="87">
        <v>22799</v>
      </c>
      <c r="K52" s="87">
        <v>22873</v>
      </c>
      <c r="L52" s="87">
        <v>23071</v>
      </c>
      <c r="M52" s="88">
        <v>23050</v>
      </c>
    </row>
    <row r="53" spans="2:13" ht="27.75" customHeight="1" thickBot="1" x14ac:dyDescent="0.2">
      <c r="B53" s="1250" t="s">
        <v>37</v>
      </c>
      <c r="C53" s="1251"/>
      <c r="D53" s="92"/>
      <c r="E53" s="1252" t="s">
        <v>38</v>
      </c>
      <c r="F53" s="1252"/>
      <c r="G53" s="1252"/>
      <c r="H53" s="1253"/>
      <c r="I53" s="93">
        <v>3587</v>
      </c>
      <c r="J53" s="94">
        <v>3694</v>
      </c>
      <c r="K53" s="94">
        <v>3659</v>
      </c>
      <c r="L53" s="94">
        <v>3130</v>
      </c>
      <c r="M53" s="95">
        <v>5309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QuSLoiSpZNckS4+ZVAP1cG3T+9deTiXqDuYttpTbSigYqTV/TLkhbwAG8F91MhX37IfTNGgQtA+Oj/LdWiBhQ==" saltValue="2N+CKBTF92Ra+FnQELh0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41</v>
      </c>
      <c r="D55" s="1269"/>
      <c r="E55" s="1270"/>
      <c r="F55" s="107">
        <v>1746</v>
      </c>
      <c r="G55" s="107">
        <v>1621</v>
      </c>
      <c r="H55" s="108">
        <v>1528</v>
      </c>
    </row>
    <row r="56" spans="2:8" ht="52.5" customHeight="1" x14ac:dyDescent="0.15">
      <c r="B56" s="109"/>
      <c r="C56" s="1271" t="s">
        <v>42</v>
      </c>
      <c r="D56" s="1271"/>
      <c r="E56" s="1272"/>
      <c r="F56" s="110">
        <v>71</v>
      </c>
      <c r="G56" s="110">
        <v>64</v>
      </c>
      <c r="H56" s="111">
        <v>2</v>
      </c>
    </row>
    <row r="57" spans="2:8" ht="53.25" customHeight="1" x14ac:dyDescent="0.15">
      <c r="B57" s="109"/>
      <c r="C57" s="1273" t="s">
        <v>43</v>
      </c>
      <c r="D57" s="1273"/>
      <c r="E57" s="1274"/>
      <c r="F57" s="112">
        <v>360</v>
      </c>
      <c r="G57" s="112">
        <v>345</v>
      </c>
      <c r="H57" s="113">
        <v>338</v>
      </c>
    </row>
    <row r="58" spans="2:8" ht="45.75" customHeight="1" x14ac:dyDescent="0.15">
      <c r="B58" s="114"/>
      <c r="C58" s="1261" t="s">
        <v>588</v>
      </c>
      <c r="D58" s="1262"/>
      <c r="E58" s="1263"/>
      <c r="F58" s="115">
        <v>262</v>
      </c>
      <c r="G58" s="115">
        <v>258</v>
      </c>
      <c r="H58" s="116">
        <v>253</v>
      </c>
    </row>
    <row r="59" spans="2:8" ht="45.75" customHeight="1" x14ac:dyDescent="0.15">
      <c r="B59" s="114"/>
      <c r="C59" s="1261" t="s">
        <v>589</v>
      </c>
      <c r="D59" s="1262"/>
      <c r="E59" s="1263"/>
      <c r="F59" s="115">
        <v>37</v>
      </c>
      <c r="G59" s="115">
        <v>37</v>
      </c>
      <c r="H59" s="116">
        <v>37</v>
      </c>
    </row>
    <row r="60" spans="2:8" ht="45.75" customHeight="1" x14ac:dyDescent="0.15">
      <c r="B60" s="114"/>
      <c r="C60" s="1261" t="s">
        <v>590</v>
      </c>
      <c r="D60" s="1262"/>
      <c r="E60" s="1263"/>
      <c r="F60" s="115">
        <v>27</v>
      </c>
      <c r="G60" s="115">
        <v>28</v>
      </c>
      <c r="H60" s="116">
        <v>28</v>
      </c>
    </row>
    <row r="61" spans="2:8" ht="45.75" customHeight="1" x14ac:dyDescent="0.15">
      <c r="B61" s="114"/>
      <c r="C61" s="1261" t="s">
        <v>591</v>
      </c>
      <c r="D61" s="1262"/>
      <c r="E61" s="1263"/>
      <c r="F61" s="115">
        <v>17</v>
      </c>
      <c r="G61" s="115">
        <v>8</v>
      </c>
      <c r="H61" s="116">
        <v>8</v>
      </c>
    </row>
    <row r="62" spans="2:8" ht="45.75" customHeight="1" thickBot="1" x14ac:dyDescent="0.2">
      <c r="B62" s="117"/>
      <c r="C62" s="1264" t="s">
        <v>592</v>
      </c>
      <c r="D62" s="1265"/>
      <c r="E62" s="1266"/>
      <c r="F62" s="118">
        <v>7</v>
      </c>
      <c r="G62" s="118">
        <v>7</v>
      </c>
      <c r="H62" s="119">
        <v>7</v>
      </c>
    </row>
    <row r="63" spans="2:8" ht="52.5" customHeight="1" thickBot="1" x14ac:dyDescent="0.2">
      <c r="B63" s="120"/>
      <c r="C63" s="1267" t="s">
        <v>44</v>
      </c>
      <c r="D63" s="1267"/>
      <c r="E63" s="1268"/>
      <c r="F63" s="121">
        <v>2177</v>
      </c>
      <c r="G63" s="121">
        <v>2030</v>
      </c>
      <c r="H63" s="122">
        <v>1868</v>
      </c>
    </row>
    <row r="64" spans="2:8" ht="15" customHeight="1" x14ac:dyDescent="0.15"/>
    <row r="65" ht="0" hidden="1" customHeight="1" x14ac:dyDescent="0.15"/>
    <row r="66" ht="0" hidden="1" customHeight="1" x14ac:dyDescent="0.15"/>
  </sheetData>
  <sheetProtection algorithmName="SHA-512" hashValue="dqpQN0doXpXChLQyPpW10U06aD4pUHVaONpiqFsWuhSH3hr12bFU9hS5ezYsD0/PgYslPDtd0bVJDlgMgmNatQ==" saltValue="iWCgBqycKzg3N8x8uh5i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29.9</v>
      </c>
      <c r="CG51" s="1275"/>
      <c r="CH51" s="1275"/>
      <c r="CI51" s="1275"/>
      <c r="CJ51" s="1275"/>
      <c r="CK51" s="1275"/>
      <c r="CL51" s="1275"/>
      <c r="CM51" s="1275"/>
      <c r="CN51" s="1275">
        <v>26.4</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36.200000000000003</v>
      </c>
      <c r="CG53" s="1275"/>
      <c r="CH53" s="1275"/>
      <c r="CI53" s="1275"/>
      <c r="CJ53" s="1275"/>
      <c r="CK53" s="1275"/>
      <c r="CL53" s="1275"/>
      <c r="CM53" s="1275"/>
      <c r="CN53" s="1275">
        <v>52</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5">
        <v>30.5</v>
      </c>
      <c r="BQ73" s="1275"/>
      <c r="BR73" s="1275"/>
      <c r="BS73" s="1275"/>
      <c r="BT73" s="1275"/>
      <c r="BU73" s="1275"/>
      <c r="BV73" s="1275"/>
      <c r="BW73" s="1275"/>
      <c r="BX73" s="1275">
        <v>31.4</v>
      </c>
      <c r="BY73" s="1275"/>
      <c r="BZ73" s="1275"/>
      <c r="CA73" s="1275"/>
      <c r="CB73" s="1275"/>
      <c r="CC73" s="1275"/>
      <c r="CD73" s="1275"/>
      <c r="CE73" s="1275"/>
      <c r="CF73" s="1275">
        <v>29.9</v>
      </c>
      <c r="CG73" s="1275"/>
      <c r="CH73" s="1275"/>
      <c r="CI73" s="1275"/>
      <c r="CJ73" s="1275"/>
      <c r="CK73" s="1275"/>
      <c r="CL73" s="1275"/>
      <c r="CM73" s="1275"/>
      <c r="CN73" s="1275">
        <v>26.4</v>
      </c>
      <c r="CO73" s="1275"/>
      <c r="CP73" s="1275"/>
      <c r="CQ73" s="1275"/>
      <c r="CR73" s="1275"/>
      <c r="CS73" s="1275"/>
      <c r="CT73" s="1275"/>
      <c r="CU73" s="1275"/>
      <c r="CV73" s="1275">
        <v>44.5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5">
        <v>4.8</v>
      </c>
      <c r="BQ75" s="1275"/>
      <c r="BR75" s="1275"/>
      <c r="BS75" s="1275"/>
      <c r="BT75" s="1275"/>
      <c r="BU75" s="1275"/>
      <c r="BV75" s="1275"/>
      <c r="BW75" s="1275"/>
      <c r="BX75" s="1275">
        <v>3.7</v>
      </c>
      <c r="BY75" s="1275"/>
      <c r="BZ75" s="1275"/>
      <c r="CA75" s="1275"/>
      <c r="CB75" s="1275"/>
      <c r="CC75" s="1275"/>
      <c r="CD75" s="1275"/>
      <c r="CE75" s="1275"/>
      <c r="CF75" s="1275">
        <v>2.8</v>
      </c>
      <c r="CG75" s="1275"/>
      <c r="CH75" s="1275"/>
      <c r="CI75" s="1275"/>
      <c r="CJ75" s="1275"/>
      <c r="CK75" s="1275"/>
      <c r="CL75" s="1275"/>
      <c r="CM75" s="1275"/>
      <c r="CN75" s="1275">
        <v>2.2999999999999998</v>
      </c>
      <c r="CO75" s="1275"/>
      <c r="CP75" s="1275"/>
      <c r="CQ75" s="1275"/>
      <c r="CR75" s="1275"/>
      <c r="CS75" s="1275"/>
      <c r="CT75" s="1275"/>
      <c r="CU75" s="1275"/>
      <c r="CV75" s="1275">
        <v>2.1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607</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609</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5l9ocju57mPSyfxW33kkN0vxCD7+m9nBHxRMEWyonY0mZAkjZIErDS4N1zN6qYuGLN/i/X0G4P2iKyBhV2dbw==" saltValue="CjClVGGsBGmr2pefhmfU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rrkylBQLlsjrn0RENy6hR2IInuqgUF0e6icKdeX/O4QP/LAzQ39sjK7t3nsBicj4dDO/elxk72wCZIiZuszOA==" saltValue="vUxiph+repzGuNVMMHJV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tUQVINDGv3T4RuH8peloPCw7gxbjFFTtLp9W72d+aYvzbd/AotM8MgN/UJcEPnx4JgRZyWXd7RmC4PlM8UFAA==" saltValue="+8uD+gwvMvC3j6F3rNBh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15518</v>
      </c>
      <c r="E3" s="141"/>
      <c r="F3" s="142">
        <v>63956</v>
      </c>
      <c r="G3" s="143"/>
      <c r="H3" s="144"/>
    </row>
    <row r="4" spans="1:8" x14ac:dyDescent="0.15">
      <c r="A4" s="145"/>
      <c r="B4" s="146"/>
      <c r="C4" s="147"/>
      <c r="D4" s="148">
        <v>9754</v>
      </c>
      <c r="E4" s="149"/>
      <c r="F4" s="150">
        <v>29239</v>
      </c>
      <c r="G4" s="151"/>
      <c r="H4" s="152"/>
    </row>
    <row r="5" spans="1:8" x14ac:dyDescent="0.15">
      <c r="A5" s="133" t="s">
        <v>543</v>
      </c>
      <c r="B5" s="138"/>
      <c r="C5" s="139"/>
      <c r="D5" s="140">
        <v>21755</v>
      </c>
      <c r="E5" s="141"/>
      <c r="F5" s="142">
        <v>66255</v>
      </c>
      <c r="G5" s="143"/>
      <c r="H5" s="144"/>
    </row>
    <row r="6" spans="1:8" x14ac:dyDescent="0.15">
      <c r="A6" s="145"/>
      <c r="B6" s="146"/>
      <c r="C6" s="147"/>
      <c r="D6" s="148">
        <v>15798</v>
      </c>
      <c r="E6" s="149"/>
      <c r="F6" s="150">
        <v>31822</v>
      </c>
      <c r="G6" s="151"/>
      <c r="H6" s="152"/>
    </row>
    <row r="7" spans="1:8" x14ac:dyDescent="0.15">
      <c r="A7" s="133" t="s">
        <v>544</v>
      </c>
      <c r="B7" s="138"/>
      <c r="C7" s="139"/>
      <c r="D7" s="140">
        <v>20257</v>
      </c>
      <c r="E7" s="141"/>
      <c r="F7" s="142">
        <v>47278</v>
      </c>
      <c r="G7" s="143"/>
      <c r="H7" s="144"/>
    </row>
    <row r="8" spans="1:8" x14ac:dyDescent="0.15">
      <c r="A8" s="145"/>
      <c r="B8" s="146"/>
      <c r="C8" s="147"/>
      <c r="D8" s="148">
        <v>18169</v>
      </c>
      <c r="E8" s="149"/>
      <c r="F8" s="150">
        <v>24096</v>
      </c>
      <c r="G8" s="151"/>
      <c r="H8" s="152"/>
    </row>
    <row r="9" spans="1:8" x14ac:dyDescent="0.15">
      <c r="A9" s="133" t="s">
        <v>545</v>
      </c>
      <c r="B9" s="138"/>
      <c r="C9" s="139"/>
      <c r="D9" s="140">
        <v>21890</v>
      </c>
      <c r="E9" s="141"/>
      <c r="F9" s="142">
        <v>44504</v>
      </c>
      <c r="G9" s="143"/>
      <c r="H9" s="144"/>
    </row>
    <row r="10" spans="1:8" x14ac:dyDescent="0.15">
      <c r="A10" s="145"/>
      <c r="B10" s="146"/>
      <c r="C10" s="147"/>
      <c r="D10" s="148">
        <v>14069</v>
      </c>
      <c r="E10" s="149"/>
      <c r="F10" s="150">
        <v>25876</v>
      </c>
      <c r="G10" s="151"/>
      <c r="H10" s="152"/>
    </row>
    <row r="11" spans="1:8" x14ac:dyDescent="0.15">
      <c r="A11" s="133" t="s">
        <v>546</v>
      </c>
      <c r="B11" s="138"/>
      <c r="C11" s="139"/>
      <c r="D11" s="140">
        <v>48788</v>
      </c>
      <c r="E11" s="141"/>
      <c r="F11" s="142">
        <v>47820</v>
      </c>
      <c r="G11" s="143"/>
      <c r="H11" s="144"/>
    </row>
    <row r="12" spans="1:8" x14ac:dyDescent="0.15">
      <c r="A12" s="145"/>
      <c r="B12" s="146"/>
      <c r="C12" s="153"/>
      <c r="D12" s="148">
        <v>31118</v>
      </c>
      <c r="E12" s="149"/>
      <c r="F12" s="150">
        <v>25855</v>
      </c>
      <c r="G12" s="151"/>
      <c r="H12" s="152"/>
    </row>
    <row r="13" spans="1:8" x14ac:dyDescent="0.15">
      <c r="A13" s="133"/>
      <c r="B13" s="138"/>
      <c r="C13" s="154"/>
      <c r="D13" s="155">
        <v>25642</v>
      </c>
      <c r="E13" s="156"/>
      <c r="F13" s="157">
        <v>53963</v>
      </c>
      <c r="G13" s="158"/>
      <c r="H13" s="144"/>
    </row>
    <row r="14" spans="1:8" x14ac:dyDescent="0.15">
      <c r="A14" s="145"/>
      <c r="B14" s="146"/>
      <c r="C14" s="147"/>
      <c r="D14" s="148">
        <v>17782</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0.19</v>
      </c>
      <c r="C19" s="159">
        <f>ROUND(VALUE(SUBSTITUTE(実質収支比率等に係る経年分析!G$48,"▲","-")),2)</f>
        <v>0.11</v>
      </c>
      <c r="D19" s="159">
        <f>ROUND(VALUE(SUBSTITUTE(実質収支比率等に係る経年分析!H$48,"▲","-")),2)</f>
        <v>0.11</v>
      </c>
      <c r="E19" s="159">
        <f>ROUND(VALUE(SUBSTITUTE(実質収支比率等に係る経年分析!I$48,"▲","-")),2)</f>
        <v>0.11</v>
      </c>
      <c r="F19" s="159">
        <f>ROUND(VALUE(SUBSTITUTE(実質収支比率等に係る経年分析!J$48,"▲","-")),2)</f>
        <v>0.11</v>
      </c>
    </row>
    <row r="20" spans="1:11" x14ac:dyDescent="0.15">
      <c r="A20" s="159" t="s">
        <v>48</v>
      </c>
      <c r="B20" s="159">
        <f>ROUND(VALUE(SUBSTITUTE(実質収支比率等に係る経年分析!F$47,"▲","-")),2)</f>
        <v>14.82</v>
      </c>
      <c r="C20" s="159">
        <f>ROUND(VALUE(SUBSTITUTE(実質収支比率等に係る経年分析!G$47,"▲","-")),2)</f>
        <v>14.28</v>
      </c>
      <c r="D20" s="159">
        <f>ROUND(VALUE(SUBSTITUTE(実質収支比率等に係る経年分析!H$47,"▲","-")),2)</f>
        <v>12.6</v>
      </c>
      <c r="E20" s="159">
        <f>ROUND(VALUE(SUBSTITUTE(実質収支比率等に係る経年分析!I$47,"▲","-")),2)</f>
        <v>11.93</v>
      </c>
      <c r="F20" s="159">
        <f>ROUND(VALUE(SUBSTITUTE(実質収支比率等に係る経年分析!J$47,"▲","-")),2)</f>
        <v>11.14</v>
      </c>
    </row>
    <row r="21" spans="1:11" x14ac:dyDescent="0.15">
      <c r="A21" s="159" t="s">
        <v>49</v>
      </c>
      <c r="B21" s="159">
        <f>IF(ISNUMBER(VALUE(SUBSTITUTE(実質収支比率等に係る経年分析!F$49,"▲","-"))),ROUND(VALUE(SUBSTITUTE(実質収支比率等に係る経年分析!F$49,"▲","-")),2),NA())</f>
        <v>-4.67</v>
      </c>
      <c r="C21" s="159">
        <f>IF(ISNUMBER(VALUE(SUBSTITUTE(実質収支比率等に係る経年分析!G$49,"▲","-"))),ROUND(VALUE(SUBSTITUTE(実質収支比率等に係る経年分析!G$49,"▲","-")),2),NA())</f>
        <v>-0.66</v>
      </c>
      <c r="D21" s="159">
        <f>IF(ISNUMBER(VALUE(SUBSTITUTE(実質収支比率等に係る経年分析!H$49,"▲","-"))),ROUND(VALUE(SUBSTITUTE(実質収支比率等に係る経年分析!H$49,"▲","-")),2),NA())</f>
        <v>-1.31</v>
      </c>
      <c r="E21" s="159">
        <f>IF(ISNUMBER(VALUE(SUBSTITUTE(実質収支比率等に係る経年分析!I$49,"▲","-"))),ROUND(VALUE(SUBSTITUTE(実質収支比率等に係る経年分析!I$49,"▲","-")),2),NA())</f>
        <v>-0.99</v>
      </c>
      <c r="F21" s="159">
        <f>IF(ISNUMBER(VALUE(SUBSTITUTE(実質収支比率等に係る経年分析!J$49,"▲","-"))),ROUND(VALUE(SUBSTITUTE(実質収支比率等に係る経年分析!J$49,"▲","-")),2),NA())</f>
        <v>-0.71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1.1100000000000001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v>
      </c>
    </row>
    <row r="33" spans="1:16" x14ac:dyDescent="0.15">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0.08</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v>
      </c>
    </row>
    <row r="34" spans="1:16" x14ac:dyDescent="0.15">
      <c r="A34" s="160" t="str">
        <f>IF(連結実質赤字比率に係る赤字・黒字の構成分析!C$36="",NA(),連結実質赤字比率に係る赤字・黒字の構成分析!C$36)</f>
        <v>病院事業特別会計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6.57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8.9700000000000006</v>
      </c>
    </row>
    <row r="36" spans="1:16" x14ac:dyDescent="0.15">
      <c r="A36" s="160" t="str">
        <f>IF(連結実質赤字比率に係る赤字・黒字の構成分析!C$34="",NA(),連結実質赤字比率に係る赤字・黒字の構成分析!C$34)</f>
        <v>駐車場特別会計</v>
      </c>
      <c r="B36" s="160">
        <f>IF(ROUND(VALUE(SUBSTITUTE(連結実質赤字比率に係る赤字・黒字の構成分析!F$34,"▲", "-")), 2) &lt; 0, ABS(ROUND(VALUE(SUBSTITUTE(連結実質赤字比率に係る赤字・黒字の構成分析!F$34,"▲", "-")), 2)), NA())</f>
        <v>0.16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0.17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0.19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2193</v>
      </c>
      <c r="E42" s="161"/>
      <c r="F42" s="161"/>
      <c r="G42" s="161">
        <f>'実質公債費比率（分子）の構造'!L$52</f>
        <v>2299</v>
      </c>
      <c r="H42" s="161"/>
      <c r="I42" s="161"/>
      <c r="J42" s="161">
        <f>'実質公債費比率（分子）の構造'!M$52</f>
        <v>2245</v>
      </c>
      <c r="K42" s="161"/>
      <c r="L42" s="161"/>
      <c r="M42" s="161">
        <f>'実質公債費比率（分子）の構造'!N$52</f>
        <v>2349</v>
      </c>
      <c r="N42" s="161"/>
      <c r="O42" s="161"/>
      <c r="P42" s="161">
        <f>'実質公債費比率（分子）の構造'!O$52</f>
        <v>2456</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263</v>
      </c>
      <c r="C45" s="161"/>
      <c r="D45" s="161"/>
      <c r="E45" s="161">
        <f>'実質公債費比率（分子）の構造'!L$49</f>
        <v>270</v>
      </c>
      <c r="F45" s="161"/>
      <c r="G45" s="161"/>
      <c r="H45" s="161">
        <f>'実質公債費比率（分子）の構造'!M$49</f>
        <v>281</v>
      </c>
      <c r="I45" s="161"/>
      <c r="J45" s="161"/>
      <c r="K45" s="161">
        <f>'実質公債費比率（分子）の構造'!N$49</f>
        <v>272</v>
      </c>
      <c r="L45" s="161"/>
      <c r="M45" s="161"/>
      <c r="N45" s="161">
        <f>'実質公債費比率（分子）の構造'!O$49</f>
        <v>262</v>
      </c>
      <c r="O45" s="161"/>
      <c r="P45" s="161"/>
    </row>
    <row r="46" spans="1:16" x14ac:dyDescent="0.15">
      <c r="A46" s="161" t="s">
        <v>60</v>
      </c>
      <c r="B46" s="161">
        <f>'実質公債費比率（分子）の構造'!K$48</f>
        <v>1075</v>
      </c>
      <c r="C46" s="161"/>
      <c r="D46" s="161"/>
      <c r="E46" s="161">
        <f>'実質公債費比率（分子）の構造'!L$48</f>
        <v>1035</v>
      </c>
      <c r="F46" s="161"/>
      <c r="G46" s="161"/>
      <c r="H46" s="161">
        <f>'実質公債費比率（分子）の構造'!M$48</f>
        <v>1062</v>
      </c>
      <c r="I46" s="161"/>
      <c r="J46" s="161"/>
      <c r="K46" s="161">
        <f>'実質公債費比率（分子）の構造'!N$48</f>
        <v>1094</v>
      </c>
      <c r="L46" s="161"/>
      <c r="M46" s="161"/>
      <c r="N46" s="161">
        <f>'実質公債費比率（分子）の構造'!O$48</f>
        <v>1104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1314</v>
      </c>
      <c r="C49" s="161"/>
      <c r="D49" s="161"/>
      <c r="E49" s="161">
        <f>'実質公債費比率（分子）の構造'!L$45</f>
        <v>1263</v>
      </c>
      <c r="F49" s="161"/>
      <c r="G49" s="161"/>
      <c r="H49" s="161">
        <f>'実質公債費比率（分子）の構造'!M$45</f>
        <v>1206</v>
      </c>
      <c r="I49" s="161"/>
      <c r="J49" s="161"/>
      <c r="K49" s="161">
        <f>'実質公債費比率（分子）の構造'!N$45</f>
        <v>1236</v>
      </c>
      <c r="L49" s="161"/>
      <c r="M49" s="161"/>
      <c r="N49" s="161">
        <f>'実質公債費比率（分子）の構造'!O$45</f>
        <v>1302</v>
      </c>
      <c r="O49" s="161"/>
      <c r="P49" s="161"/>
    </row>
    <row r="50" spans="1:16" x14ac:dyDescent="0.15">
      <c r="A50" s="161" t="s">
        <v>64</v>
      </c>
      <c r="B50" s="161" t="e">
        <f>NA()</f>
        <v>#N/A</v>
      </c>
      <c r="C50" s="161">
        <f>IF(ISNUMBER('実質公債費比率（分子）の構造'!K$53),'実質公債費比率（分子）の構造'!K$53,NA())</f>
        <v>459</v>
      </c>
      <c r="D50" s="161" t="e">
        <f>NA()</f>
        <v>#N/A</v>
      </c>
      <c r="E50" s="161" t="e">
        <f>NA()</f>
        <v>#N/A</v>
      </c>
      <c r="F50" s="161">
        <f>IF(ISNUMBER('実質公債費比率（分子）の構造'!L$53),'実質公債費比率（分子）の構造'!L$53,NA())</f>
        <v>269</v>
      </c>
      <c r="G50" s="161" t="e">
        <f>NA()</f>
        <v>#N/A</v>
      </c>
      <c r="H50" s="161" t="e">
        <f>NA()</f>
        <v>#N/A</v>
      </c>
      <c r="I50" s="161">
        <f>IF(ISNUMBER('実質公債費比率（分子）の構造'!M$53),'実質公債費比率（分子）の構造'!M$53,NA())</f>
        <v>304</v>
      </c>
      <c r="J50" s="161" t="e">
        <f>NA()</f>
        <v>#N/A</v>
      </c>
      <c r="K50" s="161" t="e">
        <f>NA()</f>
        <v>#N/A</v>
      </c>
      <c r="L50" s="161">
        <f>IF(ISNUMBER('実質公債費比率（分子）の構造'!N$53),'実質公債費比率（分子）の構造'!N$53,NA())</f>
        <v>253</v>
      </c>
      <c r="M50" s="161" t="e">
        <f>NA()</f>
        <v>#N/A</v>
      </c>
      <c r="N50" s="161" t="e">
        <f>NA()</f>
        <v>#N/A</v>
      </c>
      <c r="O50" s="161">
        <f>IF(ISNUMBER('実質公債費比率（分子）の構造'!O$53),'実質公債費比率（分子）の構造'!O$53,NA())</f>
        <v>212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22748</v>
      </c>
      <c r="E56" s="160"/>
      <c r="F56" s="160"/>
      <c r="G56" s="160">
        <f>'将来負担比率（分子）の構造'!J$52</f>
        <v>22799</v>
      </c>
      <c r="H56" s="160"/>
      <c r="I56" s="160"/>
      <c r="J56" s="160">
        <f>'将来負担比率（分子）の構造'!K$52</f>
        <v>22873</v>
      </c>
      <c r="K56" s="160"/>
      <c r="L56" s="160"/>
      <c r="M56" s="160">
        <f>'将来負担比率（分子）の構造'!L$52</f>
        <v>23071</v>
      </c>
      <c r="N56" s="160"/>
      <c r="O56" s="160"/>
      <c r="P56" s="160">
        <f>'将来負担比率（分子）の構造'!M$52</f>
        <v>23050</v>
      </c>
    </row>
    <row r="57" spans="1:16" x14ac:dyDescent="0.15">
      <c r="A57" s="160" t="s">
        <v>35</v>
      </c>
      <c r="B57" s="160"/>
      <c r="C57" s="160"/>
      <c r="D57" s="160">
        <f>'将来負担比率（分子）の構造'!I$51</f>
        <v>6444</v>
      </c>
      <c r="E57" s="160"/>
      <c r="F57" s="160"/>
      <c r="G57" s="160">
        <f>'将来負担比率（分子）の構造'!J$51</f>
        <v>6078</v>
      </c>
      <c r="H57" s="160"/>
      <c r="I57" s="160"/>
      <c r="J57" s="160">
        <f>'将来負担比率（分子）の構造'!K$51</f>
        <v>6195</v>
      </c>
      <c r="K57" s="160"/>
      <c r="L57" s="160"/>
      <c r="M57" s="160">
        <f>'将来負担比率（分子）の構造'!L$51</f>
        <v>6608</v>
      </c>
      <c r="N57" s="160"/>
      <c r="O57" s="160"/>
      <c r="P57" s="160">
        <f>'将来負担比率（分子）の構造'!M$51</f>
        <v>6687</v>
      </c>
    </row>
    <row r="58" spans="1:16" x14ac:dyDescent="0.15">
      <c r="A58" s="160" t="s">
        <v>34</v>
      </c>
      <c r="B58" s="160"/>
      <c r="C58" s="160"/>
      <c r="D58" s="160">
        <f>'将来負担比率（分子）の構造'!I$50</f>
        <v>2810</v>
      </c>
      <c r="E58" s="160"/>
      <c r="F58" s="160"/>
      <c r="G58" s="160">
        <f>'将来負担比率（分子）の構造'!J$50</f>
        <v>2535</v>
      </c>
      <c r="H58" s="160"/>
      <c r="I58" s="160"/>
      <c r="J58" s="160">
        <f>'将来負担比率（分子）の構造'!K$50</f>
        <v>2479</v>
      </c>
      <c r="K58" s="160"/>
      <c r="L58" s="160"/>
      <c r="M58" s="160">
        <f>'将来負担比率（分子）の構造'!L$50</f>
        <v>2409</v>
      </c>
      <c r="N58" s="160"/>
      <c r="O58" s="160"/>
      <c r="P58" s="160">
        <f>'将来負担比率（分子）の構造'!M$50</f>
        <v>2407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3894</v>
      </c>
      <c r="C62" s="160"/>
      <c r="D62" s="160"/>
      <c r="E62" s="160">
        <f>'将来負担比率（分子）の構造'!J$45</f>
        <v>3295</v>
      </c>
      <c r="F62" s="160"/>
      <c r="G62" s="160"/>
      <c r="H62" s="160">
        <f>'将来負担比率（分子）の構造'!K$45</f>
        <v>3247</v>
      </c>
      <c r="I62" s="160"/>
      <c r="J62" s="160"/>
      <c r="K62" s="160">
        <f>'将来負担比率（分子）の構造'!L$45</f>
        <v>3301</v>
      </c>
      <c r="L62" s="160"/>
      <c r="M62" s="160"/>
      <c r="N62" s="160">
        <f>'将来負担比率（分子）の構造'!M$45</f>
        <v>3220</v>
      </c>
      <c r="O62" s="160"/>
      <c r="P62" s="160"/>
    </row>
    <row r="63" spans="1:16" x14ac:dyDescent="0.15">
      <c r="A63" s="160" t="s">
        <v>27</v>
      </c>
      <c r="B63" s="160">
        <f>'将来負担比率（分子）の構造'!I$44</f>
        <v>1300</v>
      </c>
      <c r="C63" s="160"/>
      <c r="D63" s="160"/>
      <c r="E63" s="160">
        <f>'将来負担比率（分子）の構造'!J$44</f>
        <v>1210</v>
      </c>
      <c r="F63" s="160"/>
      <c r="G63" s="160"/>
      <c r="H63" s="160">
        <f>'将来負担比率（分子）の構造'!K$44</f>
        <v>1016</v>
      </c>
      <c r="I63" s="160"/>
      <c r="J63" s="160"/>
      <c r="K63" s="160">
        <f>'将来負担比率（分子）の構造'!L$44</f>
        <v>805</v>
      </c>
      <c r="L63" s="160"/>
      <c r="M63" s="160"/>
      <c r="N63" s="160">
        <f>'将来負担比率（分子）の構造'!M$44</f>
        <v>621</v>
      </c>
      <c r="O63" s="160"/>
      <c r="P63" s="160"/>
    </row>
    <row r="64" spans="1:16" x14ac:dyDescent="0.15">
      <c r="A64" s="160" t="s">
        <v>26</v>
      </c>
      <c r="B64" s="160">
        <f>'将来負担比率（分子）の構造'!I$43</f>
        <v>16999</v>
      </c>
      <c r="C64" s="160"/>
      <c r="D64" s="160"/>
      <c r="E64" s="160">
        <f>'将来負担比率（分子）の構造'!J$43</f>
        <v>16423</v>
      </c>
      <c r="F64" s="160"/>
      <c r="G64" s="160"/>
      <c r="H64" s="160">
        <f>'将来負担比率（分子）の構造'!K$43</f>
        <v>15808</v>
      </c>
      <c r="I64" s="160"/>
      <c r="J64" s="160"/>
      <c r="K64" s="160">
        <f>'将来負担比率（分子）の構造'!L$43</f>
        <v>15208</v>
      </c>
      <c r="L64" s="160"/>
      <c r="M64" s="160"/>
      <c r="N64" s="160">
        <f>'将来負担比率（分子）の構造'!M$43</f>
        <v>15260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13397</v>
      </c>
      <c r="C66" s="160"/>
      <c r="D66" s="160"/>
      <c r="E66" s="160">
        <f>'将来負担比率（分子）の構造'!J$41</f>
        <v>14177</v>
      </c>
      <c r="F66" s="160"/>
      <c r="G66" s="160"/>
      <c r="H66" s="160">
        <f>'将来負担比率（分子）の構造'!K$41</f>
        <v>15136</v>
      </c>
      <c r="I66" s="160"/>
      <c r="J66" s="160"/>
      <c r="K66" s="160">
        <f>'将来負担比率（分子）の構造'!L$41</f>
        <v>15904</v>
      </c>
      <c r="L66" s="160"/>
      <c r="M66" s="160"/>
      <c r="N66" s="160">
        <f>'将来負担比率（分子）の構造'!M$41</f>
        <v>18353</v>
      </c>
      <c r="O66" s="160"/>
      <c r="P66" s="160"/>
    </row>
    <row r="67" spans="1:16" x14ac:dyDescent="0.15">
      <c r="A67" s="160" t="s">
        <v>68</v>
      </c>
      <c r="B67" s="160" t="e">
        <f>NA()</f>
        <v>#N/A</v>
      </c>
      <c r="C67" s="160">
        <f>IF(ISNUMBER('将来負担比率（分子）の構造'!I$53), IF('将来負担比率（分子）の構造'!I$53 &lt; 0, 0, '将来負担比率（分子）の構造'!I$53), NA())</f>
        <v>3587</v>
      </c>
      <c r="D67" s="160" t="e">
        <f>NA()</f>
        <v>#N/A</v>
      </c>
      <c r="E67" s="160" t="e">
        <f>NA()</f>
        <v>#N/A</v>
      </c>
      <c r="F67" s="160">
        <f>IF(ISNUMBER('将来負担比率（分子）の構造'!J$53), IF('将来負担比率（分子）の構造'!J$53 &lt; 0, 0, '将来負担比率（分子）の構造'!J$53), NA())</f>
        <v>3694</v>
      </c>
      <c r="G67" s="160" t="e">
        <f>NA()</f>
        <v>#N/A</v>
      </c>
      <c r="H67" s="160" t="e">
        <f>NA()</f>
        <v>#N/A</v>
      </c>
      <c r="I67" s="160">
        <f>IF(ISNUMBER('将来負担比率（分子）の構造'!K$53), IF('将来負担比率（分子）の構造'!K$53 &lt; 0, 0, '将来負担比率（分子）の構造'!K$53), NA())</f>
        <v>3659</v>
      </c>
      <c r="J67" s="160" t="e">
        <f>NA()</f>
        <v>#N/A</v>
      </c>
      <c r="K67" s="160" t="e">
        <f>NA()</f>
        <v>#N/A</v>
      </c>
      <c r="L67" s="160">
        <f>IF(ISNUMBER('将来負担比率（分子）の構造'!L$53), IF('将来負担比率（分子）の構造'!L$53 &lt; 0, 0, '将来負担比率（分子）の構造'!L$53), NA())</f>
        <v>3130</v>
      </c>
      <c r="M67" s="160" t="e">
        <f>NA()</f>
        <v>#N/A</v>
      </c>
      <c r="N67" s="160" t="e">
        <f>NA()</f>
        <v>#N/A</v>
      </c>
      <c r="O67" s="160">
        <f>IF(ISNUMBER('将来負担比率（分子）の構造'!M$53), IF('将来負担比率（分子）の構造'!M$53 &lt; 0, 0, '将来負担比率（分子）の構造'!M$53), NA())</f>
        <v>5309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1746</v>
      </c>
      <c r="C72" s="164">
        <f>基金残高に係る経年分析!G55</f>
        <v>1621</v>
      </c>
      <c r="D72" s="164">
        <f>基金残高に係る経年分析!H55</f>
        <v>1528</v>
      </c>
    </row>
    <row r="73" spans="1:16" x14ac:dyDescent="0.15">
      <c r="A73" s="163" t="s">
        <v>71</v>
      </c>
      <c r="B73" s="164">
        <f>基金残高に係る経年分析!F56</f>
        <v>71</v>
      </c>
      <c r="C73" s="164">
        <f>基金残高に係る経年分析!G56</f>
        <v>64</v>
      </c>
      <c r="D73" s="164">
        <f>基金残高に係る経年分析!H56</f>
        <v>2</v>
      </c>
    </row>
    <row r="74" spans="1:16" x14ac:dyDescent="0.15">
      <c r="A74" s="163" t="s">
        <v>72</v>
      </c>
      <c r="B74" s="164">
        <f>基金残高に係る経年分析!F57</f>
        <v>360</v>
      </c>
      <c r="C74" s="164">
        <f>基金残高に係る経年分析!G57</f>
        <v>345</v>
      </c>
      <c r="D74" s="164">
        <f>基金残高に係る経年分析!H57</f>
        <v>338</v>
      </c>
    </row>
  </sheetData>
  <sheetProtection algorithmName="SHA-512" hashValue="HsbAS/QsCdGYOxhRCg+rf0m2/3UTJnO44sgghrRMaIUPdGNyN0y2QSWgakx6BijxGCWHEKs9IqXIV0OZdjzXLQ==" saltValue="uvi+9jWswUkuHxFo1Gf/0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7969925</v>
      </c>
      <c r="S5" s="707"/>
      <c r="T5" s="707"/>
      <c r="U5" s="707"/>
      <c r="V5" s="707"/>
      <c r="W5" s="707"/>
      <c r="X5" s="707"/>
      <c r="Y5" s="753"/>
      <c r="Z5" s="771">
        <v>31.7</v>
      </c>
      <c r="AA5" s="771"/>
      <c r="AB5" s="771"/>
      <c r="AC5" s="771"/>
      <c r="AD5" s="772">
        <v>7277724</v>
      </c>
      <c r="AE5" s="772"/>
      <c r="AF5" s="772"/>
      <c r="AG5" s="772"/>
      <c r="AH5" s="772"/>
      <c r="AI5" s="772"/>
      <c r="AJ5" s="772"/>
      <c r="AK5" s="772"/>
      <c r="AL5" s="754">
        <v>55.8</v>
      </c>
      <c r="AM5" s="723"/>
      <c r="AN5" s="723"/>
      <c r="AO5" s="755"/>
      <c r="AP5" s="740" t="s">
        <v>219</v>
      </c>
      <c r="AQ5" s="741"/>
      <c r="AR5" s="741"/>
      <c r="AS5" s="741"/>
      <c r="AT5" s="741"/>
      <c r="AU5" s="741"/>
      <c r="AV5" s="741"/>
      <c r="AW5" s="741"/>
      <c r="AX5" s="741"/>
      <c r="AY5" s="741"/>
      <c r="AZ5" s="741"/>
      <c r="BA5" s="741"/>
      <c r="BB5" s="741"/>
      <c r="BC5" s="741"/>
      <c r="BD5" s="741"/>
      <c r="BE5" s="741"/>
      <c r="BF5" s="742"/>
      <c r="BG5" s="641">
        <v>7277724</v>
      </c>
      <c r="BH5" s="644"/>
      <c r="BI5" s="644"/>
      <c r="BJ5" s="644"/>
      <c r="BK5" s="644"/>
      <c r="BL5" s="644"/>
      <c r="BM5" s="644"/>
      <c r="BN5" s="645"/>
      <c r="BO5" s="703">
        <v>91.3</v>
      </c>
      <c r="BP5" s="703"/>
      <c r="BQ5" s="703"/>
      <c r="BR5" s="703"/>
      <c r="BS5" s="704">
        <v>52235</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103283</v>
      </c>
      <c r="S6" s="644"/>
      <c r="T6" s="644"/>
      <c r="U6" s="644"/>
      <c r="V6" s="644"/>
      <c r="W6" s="644"/>
      <c r="X6" s="644"/>
      <c r="Y6" s="645"/>
      <c r="Z6" s="703">
        <v>0.4</v>
      </c>
      <c r="AA6" s="703"/>
      <c r="AB6" s="703"/>
      <c r="AC6" s="703"/>
      <c r="AD6" s="704">
        <v>103283</v>
      </c>
      <c r="AE6" s="704"/>
      <c r="AF6" s="704"/>
      <c r="AG6" s="704"/>
      <c r="AH6" s="704"/>
      <c r="AI6" s="704"/>
      <c r="AJ6" s="704"/>
      <c r="AK6" s="704"/>
      <c r="AL6" s="646">
        <v>0.8</v>
      </c>
      <c r="AM6" s="647"/>
      <c r="AN6" s="647"/>
      <c r="AO6" s="705"/>
      <c r="AP6" s="638" t="s">
        <v>224</v>
      </c>
      <c r="AQ6" s="639"/>
      <c r="AR6" s="639"/>
      <c r="AS6" s="639"/>
      <c r="AT6" s="639"/>
      <c r="AU6" s="639"/>
      <c r="AV6" s="639"/>
      <c r="AW6" s="639"/>
      <c r="AX6" s="639"/>
      <c r="AY6" s="639"/>
      <c r="AZ6" s="639"/>
      <c r="BA6" s="639"/>
      <c r="BB6" s="639"/>
      <c r="BC6" s="639"/>
      <c r="BD6" s="639"/>
      <c r="BE6" s="639"/>
      <c r="BF6" s="640"/>
      <c r="BG6" s="641">
        <v>7277724</v>
      </c>
      <c r="BH6" s="644"/>
      <c r="BI6" s="644"/>
      <c r="BJ6" s="644"/>
      <c r="BK6" s="644"/>
      <c r="BL6" s="644"/>
      <c r="BM6" s="644"/>
      <c r="BN6" s="645"/>
      <c r="BO6" s="703">
        <v>91.3</v>
      </c>
      <c r="BP6" s="703"/>
      <c r="BQ6" s="703"/>
      <c r="BR6" s="703"/>
      <c r="BS6" s="704">
        <v>52235</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204172</v>
      </c>
      <c r="CS6" s="644"/>
      <c r="CT6" s="644"/>
      <c r="CU6" s="644"/>
      <c r="CV6" s="644"/>
      <c r="CW6" s="644"/>
      <c r="CX6" s="644"/>
      <c r="CY6" s="645"/>
      <c r="CZ6" s="754">
        <v>0.8</v>
      </c>
      <c r="DA6" s="723"/>
      <c r="DB6" s="723"/>
      <c r="DC6" s="757"/>
      <c r="DD6" s="649" t="s">
        <v>226</v>
      </c>
      <c r="DE6" s="644"/>
      <c r="DF6" s="644"/>
      <c r="DG6" s="644"/>
      <c r="DH6" s="644"/>
      <c r="DI6" s="644"/>
      <c r="DJ6" s="644"/>
      <c r="DK6" s="644"/>
      <c r="DL6" s="644"/>
      <c r="DM6" s="644"/>
      <c r="DN6" s="644"/>
      <c r="DO6" s="644"/>
      <c r="DP6" s="645"/>
      <c r="DQ6" s="649">
        <v>204172</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22030</v>
      </c>
      <c r="S7" s="644"/>
      <c r="T7" s="644"/>
      <c r="U7" s="644"/>
      <c r="V7" s="644"/>
      <c r="W7" s="644"/>
      <c r="X7" s="644"/>
      <c r="Y7" s="645"/>
      <c r="Z7" s="703">
        <v>0.1</v>
      </c>
      <c r="AA7" s="703"/>
      <c r="AB7" s="703"/>
      <c r="AC7" s="703"/>
      <c r="AD7" s="704">
        <v>22030</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3861015</v>
      </c>
      <c r="BH7" s="644"/>
      <c r="BI7" s="644"/>
      <c r="BJ7" s="644"/>
      <c r="BK7" s="644"/>
      <c r="BL7" s="644"/>
      <c r="BM7" s="644"/>
      <c r="BN7" s="645"/>
      <c r="BO7" s="703">
        <v>48.4</v>
      </c>
      <c r="BP7" s="703"/>
      <c r="BQ7" s="703"/>
      <c r="BR7" s="703"/>
      <c r="BS7" s="704">
        <v>52235</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2308618</v>
      </c>
      <c r="CS7" s="644"/>
      <c r="CT7" s="644"/>
      <c r="CU7" s="644"/>
      <c r="CV7" s="644"/>
      <c r="CW7" s="644"/>
      <c r="CX7" s="644"/>
      <c r="CY7" s="645"/>
      <c r="CZ7" s="703">
        <v>9.3000000000000007</v>
      </c>
      <c r="DA7" s="703"/>
      <c r="DB7" s="703"/>
      <c r="DC7" s="703"/>
      <c r="DD7" s="649">
        <v>47314</v>
      </c>
      <c r="DE7" s="644"/>
      <c r="DF7" s="644"/>
      <c r="DG7" s="644"/>
      <c r="DH7" s="644"/>
      <c r="DI7" s="644"/>
      <c r="DJ7" s="644"/>
      <c r="DK7" s="644"/>
      <c r="DL7" s="644"/>
      <c r="DM7" s="644"/>
      <c r="DN7" s="644"/>
      <c r="DO7" s="644"/>
      <c r="DP7" s="645"/>
      <c r="DQ7" s="649">
        <v>1901939</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62233</v>
      </c>
      <c r="S8" s="644"/>
      <c r="T8" s="644"/>
      <c r="U8" s="644"/>
      <c r="V8" s="644"/>
      <c r="W8" s="644"/>
      <c r="X8" s="644"/>
      <c r="Y8" s="645"/>
      <c r="Z8" s="703">
        <v>0.2</v>
      </c>
      <c r="AA8" s="703"/>
      <c r="AB8" s="703"/>
      <c r="AC8" s="703"/>
      <c r="AD8" s="704">
        <v>62233</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101476</v>
      </c>
      <c r="BH8" s="644"/>
      <c r="BI8" s="644"/>
      <c r="BJ8" s="644"/>
      <c r="BK8" s="644"/>
      <c r="BL8" s="644"/>
      <c r="BM8" s="644"/>
      <c r="BN8" s="645"/>
      <c r="BO8" s="703">
        <v>1.3</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11563898</v>
      </c>
      <c r="CS8" s="644"/>
      <c r="CT8" s="644"/>
      <c r="CU8" s="644"/>
      <c r="CV8" s="644"/>
      <c r="CW8" s="644"/>
      <c r="CX8" s="644"/>
      <c r="CY8" s="645"/>
      <c r="CZ8" s="703">
        <v>46.3</v>
      </c>
      <c r="DA8" s="703"/>
      <c r="DB8" s="703"/>
      <c r="DC8" s="703"/>
      <c r="DD8" s="649">
        <v>14871</v>
      </c>
      <c r="DE8" s="644"/>
      <c r="DF8" s="644"/>
      <c r="DG8" s="644"/>
      <c r="DH8" s="644"/>
      <c r="DI8" s="644"/>
      <c r="DJ8" s="644"/>
      <c r="DK8" s="644"/>
      <c r="DL8" s="644"/>
      <c r="DM8" s="644"/>
      <c r="DN8" s="644"/>
      <c r="DO8" s="644"/>
      <c r="DP8" s="645"/>
      <c r="DQ8" s="649">
        <v>5846128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62618</v>
      </c>
      <c r="S9" s="644"/>
      <c r="T9" s="644"/>
      <c r="U9" s="644"/>
      <c r="V9" s="644"/>
      <c r="W9" s="644"/>
      <c r="X9" s="644"/>
      <c r="Y9" s="645"/>
      <c r="Z9" s="703">
        <v>0.2</v>
      </c>
      <c r="AA9" s="703"/>
      <c r="AB9" s="703"/>
      <c r="AC9" s="703"/>
      <c r="AD9" s="704">
        <v>62618</v>
      </c>
      <c r="AE9" s="704"/>
      <c r="AF9" s="704"/>
      <c r="AG9" s="704"/>
      <c r="AH9" s="704"/>
      <c r="AI9" s="704"/>
      <c r="AJ9" s="704"/>
      <c r="AK9" s="704"/>
      <c r="AL9" s="646">
        <v>0.5</v>
      </c>
      <c r="AM9" s="647"/>
      <c r="AN9" s="647"/>
      <c r="AO9" s="705"/>
      <c r="AP9" s="638" t="s">
        <v>234</v>
      </c>
      <c r="AQ9" s="639"/>
      <c r="AR9" s="639"/>
      <c r="AS9" s="639"/>
      <c r="AT9" s="639"/>
      <c r="AU9" s="639"/>
      <c r="AV9" s="639"/>
      <c r="AW9" s="639"/>
      <c r="AX9" s="639"/>
      <c r="AY9" s="639"/>
      <c r="AZ9" s="639"/>
      <c r="BA9" s="639"/>
      <c r="BB9" s="639"/>
      <c r="BC9" s="639"/>
      <c r="BD9" s="639"/>
      <c r="BE9" s="639"/>
      <c r="BF9" s="640"/>
      <c r="BG9" s="641">
        <v>3300999</v>
      </c>
      <c r="BH9" s="644"/>
      <c r="BI9" s="644"/>
      <c r="BJ9" s="644"/>
      <c r="BK9" s="644"/>
      <c r="BL9" s="644"/>
      <c r="BM9" s="644"/>
      <c r="BN9" s="645"/>
      <c r="BO9" s="703">
        <v>41.4</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1980791</v>
      </c>
      <c r="CS9" s="644"/>
      <c r="CT9" s="644"/>
      <c r="CU9" s="644"/>
      <c r="CV9" s="644"/>
      <c r="CW9" s="644"/>
      <c r="CX9" s="644"/>
      <c r="CY9" s="645"/>
      <c r="CZ9" s="703">
        <v>7.9</v>
      </c>
      <c r="DA9" s="703"/>
      <c r="DB9" s="703"/>
      <c r="DC9" s="703"/>
      <c r="DD9" s="649" t="s">
        <v>129</v>
      </c>
      <c r="DE9" s="644"/>
      <c r="DF9" s="644"/>
      <c r="DG9" s="644"/>
      <c r="DH9" s="644"/>
      <c r="DI9" s="644"/>
      <c r="DJ9" s="644"/>
      <c r="DK9" s="644"/>
      <c r="DL9" s="644"/>
      <c r="DM9" s="644"/>
      <c r="DN9" s="644"/>
      <c r="DO9" s="644"/>
      <c r="DP9" s="645"/>
      <c r="DQ9" s="649">
        <v>1842291</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120</v>
      </c>
      <c r="AA10" s="703"/>
      <c r="AB10" s="703"/>
      <c r="AC10" s="703"/>
      <c r="AD10" s="704" t="s">
        <v>226</v>
      </c>
      <c r="AE10" s="704"/>
      <c r="AF10" s="704"/>
      <c r="AG10" s="704"/>
      <c r="AH10" s="704"/>
      <c r="AI10" s="704"/>
      <c r="AJ10" s="704"/>
      <c r="AK10" s="704"/>
      <c r="AL10" s="646" t="s">
        <v>129</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132678</v>
      </c>
      <c r="BH10" s="644"/>
      <c r="BI10" s="644"/>
      <c r="BJ10" s="644"/>
      <c r="BK10" s="644"/>
      <c r="BL10" s="644"/>
      <c r="BM10" s="644"/>
      <c r="BN10" s="645"/>
      <c r="BO10" s="703">
        <v>1.7</v>
      </c>
      <c r="BP10" s="703"/>
      <c r="BQ10" s="703"/>
      <c r="BR10" s="703"/>
      <c r="BS10" s="649" t="s">
        <v>226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27102</v>
      </c>
      <c r="CS10" s="644"/>
      <c r="CT10" s="644"/>
      <c r="CU10" s="644"/>
      <c r="CV10" s="644"/>
      <c r="CW10" s="644"/>
      <c r="CX10" s="644"/>
      <c r="CY10" s="645"/>
      <c r="CZ10" s="703">
        <v>0.1</v>
      </c>
      <c r="DA10" s="703"/>
      <c r="DB10" s="703"/>
      <c r="DC10" s="703"/>
      <c r="DD10" s="649" t="s">
        <v>129</v>
      </c>
      <c r="DE10" s="644"/>
      <c r="DF10" s="644"/>
      <c r="DG10" s="644"/>
      <c r="DH10" s="644"/>
      <c r="DI10" s="644"/>
      <c r="DJ10" s="644"/>
      <c r="DK10" s="644"/>
      <c r="DL10" s="644"/>
      <c r="DM10" s="644"/>
      <c r="DN10" s="644"/>
      <c r="DO10" s="644"/>
      <c r="DP10" s="645"/>
      <c r="DQ10" s="649">
        <v>27102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129</v>
      </c>
      <c r="AA11" s="703"/>
      <c r="AB11" s="703"/>
      <c r="AC11" s="703"/>
      <c r="AD11" s="704" t="s">
        <v>226</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325862</v>
      </c>
      <c r="BH11" s="644"/>
      <c r="BI11" s="644"/>
      <c r="BJ11" s="644"/>
      <c r="BK11" s="644"/>
      <c r="BL11" s="644"/>
      <c r="BM11" s="644"/>
      <c r="BN11" s="645"/>
      <c r="BO11" s="703">
        <v>4.0999999999999996</v>
      </c>
      <c r="BP11" s="703"/>
      <c r="BQ11" s="703"/>
      <c r="BR11" s="703"/>
      <c r="BS11" s="649">
        <v>52235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36556</v>
      </c>
      <c r="CS11" s="644"/>
      <c r="CT11" s="644"/>
      <c r="CU11" s="644"/>
      <c r="CV11" s="644"/>
      <c r="CW11" s="644"/>
      <c r="CX11" s="644"/>
      <c r="CY11" s="645"/>
      <c r="CZ11" s="703">
        <v>0.1</v>
      </c>
      <c r="DA11" s="703"/>
      <c r="DB11" s="703"/>
      <c r="DC11" s="703"/>
      <c r="DD11" s="649" t="s">
        <v>129</v>
      </c>
      <c r="DE11" s="644"/>
      <c r="DF11" s="644"/>
      <c r="DG11" s="644"/>
      <c r="DH11" s="644"/>
      <c r="DI11" s="644"/>
      <c r="DJ11" s="644"/>
      <c r="DK11" s="644"/>
      <c r="DL11" s="644"/>
      <c r="DM11" s="644"/>
      <c r="DN11" s="644"/>
      <c r="DO11" s="644"/>
      <c r="DP11" s="645"/>
      <c r="DQ11" s="649">
        <v>35454</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1117894</v>
      </c>
      <c r="S12" s="644"/>
      <c r="T12" s="644"/>
      <c r="U12" s="644"/>
      <c r="V12" s="644"/>
      <c r="W12" s="644"/>
      <c r="X12" s="644"/>
      <c r="Y12" s="645"/>
      <c r="Z12" s="703">
        <v>4.4000000000000004</v>
      </c>
      <c r="AA12" s="703"/>
      <c r="AB12" s="703"/>
      <c r="AC12" s="703"/>
      <c r="AD12" s="704">
        <v>1117894</v>
      </c>
      <c r="AE12" s="704"/>
      <c r="AF12" s="704"/>
      <c r="AG12" s="704"/>
      <c r="AH12" s="704"/>
      <c r="AI12" s="704"/>
      <c r="AJ12" s="704"/>
      <c r="AK12" s="704"/>
      <c r="AL12" s="646">
        <v>8.6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2943067</v>
      </c>
      <c r="BH12" s="644"/>
      <c r="BI12" s="644"/>
      <c r="BJ12" s="644"/>
      <c r="BK12" s="644"/>
      <c r="BL12" s="644"/>
      <c r="BM12" s="644"/>
      <c r="BN12" s="645"/>
      <c r="BO12" s="703">
        <v>36.9</v>
      </c>
      <c r="BP12" s="703"/>
      <c r="BQ12" s="703"/>
      <c r="BR12" s="703"/>
      <c r="BS12" s="649" t="s">
        <v>226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96800</v>
      </c>
      <c r="CS12" s="644"/>
      <c r="CT12" s="644"/>
      <c r="CU12" s="644"/>
      <c r="CV12" s="644"/>
      <c r="CW12" s="644"/>
      <c r="CX12" s="644"/>
      <c r="CY12" s="645"/>
      <c r="CZ12" s="703">
        <v>0.4</v>
      </c>
      <c r="DA12" s="703"/>
      <c r="DB12" s="703"/>
      <c r="DC12" s="703"/>
      <c r="DD12" s="649" t="s">
        <v>226</v>
      </c>
      <c r="DE12" s="644"/>
      <c r="DF12" s="644"/>
      <c r="DG12" s="644"/>
      <c r="DH12" s="644"/>
      <c r="DI12" s="644"/>
      <c r="DJ12" s="644"/>
      <c r="DK12" s="644"/>
      <c r="DL12" s="644"/>
      <c r="DM12" s="644"/>
      <c r="DN12" s="644"/>
      <c r="DO12" s="644"/>
      <c r="DP12" s="645"/>
      <c r="DQ12" s="649">
        <v>87975</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120</v>
      </c>
      <c r="AA13" s="703"/>
      <c r="AB13" s="703"/>
      <c r="AC13" s="703"/>
      <c r="AD13" s="704" t="s">
        <v>226</v>
      </c>
      <c r="AE13" s="704"/>
      <c r="AF13" s="704"/>
      <c r="AG13" s="704"/>
      <c r="AH13" s="704"/>
      <c r="AI13" s="704"/>
      <c r="AJ13" s="704"/>
      <c r="AK13" s="704"/>
      <c r="AL13" s="646" t="s">
        <v>129</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2911062</v>
      </c>
      <c r="BH13" s="644"/>
      <c r="BI13" s="644"/>
      <c r="BJ13" s="644"/>
      <c r="BK13" s="644"/>
      <c r="BL13" s="644"/>
      <c r="BM13" s="644"/>
      <c r="BN13" s="645"/>
      <c r="BO13" s="703">
        <v>36.5</v>
      </c>
      <c r="BP13" s="703"/>
      <c r="BQ13" s="703"/>
      <c r="BR13" s="703"/>
      <c r="BS13" s="649" t="s">
        <v>226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1725545</v>
      </c>
      <c r="CS13" s="644"/>
      <c r="CT13" s="644"/>
      <c r="CU13" s="644"/>
      <c r="CV13" s="644"/>
      <c r="CW13" s="644"/>
      <c r="CX13" s="644"/>
      <c r="CY13" s="645"/>
      <c r="CZ13" s="703">
        <v>6.9</v>
      </c>
      <c r="DA13" s="703"/>
      <c r="DB13" s="703"/>
      <c r="DC13" s="703"/>
      <c r="DD13" s="649">
        <v>88234</v>
      </c>
      <c r="DE13" s="644"/>
      <c r="DF13" s="644"/>
      <c r="DG13" s="644"/>
      <c r="DH13" s="644"/>
      <c r="DI13" s="644"/>
      <c r="DJ13" s="644"/>
      <c r="DK13" s="644"/>
      <c r="DL13" s="644"/>
      <c r="DM13" s="644"/>
      <c r="DN13" s="644"/>
      <c r="DO13" s="644"/>
      <c r="DP13" s="645"/>
      <c r="DQ13" s="649">
        <v>1646562</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129</v>
      </c>
      <c r="AE14" s="704"/>
      <c r="AF14" s="704"/>
      <c r="AG14" s="704"/>
      <c r="AH14" s="704"/>
      <c r="AI14" s="704"/>
      <c r="AJ14" s="704"/>
      <c r="AK14" s="704"/>
      <c r="AL14" s="646" t="s">
        <v>129</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91172</v>
      </c>
      <c r="BH14" s="644"/>
      <c r="BI14" s="644"/>
      <c r="BJ14" s="644"/>
      <c r="BK14" s="644"/>
      <c r="BL14" s="644"/>
      <c r="BM14" s="644"/>
      <c r="BN14" s="645"/>
      <c r="BO14" s="703">
        <v>1.1000000000000001</v>
      </c>
      <c r="BP14" s="703"/>
      <c r="BQ14" s="703"/>
      <c r="BR14" s="703"/>
      <c r="BS14" s="649" t="s">
        <v>226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979482</v>
      </c>
      <c r="CS14" s="644"/>
      <c r="CT14" s="644"/>
      <c r="CU14" s="644"/>
      <c r="CV14" s="644"/>
      <c r="CW14" s="644"/>
      <c r="CX14" s="644"/>
      <c r="CY14" s="645"/>
      <c r="CZ14" s="703">
        <v>3.9</v>
      </c>
      <c r="DA14" s="703"/>
      <c r="DB14" s="703"/>
      <c r="DC14" s="703"/>
      <c r="DD14" s="649">
        <v>155516</v>
      </c>
      <c r="DE14" s="644"/>
      <c r="DF14" s="644"/>
      <c r="DG14" s="644"/>
      <c r="DH14" s="644"/>
      <c r="DI14" s="644"/>
      <c r="DJ14" s="644"/>
      <c r="DK14" s="644"/>
      <c r="DL14" s="644"/>
      <c r="DM14" s="644"/>
      <c r="DN14" s="644"/>
      <c r="DO14" s="644"/>
      <c r="DP14" s="645"/>
      <c r="DQ14" s="649">
        <v>810760</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52565</v>
      </c>
      <c r="S15" s="644"/>
      <c r="T15" s="644"/>
      <c r="U15" s="644"/>
      <c r="V15" s="644"/>
      <c r="W15" s="644"/>
      <c r="X15" s="644"/>
      <c r="Y15" s="645"/>
      <c r="Z15" s="703">
        <v>0.2</v>
      </c>
      <c r="AA15" s="703"/>
      <c r="AB15" s="703"/>
      <c r="AC15" s="703"/>
      <c r="AD15" s="704">
        <v>52565</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382470</v>
      </c>
      <c r="BH15" s="644"/>
      <c r="BI15" s="644"/>
      <c r="BJ15" s="644"/>
      <c r="BK15" s="644"/>
      <c r="BL15" s="644"/>
      <c r="BM15" s="644"/>
      <c r="BN15" s="645"/>
      <c r="BO15" s="703">
        <v>4.8</v>
      </c>
      <c r="BP15" s="703"/>
      <c r="BQ15" s="703"/>
      <c r="BR15" s="703"/>
      <c r="BS15" s="649" t="s">
        <v>226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4718152</v>
      </c>
      <c r="CS15" s="644"/>
      <c r="CT15" s="644"/>
      <c r="CU15" s="644"/>
      <c r="CV15" s="644"/>
      <c r="CW15" s="644"/>
      <c r="CX15" s="644"/>
      <c r="CY15" s="645"/>
      <c r="CZ15" s="703">
        <v>18.899999999999999</v>
      </c>
      <c r="DA15" s="703"/>
      <c r="DB15" s="703"/>
      <c r="DC15" s="703"/>
      <c r="DD15" s="649">
        <v>2880471</v>
      </c>
      <c r="DE15" s="644"/>
      <c r="DF15" s="644"/>
      <c r="DG15" s="644"/>
      <c r="DH15" s="644"/>
      <c r="DI15" s="644"/>
      <c r="DJ15" s="644"/>
      <c r="DK15" s="644"/>
      <c r="DL15" s="644"/>
      <c r="DM15" s="644"/>
      <c r="DN15" s="644"/>
      <c r="DO15" s="644"/>
      <c r="DP15" s="645"/>
      <c r="DQ15" s="649">
        <v>1685209</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226</v>
      </c>
      <c r="AA16" s="703"/>
      <c r="AB16" s="703"/>
      <c r="AC16" s="703"/>
      <c r="AD16" s="704" t="s">
        <v>129</v>
      </c>
      <c r="AE16" s="704"/>
      <c r="AF16" s="704"/>
      <c r="AG16" s="704"/>
      <c r="AH16" s="704"/>
      <c r="AI16" s="704"/>
      <c r="AJ16" s="704"/>
      <c r="AK16" s="704"/>
      <c r="AL16" s="646" t="s">
        <v>120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120</v>
      </c>
      <c r="BP16" s="703"/>
      <c r="BQ16" s="703"/>
      <c r="BR16" s="703"/>
      <c r="BS16" s="649" t="s">
        <v>129</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2824</v>
      </c>
      <c r="CS16" s="644"/>
      <c r="CT16" s="644"/>
      <c r="CU16" s="644"/>
      <c r="CV16" s="644"/>
      <c r="CW16" s="644"/>
      <c r="CX16" s="644"/>
      <c r="CY16" s="645"/>
      <c r="CZ16" s="703">
        <v>0</v>
      </c>
      <c r="DA16" s="703"/>
      <c r="DB16" s="703"/>
      <c r="DC16" s="703"/>
      <c r="DD16" s="649" t="s">
        <v>129</v>
      </c>
      <c r="DE16" s="644"/>
      <c r="DF16" s="644"/>
      <c r="DG16" s="644"/>
      <c r="DH16" s="644"/>
      <c r="DI16" s="644"/>
      <c r="DJ16" s="644"/>
      <c r="DK16" s="644"/>
      <c r="DL16" s="644"/>
      <c r="DM16" s="644"/>
      <c r="DN16" s="644"/>
      <c r="DO16" s="644"/>
      <c r="DP16" s="645"/>
      <c r="DQ16" s="649">
        <v>41</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47424</v>
      </c>
      <c r="S17" s="644"/>
      <c r="T17" s="644"/>
      <c r="U17" s="644"/>
      <c r="V17" s="644"/>
      <c r="W17" s="644"/>
      <c r="X17" s="644"/>
      <c r="Y17" s="645"/>
      <c r="Z17" s="703">
        <v>0.2</v>
      </c>
      <c r="AA17" s="703"/>
      <c r="AB17" s="703"/>
      <c r="AC17" s="703"/>
      <c r="AD17" s="704">
        <v>47424</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226</v>
      </c>
      <c r="BP17" s="703"/>
      <c r="BQ17" s="703"/>
      <c r="BR17" s="703"/>
      <c r="BS17" s="649" t="s">
        <v>129</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1307141</v>
      </c>
      <c r="CS17" s="644"/>
      <c r="CT17" s="644"/>
      <c r="CU17" s="644"/>
      <c r="CV17" s="644"/>
      <c r="CW17" s="644"/>
      <c r="CX17" s="644"/>
      <c r="CY17" s="645"/>
      <c r="CZ17" s="703">
        <v>5.2</v>
      </c>
      <c r="DA17" s="703"/>
      <c r="DB17" s="703"/>
      <c r="DC17" s="703"/>
      <c r="DD17" s="649" t="s">
        <v>226</v>
      </c>
      <c r="DE17" s="644"/>
      <c r="DF17" s="644"/>
      <c r="DG17" s="644"/>
      <c r="DH17" s="644"/>
      <c r="DI17" s="644"/>
      <c r="DJ17" s="644"/>
      <c r="DK17" s="644"/>
      <c r="DL17" s="644"/>
      <c r="DM17" s="644"/>
      <c r="DN17" s="644"/>
      <c r="DO17" s="644"/>
      <c r="DP17" s="645"/>
      <c r="DQ17" s="649">
        <v>1279683</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4383107</v>
      </c>
      <c r="S18" s="644"/>
      <c r="T18" s="644"/>
      <c r="U18" s="644"/>
      <c r="V18" s="644"/>
      <c r="W18" s="644"/>
      <c r="X18" s="644"/>
      <c r="Y18" s="645"/>
      <c r="Z18" s="703">
        <v>17.399999999999999</v>
      </c>
      <c r="AA18" s="703"/>
      <c r="AB18" s="703"/>
      <c r="AC18" s="703"/>
      <c r="AD18" s="704">
        <v>4209057</v>
      </c>
      <c r="AE18" s="704"/>
      <c r="AF18" s="704"/>
      <c r="AG18" s="704"/>
      <c r="AH18" s="704"/>
      <c r="AI18" s="704"/>
      <c r="AJ18" s="704"/>
      <c r="AK18" s="704"/>
      <c r="AL18" s="646">
        <v>32.299999999999997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129</v>
      </c>
      <c r="BP18" s="703"/>
      <c r="BQ18" s="703"/>
      <c r="BR18" s="703"/>
      <c r="BS18" s="649" t="s">
        <v>226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129</v>
      </c>
      <c r="DA18" s="703"/>
      <c r="DB18" s="703"/>
      <c r="DC18" s="703"/>
      <c r="DD18" s="649" t="s">
        <v>226</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4209057</v>
      </c>
      <c r="S19" s="644"/>
      <c r="T19" s="644"/>
      <c r="U19" s="644"/>
      <c r="V19" s="644"/>
      <c r="W19" s="644"/>
      <c r="X19" s="644"/>
      <c r="Y19" s="645"/>
      <c r="Z19" s="703">
        <v>16.7</v>
      </c>
      <c r="AA19" s="703"/>
      <c r="AB19" s="703"/>
      <c r="AC19" s="703"/>
      <c r="AD19" s="704">
        <v>4209057</v>
      </c>
      <c r="AE19" s="704"/>
      <c r="AF19" s="704"/>
      <c r="AG19" s="704"/>
      <c r="AH19" s="704"/>
      <c r="AI19" s="704"/>
      <c r="AJ19" s="704"/>
      <c r="AK19" s="704"/>
      <c r="AL19" s="646">
        <v>32.299999999999997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692201</v>
      </c>
      <c r="BH19" s="644"/>
      <c r="BI19" s="644"/>
      <c r="BJ19" s="644"/>
      <c r="BK19" s="644"/>
      <c r="BL19" s="644"/>
      <c r="BM19" s="644"/>
      <c r="BN19" s="645"/>
      <c r="BO19" s="703">
        <v>8.6999999999999993</v>
      </c>
      <c r="BP19" s="703"/>
      <c r="BQ19" s="703"/>
      <c r="BR19" s="703"/>
      <c r="BS19" s="649" t="s">
        <v>226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226</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174050</v>
      </c>
      <c r="S20" s="644"/>
      <c r="T20" s="644"/>
      <c r="U20" s="644"/>
      <c r="V20" s="644"/>
      <c r="W20" s="644"/>
      <c r="X20" s="644"/>
      <c r="Y20" s="645"/>
      <c r="Z20" s="703">
        <v>0.7</v>
      </c>
      <c r="AA20" s="703"/>
      <c r="AB20" s="703"/>
      <c r="AC20" s="703"/>
      <c r="AD20" s="704" t="s">
        <v>129</v>
      </c>
      <c r="AE20" s="704"/>
      <c r="AF20" s="704"/>
      <c r="AG20" s="704"/>
      <c r="AH20" s="704"/>
      <c r="AI20" s="704"/>
      <c r="AJ20" s="704"/>
      <c r="AK20" s="704"/>
      <c r="AL20" s="646" t="s">
        <v>129</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692201</v>
      </c>
      <c r="BH20" s="644"/>
      <c r="BI20" s="644"/>
      <c r="BJ20" s="644"/>
      <c r="BK20" s="644"/>
      <c r="BL20" s="644"/>
      <c r="BM20" s="644"/>
      <c r="BN20" s="645"/>
      <c r="BO20" s="703">
        <v>8.6999999999999993</v>
      </c>
      <c r="BP20" s="703"/>
      <c r="BQ20" s="703"/>
      <c r="BR20" s="703"/>
      <c r="BS20" s="649" t="s">
        <v>226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24951081</v>
      </c>
      <c r="CS20" s="644"/>
      <c r="CT20" s="644"/>
      <c r="CU20" s="644"/>
      <c r="CV20" s="644"/>
      <c r="CW20" s="644"/>
      <c r="CX20" s="644"/>
      <c r="CY20" s="645"/>
      <c r="CZ20" s="703">
        <v>100</v>
      </c>
      <c r="DA20" s="703"/>
      <c r="DB20" s="703"/>
      <c r="DC20" s="703"/>
      <c r="DD20" s="649">
        <v>3186406</v>
      </c>
      <c r="DE20" s="644"/>
      <c r="DF20" s="644"/>
      <c r="DG20" s="644"/>
      <c r="DH20" s="644"/>
      <c r="DI20" s="644"/>
      <c r="DJ20" s="644"/>
      <c r="DK20" s="644"/>
      <c r="DL20" s="644"/>
      <c r="DM20" s="644"/>
      <c r="DN20" s="644"/>
      <c r="DO20" s="644"/>
      <c r="DP20" s="645"/>
      <c r="DQ20" s="649">
        <v>15367316</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129</v>
      </c>
      <c r="S21" s="644"/>
      <c r="T21" s="644"/>
      <c r="U21" s="644"/>
      <c r="V21" s="644"/>
      <c r="W21" s="644"/>
      <c r="X21" s="644"/>
      <c r="Y21" s="645"/>
      <c r="Z21" s="703" t="s">
        <v>226</v>
      </c>
      <c r="AA21" s="703"/>
      <c r="AB21" s="703"/>
      <c r="AC21" s="703"/>
      <c r="AD21" s="704" t="s">
        <v>129</v>
      </c>
      <c r="AE21" s="704"/>
      <c r="AF21" s="704"/>
      <c r="AG21" s="704"/>
      <c r="AH21" s="704"/>
      <c r="AI21" s="704"/>
      <c r="AJ21" s="704"/>
      <c r="AK21" s="704"/>
      <c r="AL21" s="646" t="s">
        <v>226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226</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13821079</v>
      </c>
      <c r="S22" s="644"/>
      <c r="T22" s="644"/>
      <c r="U22" s="644"/>
      <c r="V22" s="644"/>
      <c r="W22" s="644"/>
      <c r="X22" s="644"/>
      <c r="Y22" s="645"/>
      <c r="Z22" s="703">
        <v>54.9</v>
      </c>
      <c r="AA22" s="703"/>
      <c r="AB22" s="703"/>
      <c r="AC22" s="703"/>
      <c r="AD22" s="704">
        <v>12954828</v>
      </c>
      <c r="AE22" s="704"/>
      <c r="AF22" s="704"/>
      <c r="AG22" s="704"/>
      <c r="AH22" s="704"/>
      <c r="AI22" s="704"/>
      <c r="AJ22" s="704"/>
      <c r="AK22" s="704"/>
      <c r="AL22" s="646">
        <v>99.3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226</v>
      </c>
      <c r="BP22" s="703"/>
      <c r="BQ22" s="703"/>
      <c r="BR22" s="703"/>
      <c r="BS22" s="649" t="s">
        <v>129</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9072</v>
      </c>
      <c r="S23" s="644"/>
      <c r="T23" s="644"/>
      <c r="U23" s="644"/>
      <c r="V23" s="644"/>
      <c r="W23" s="644"/>
      <c r="X23" s="644"/>
      <c r="Y23" s="645"/>
      <c r="Z23" s="703">
        <v>0</v>
      </c>
      <c r="AA23" s="703"/>
      <c r="AB23" s="703"/>
      <c r="AC23" s="703"/>
      <c r="AD23" s="704">
        <v>9072</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692201</v>
      </c>
      <c r="BH23" s="644"/>
      <c r="BI23" s="644"/>
      <c r="BJ23" s="644"/>
      <c r="BK23" s="644"/>
      <c r="BL23" s="644"/>
      <c r="BM23" s="644"/>
      <c r="BN23" s="645"/>
      <c r="BO23" s="703">
        <v>8.6999999999999993</v>
      </c>
      <c r="BP23" s="703"/>
      <c r="BQ23" s="703"/>
      <c r="BR23" s="703"/>
      <c r="BS23" s="649" t="s">
        <v>129</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131707</v>
      </c>
      <c r="S24" s="644"/>
      <c r="T24" s="644"/>
      <c r="U24" s="644"/>
      <c r="V24" s="644"/>
      <c r="W24" s="644"/>
      <c r="X24" s="644"/>
      <c r="Y24" s="645"/>
      <c r="Z24" s="703">
        <v>0.5</v>
      </c>
      <c r="AA24" s="703"/>
      <c r="AB24" s="703"/>
      <c r="AC24" s="703"/>
      <c r="AD24" s="704" t="s">
        <v>226</v>
      </c>
      <c r="AE24" s="704"/>
      <c r="AF24" s="704"/>
      <c r="AG24" s="704"/>
      <c r="AH24" s="704"/>
      <c r="AI24" s="704"/>
      <c r="AJ24" s="704"/>
      <c r="AK24" s="704"/>
      <c r="AL24" s="646" t="s">
        <v>129</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12613037</v>
      </c>
      <c r="CS24" s="707"/>
      <c r="CT24" s="707"/>
      <c r="CU24" s="707"/>
      <c r="CV24" s="707"/>
      <c r="CW24" s="707"/>
      <c r="CX24" s="707"/>
      <c r="CY24" s="753"/>
      <c r="CZ24" s="754">
        <v>50.6</v>
      </c>
      <c r="DA24" s="723"/>
      <c r="DB24" s="723"/>
      <c r="DC24" s="757"/>
      <c r="DD24" s="752">
        <v>7303880</v>
      </c>
      <c r="DE24" s="707"/>
      <c r="DF24" s="707"/>
      <c r="DG24" s="707"/>
      <c r="DH24" s="707"/>
      <c r="DI24" s="707"/>
      <c r="DJ24" s="707"/>
      <c r="DK24" s="753"/>
      <c r="DL24" s="752">
        <v>7269055</v>
      </c>
      <c r="DM24" s="707"/>
      <c r="DN24" s="707"/>
      <c r="DO24" s="707"/>
      <c r="DP24" s="707"/>
      <c r="DQ24" s="707"/>
      <c r="DR24" s="707"/>
      <c r="DS24" s="707"/>
      <c r="DT24" s="707"/>
      <c r="DU24" s="707"/>
      <c r="DV24" s="753"/>
      <c r="DW24" s="754">
        <v>52</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407794</v>
      </c>
      <c r="S25" s="644"/>
      <c r="T25" s="644"/>
      <c r="U25" s="644"/>
      <c r="V25" s="644"/>
      <c r="W25" s="644"/>
      <c r="X25" s="644"/>
      <c r="Y25" s="645"/>
      <c r="Z25" s="703">
        <v>1.6</v>
      </c>
      <c r="AA25" s="703"/>
      <c r="AB25" s="703"/>
      <c r="AC25" s="703"/>
      <c r="AD25" s="704">
        <v>79928</v>
      </c>
      <c r="AE25" s="704"/>
      <c r="AF25" s="704"/>
      <c r="AG25" s="704"/>
      <c r="AH25" s="704"/>
      <c r="AI25" s="704"/>
      <c r="AJ25" s="704"/>
      <c r="AK25" s="704"/>
      <c r="AL25" s="646">
        <v>0.6</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129</v>
      </c>
      <c r="BP25" s="703"/>
      <c r="BQ25" s="703"/>
      <c r="BR25" s="703"/>
      <c r="BS25" s="649" t="s">
        <v>129</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4232290</v>
      </c>
      <c r="CS25" s="642"/>
      <c r="CT25" s="642"/>
      <c r="CU25" s="642"/>
      <c r="CV25" s="642"/>
      <c r="CW25" s="642"/>
      <c r="CX25" s="642"/>
      <c r="CY25" s="643"/>
      <c r="CZ25" s="646">
        <v>17</v>
      </c>
      <c r="DA25" s="675"/>
      <c r="DB25" s="675"/>
      <c r="DC25" s="676"/>
      <c r="DD25" s="649">
        <v>3889315</v>
      </c>
      <c r="DE25" s="642"/>
      <c r="DF25" s="642"/>
      <c r="DG25" s="642"/>
      <c r="DH25" s="642"/>
      <c r="DI25" s="642"/>
      <c r="DJ25" s="642"/>
      <c r="DK25" s="643"/>
      <c r="DL25" s="649">
        <v>3884682</v>
      </c>
      <c r="DM25" s="642"/>
      <c r="DN25" s="642"/>
      <c r="DO25" s="642"/>
      <c r="DP25" s="642"/>
      <c r="DQ25" s="642"/>
      <c r="DR25" s="642"/>
      <c r="DS25" s="642"/>
      <c r="DT25" s="642"/>
      <c r="DU25" s="642"/>
      <c r="DV25" s="643"/>
      <c r="DW25" s="646">
        <v>27.8</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44002</v>
      </c>
      <c r="S26" s="644"/>
      <c r="T26" s="644"/>
      <c r="U26" s="644"/>
      <c r="V26" s="644"/>
      <c r="W26" s="644"/>
      <c r="X26" s="644"/>
      <c r="Y26" s="645"/>
      <c r="Z26" s="703">
        <v>0.2</v>
      </c>
      <c r="AA26" s="703"/>
      <c r="AB26" s="703"/>
      <c r="AC26" s="703"/>
      <c r="AD26" s="704" t="s">
        <v>120</v>
      </c>
      <c r="AE26" s="704"/>
      <c r="AF26" s="704"/>
      <c r="AG26" s="704"/>
      <c r="AH26" s="704"/>
      <c r="AI26" s="704"/>
      <c r="AJ26" s="704"/>
      <c r="AK26" s="704"/>
      <c r="AL26" s="646" t="s">
        <v>226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129</v>
      </c>
      <c r="BP26" s="703"/>
      <c r="BQ26" s="703"/>
      <c r="BR26" s="703"/>
      <c r="BS26" s="649" t="s">
        <v>226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2717090</v>
      </c>
      <c r="CS26" s="644"/>
      <c r="CT26" s="644"/>
      <c r="CU26" s="644"/>
      <c r="CV26" s="644"/>
      <c r="CW26" s="644"/>
      <c r="CX26" s="644"/>
      <c r="CY26" s="645"/>
      <c r="CZ26" s="646">
        <v>10.9</v>
      </c>
      <c r="DA26" s="675"/>
      <c r="DB26" s="675"/>
      <c r="DC26" s="676"/>
      <c r="DD26" s="649">
        <v>2415191</v>
      </c>
      <c r="DE26" s="644"/>
      <c r="DF26" s="644"/>
      <c r="DG26" s="644"/>
      <c r="DH26" s="644"/>
      <c r="DI26" s="644"/>
      <c r="DJ26" s="644"/>
      <c r="DK26" s="645"/>
      <c r="DL26" s="649" t="s">
        <v>129</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4915297</v>
      </c>
      <c r="S27" s="644"/>
      <c r="T27" s="644"/>
      <c r="U27" s="644"/>
      <c r="V27" s="644"/>
      <c r="W27" s="644"/>
      <c r="X27" s="644"/>
      <c r="Y27" s="645"/>
      <c r="Z27" s="703">
        <v>19.5</v>
      </c>
      <c r="AA27" s="703"/>
      <c r="AB27" s="703"/>
      <c r="AC27" s="703"/>
      <c r="AD27" s="704" t="s">
        <v>129</v>
      </c>
      <c r="AE27" s="704"/>
      <c r="AF27" s="704"/>
      <c r="AG27" s="704"/>
      <c r="AH27" s="704"/>
      <c r="AI27" s="704"/>
      <c r="AJ27" s="704"/>
      <c r="AK27" s="704"/>
      <c r="AL27" s="646" t="s">
        <v>226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7969925</v>
      </c>
      <c r="BH27" s="644"/>
      <c r="BI27" s="644"/>
      <c r="BJ27" s="644"/>
      <c r="BK27" s="644"/>
      <c r="BL27" s="644"/>
      <c r="BM27" s="644"/>
      <c r="BN27" s="645"/>
      <c r="BO27" s="703">
        <v>100</v>
      </c>
      <c r="BP27" s="703"/>
      <c r="BQ27" s="703"/>
      <c r="BR27" s="703"/>
      <c r="BS27" s="649">
        <v>52235</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7073606</v>
      </c>
      <c r="CS27" s="642"/>
      <c r="CT27" s="642"/>
      <c r="CU27" s="642"/>
      <c r="CV27" s="642"/>
      <c r="CW27" s="642"/>
      <c r="CX27" s="642"/>
      <c r="CY27" s="643"/>
      <c r="CZ27" s="646">
        <v>28.3</v>
      </c>
      <c r="DA27" s="675"/>
      <c r="DB27" s="675"/>
      <c r="DC27" s="676"/>
      <c r="DD27" s="649">
        <v>2134882</v>
      </c>
      <c r="DE27" s="642"/>
      <c r="DF27" s="642"/>
      <c r="DG27" s="642"/>
      <c r="DH27" s="642"/>
      <c r="DI27" s="642"/>
      <c r="DJ27" s="642"/>
      <c r="DK27" s="643"/>
      <c r="DL27" s="649">
        <v>2109867</v>
      </c>
      <c r="DM27" s="642"/>
      <c r="DN27" s="642"/>
      <c r="DO27" s="642"/>
      <c r="DP27" s="642"/>
      <c r="DQ27" s="642"/>
      <c r="DR27" s="642"/>
      <c r="DS27" s="642"/>
      <c r="DT27" s="642"/>
      <c r="DU27" s="642"/>
      <c r="DV27" s="643"/>
      <c r="DW27" s="646">
        <v>15.1</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1307141</v>
      </c>
      <c r="CS28" s="644"/>
      <c r="CT28" s="644"/>
      <c r="CU28" s="644"/>
      <c r="CV28" s="644"/>
      <c r="CW28" s="644"/>
      <c r="CX28" s="644"/>
      <c r="CY28" s="645"/>
      <c r="CZ28" s="646">
        <v>5.2</v>
      </c>
      <c r="DA28" s="675"/>
      <c r="DB28" s="675"/>
      <c r="DC28" s="676"/>
      <c r="DD28" s="649">
        <v>1279683</v>
      </c>
      <c r="DE28" s="644"/>
      <c r="DF28" s="644"/>
      <c r="DG28" s="644"/>
      <c r="DH28" s="644"/>
      <c r="DI28" s="644"/>
      <c r="DJ28" s="644"/>
      <c r="DK28" s="645"/>
      <c r="DL28" s="649">
        <v>1274506</v>
      </c>
      <c r="DM28" s="644"/>
      <c r="DN28" s="644"/>
      <c r="DO28" s="644"/>
      <c r="DP28" s="644"/>
      <c r="DQ28" s="644"/>
      <c r="DR28" s="644"/>
      <c r="DS28" s="644"/>
      <c r="DT28" s="644"/>
      <c r="DU28" s="644"/>
      <c r="DV28" s="645"/>
      <c r="DW28" s="646">
        <v>9.1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1491652</v>
      </c>
      <c r="S29" s="644"/>
      <c r="T29" s="644"/>
      <c r="U29" s="644"/>
      <c r="V29" s="644"/>
      <c r="W29" s="644"/>
      <c r="X29" s="644"/>
      <c r="Y29" s="645"/>
      <c r="Z29" s="703">
        <v>5.9</v>
      </c>
      <c r="AA29" s="703"/>
      <c r="AB29" s="703"/>
      <c r="AC29" s="703"/>
      <c r="AD29" s="704" t="s">
        <v>226</v>
      </c>
      <c r="AE29" s="704"/>
      <c r="AF29" s="704"/>
      <c r="AG29" s="704"/>
      <c r="AH29" s="704"/>
      <c r="AI29" s="704"/>
      <c r="AJ29" s="704"/>
      <c r="AK29" s="704"/>
      <c r="AL29" s="646" t="s">
        <v>129</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1307097</v>
      </c>
      <c r="CS29" s="642"/>
      <c r="CT29" s="642"/>
      <c r="CU29" s="642"/>
      <c r="CV29" s="642"/>
      <c r="CW29" s="642"/>
      <c r="CX29" s="642"/>
      <c r="CY29" s="643"/>
      <c r="CZ29" s="646">
        <v>5.2</v>
      </c>
      <c r="DA29" s="675"/>
      <c r="DB29" s="675"/>
      <c r="DC29" s="676"/>
      <c r="DD29" s="649">
        <v>1279639</v>
      </c>
      <c r="DE29" s="642"/>
      <c r="DF29" s="642"/>
      <c r="DG29" s="642"/>
      <c r="DH29" s="642"/>
      <c r="DI29" s="642"/>
      <c r="DJ29" s="642"/>
      <c r="DK29" s="643"/>
      <c r="DL29" s="649">
        <v>1274462</v>
      </c>
      <c r="DM29" s="642"/>
      <c r="DN29" s="642"/>
      <c r="DO29" s="642"/>
      <c r="DP29" s="642"/>
      <c r="DQ29" s="642"/>
      <c r="DR29" s="642"/>
      <c r="DS29" s="642"/>
      <c r="DT29" s="642"/>
      <c r="DU29" s="642"/>
      <c r="DV29" s="643"/>
      <c r="DW29" s="646">
        <v>9.1</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25740</v>
      </c>
      <c r="S30" s="644"/>
      <c r="T30" s="644"/>
      <c r="U30" s="644"/>
      <c r="V30" s="644"/>
      <c r="W30" s="644"/>
      <c r="X30" s="644"/>
      <c r="Y30" s="645"/>
      <c r="Z30" s="703">
        <v>0.1</v>
      </c>
      <c r="AA30" s="703"/>
      <c r="AB30" s="703"/>
      <c r="AC30" s="703"/>
      <c r="AD30" s="704">
        <v>5073</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98.7</v>
      </c>
      <c r="BH30" s="722"/>
      <c r="BI30" s="722"/>
      <c r="BJ30" s="722"/>
      <c r="BK30" s="722"/>
      <c r="BL30" s="722"/>
      <c r="BM30" s="723">
        <v>96</v>
      </c>
      <c r="BN30" s="722"/>
      <c r="BO30" s="722"/>
      <c r="BP30" s="722"/>
      <c r="BQ30" s="724"/>
      <c r="BR30" s="721">
        <v>98.4</v>
      </c>
      <c r="BS30" s="722"/>
      <c r="BT30" s="722"/>
      <c r="BU30" s="722"/>
      <c r="BV30" s="722"/>
      <c r="BW30" s="722"/>
      <c r="BX30" s="723">
        <v>95.4</v>
      </c>
      <c r="BY30" s="722"/>
      <c r="BZ30" s="722"/>
      <c r="CA30" s="722"/>
      <c r="CB30" s="724"/>
      <c r="CD30" s="727"/>
      <c r="CE30" s="728"/>
      <c r="CF30" s="685" t="s">
        <v>303</v>
      </c>
      <c r="CG30" s="682"/>
      <c r="CH30" s="682"/>
      <c r="CI30" s="682"/>
      <c r="CJ30" s="682"/>
      <c r="CK30" s="682"/>
      <c r="CL30" s="682"/>
      <c r="CM30" s="682"/>
      <c r="CN30" s="682"/>
      <c r="CO30" s="682"/>
      <c r="CP30" s="682"/>
      <c r="CQ30" s="683"/>
      <c r="CR30" s="641">
        <v>1171462</v>
      </c>
      <c r="CS30" s="644"/>
      <c r="CT30" s="644"/>
      <c r="CU30" s="644"/>
      <c r="CV30" s="644"/>
      <c r="CW30" s="644"/>
      <c r="CX30" s="644"/>
      <c r="CY30" s="645"/>
      <c r="CZ30" s="646">
        <v>4.7</v>
      </c>
      <c r="DA30" s="675"/>
      <c r="DB30" s="675"/>
      <c r="DC30" s="676"/>
      <c r="DD30" s="649">
        <v>1145734</v>
      </c>
      <c r="DE30" s="644"/>
      <c r="DF30" s="644"/>
      <c r="DG30" s="644"/>
      <c r="DH30" s="644"/>
      <c r="DI30" s="644"/>
      <c r="DJ30" s="644"/>
      <c r="DK30" s="645"/>
      <c r="DL30" s="649">
        <v>1140557</v>
      </c>
      <c r="DM30" s="644"/>
      <c r="DN30" s="644"/>
      <c r="DO30" s="644"/>
      <c r="DP30" s="644"/>
      <c r="DQ30" s="644"/>
      <c r="DR30" s="644"/>
      <c r="DS30" s="644"/>
      <c r="DT30" s="644"/>
      <c r="DU30" s="644"/>
      <c r="DV30" s="645"/>
      <c r="DW30" s="646">
        <v>8.1999999999999993</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7749</v>
      </c>
      <c r="S31" s="644"/>
      <c r="T31" s="644"/>
      <c r="U31" s="644"/>
      <c r="V31" s="644"/>
      <c r="W31" s="644"/>
      <c r="X31" s="644"/>
      <c r="Y31" s="645"/>
      <c r="Z31" s="703">
        <v>0</v>
      </c>
      <c r="AA31" s="703"/>
      <c r="AB31" s="703"/>
      <c r="AC31" s="703"/>
      <c r="AD31" s="704" t="s">
        <v>129</v>
      </c>
      <c r="AE31" s="704"/>
      <c r="AF31" s="704"/>
      <c r="AG31" s="704"/>
      <c r="AH31" s="704"/>
      <c r="AI31" s="704"/>
      <c r="AJ31" s="704"/>
      <c r="AK31" s="704"/>
      <c r="AL31" s="646" t="s">
        <v>226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98.4</v>
      </c>
      <c r="BH31" s="642"/>
      <c r="BI31" s="642"/>
      <c r="BJ31" s="642"/>
      <c r="BK31" s="642"/>
      <c r="BL31" s="642"/>
      <c r="BM31" s="647">
        <v>95.7</v>
      </c>
      <c r="BN31" s="720"/>
      <c r="BO31" s="720"/>
      <c r="BP31" s="720"/>
      <c r="BQ31" s="681"/>
      <c r="BR31" s="719">
        <v>98.1</v>
      </c>
      <c r="BS31" s="642"/>
      <c r="BT31" s="642"/>
      <c r="BU31" s="642"/>
      <c r="BV31" s="642"/>
      <c r="BW31" s="642"/>
      <c r="BX31" s="647">
        <v>95</v>
      </c>
      <c r="BY31" s="720"/>
      <c r="BZ31" s="720"/>
      <c r="CA31" s="720"/>
      <c r="CB31" s="681"/>
      <c r="CD31" s="727"/>
      <c r="CE31" s="728"/>
      <c r="CF31" s="685" t="s">
        <v>307</v>
      </c>
      <c r="CG31" s="682"/>
      <c r="CH31" s="682"/>
      <c r="CI31" s="682"/>
      <c r="CJ31" s="682"/>
      <c r="CK31" s="682"/>
      <c r="CL31" s="682"/>
      <c r="CM31" s="682"/>
      <c r="CN31" s="682"/>
      <c r="CO31" s="682"/>
      <c r="CP31" s="682"/>
      <c r="CQ31" s="683"/>
      <c r="CR31" s="641">
        <v>135635</v>
      </c>
      <c r="CS31" s="642"/>
      <c r="CT31" s="642"/>
      <c r="CU31" s="642"/>
      <c r="CV31" s="642"/>
      <c r="CW31" s="642"/>
      <c r="CX31" s="642"/>
      <c r="CY31" s="643"/>
      <c r="CZ31" s="646">
        <v>0.5</v>
      </c>
      <c r="DA31" s="675"/>
      <c r="DB31" s="675"/>
      <c r="DC31" s="676"/>
      <c r="DD31" s="649">
        <v>133905</v>
      </c>
      <c r="DE31" s="642"/>
      <c r="DF31" s="642"/>
      <c r="DG31" s="642"/>
      <c r="DH31" s="642"/>
      <c r="DI31" s="642"/>
      <c r="DJ31" s="642"/>
      <c r="DK31" s="643"/>
      <c r="DL31" s="649">
        <v>133905</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261309</v>
      </c>
      <c r="S32" s="644"/>
      <c r="T32" s="644"/>
      <c r="U32" s="644"/>
      <c r="V32" s="644"/>
      <c r="W32" s="644"/>
      <c r="X32" s="644"/>
      <c r="Y32" s="645"/>
      <c r="Z32" s="703">
        <v>1</v>
      </c>
      <c r="AA32" s="703"/>
      <c r="AB32" s="703"/>
      <c r="AC32" s="703"/>
      <c r="AD32" s="704" t="s">
        <v>129</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98.9</v>
      </c>
      <c r="BH32" s="657"/>
      <c r="BI32" s="657"/>
      <c r="BJ32" s="657"/>
      <c r="BK32" s="657"/>
      <c r="BL32" s="657"/>
      <c r="BM32" s="701">
        <v>96</v>
      </c>
      <c r="BN32" s="657"/>
      <c r="BO32" s="657"/>
      <c r="BP32" s="657"/>
      <c r="BQ32" s="694"/>
      <c r="BR32" s="718">
        <v>98.6</v>
      </c>
      <c r="BS32" s="657"/>
      <c r="BT32" s="657"/>
      <c r="BU32" s="657"/>
      <c r="BV32" s="657"/>
      <c r="BW32" s="657"/>
      <c r="BX32" s="701">
        <v>95.3</v>
      </c>
      <c r="BY32" s="657"/>
      <c r="BZ32" s="657"/>
      <c r="CA32" s="657"/>
      <c r="CB32" s="694"/>
      <c r="CD32" s="729"/>
      <c r="CE32" s="730"/>
      <c r="CF32" s="685" t="s">
        <v>310</v>
      </c>
      <c r="CG32" s="682"/>
      <c r="CH32" s="682"/>
      <c r="CI32" s="682"/>
      <c r="CJ32" s="682"/>
      <c r="CK32" s="682"/>
      <c r="CL32" s="682"/>
      <c r="CM32" s="682"/>
      <c r="CN32" s="682"/>
      <c r="CO32" s="682"/>
      <c r="CP32" s="682"/>
      <c r="CQ32" s="683"/>
      <c r="CR32" s="641">
        <v>44</v>
      </c>
      <c r="CS32" s="644"/>
      <c r="CT32" s="644"/>
      <c r="CU32" s="644"/>
      <c r="CV32" s="644"/>
      <c r="CW32" s="644"/>
      <c r="CX32" s="644"/>
      <c r="CY32" s="645"/>
      <c r="CZ32" s="646">
        <v>0</v>
      </c>
      <c r="DA32" s="675"/>
      <c r="DB32" s="675"/>
      <c r="DC32" s="676"/>
      <c r="DD32" s="649">
        <v>44</v>
      </c>
      <c r="DE32" s="644"/>
      <c r="DF32" s="644"/>
      <c r="DG32" s="644"/>
      <c r="DH32" s="644"/>
      <c r="DI32" s="644"/>
      <c r="DJ32" s="644"/>
      <c r="DK32" s="645"/>
      <c r="DL32" s="649">
        <v>44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124200</v>
      </c>
      <c r="S33" s="644"/>
      <c r="T33" s="644"/>
      <c r="U33" s="644"/>
      <c r="V33" s="644"/>
      <c r="W33" s="644"/>
      <c r="X33" s="644"/>
      <c r="Y33" s="645"/>
      <c r="Z33" s="703">
        <v>0.5</v>
      </c>
      <c r="AA33" s="703"/>
      <c r="AB33" s="703"/>
      <c r="AC33" s="703"/>
      <c r="AD33" s="704" t="s">
        <v>129</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9148814</v>
      </c>
      <c r="CS33" s="642"/>
      <c r="CT33" s="642"/>
      <c r="CU33" s="642"/>
      <c r="CV33" s="642"/>
      <c r="CW33" s="642"/>
      <c r="CX33" s="642"/>
      <c r="CY33" s="643"/>
      <c r="CZ33" s="646">
        <v>36.700000000000003</v>
      </c>
      <c r="DA33" s="675"/>
      <c r="DB33" s="675"/>
      <c r="DC33" s="676"/>
      <c r="DD33" s="649">
        <v>8002733</v>
      </c>
      <c r="DE33" s="642"/>
      <c r="DF33" s="642"/>
      <c r="DG33" s="642"/>
      <c r="DH33" s="642"/>
      <c r="DI33" s="642"/>
      <c r="DJ33" s="642"/>
      <c r="DK33" s="643"/>
      <c r="DL33" s="649">
        <v>7159032</v>
      </c>
      <c r="DM33" s="642"/>
      <c r="DN33" s="642"/>
      <c r="DO33" s="642"/>
      <c r="DP33" s="642"/>
      <c r="DQ33" s="642"/>
      <c r="DR33" s="642"/>
      <c r="DS33" s="642"/>
      <c r="DT33" s="642"/>
      <c r="DU33" s="642"/>
      <c r="DV33" s="643"/>
      <c r="DW33" s="646">
        <v>51.2</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295734</v>
      </c>
      <c r="S34" s="644"/>
      <c r="T34" s="644"/>
      <c r="U34" s="644"/>
      <c r="V34" s="644"/>
      <c r="W34" s="644"/>
      <c r="X34" s="644"/>
      <c r="Y34" s="645"/>
      <c r="Z34" s="703">
        <v>1.2</v>
      </c>
      <c r="AA34" s="703"/>
      <c r="AB34" s="703"/>
      <c r="AC34" s="703"/>
      <c r="AD34" s="704">
        <v>13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2548870</v>
      </c>
      <c r="CS34" s="644"/>
      <c r="CT34" s="644"/>
      <c r="CU34" s="644"/>
      <c r="CV34" s="644"/>
      <c r="CW34" s="644"/>
      <c r="CX34" s="644"/>
      <c r="CY34" s="645"/>
      <c r="CZ34" s="646">
        <v>10.199999999999999</v>
      </c>
      <c r="DA34" s="675"/>
      <c r="DB34" s="675"/>
      <c r="DC34" s="676"/>
      <c r="DD34" s="649">
        <v>2089660</v>
      </c>
      <c r="DE34" s="644"/>
      <c r="DF34" s="644"/>
      <c r="DG34" s="644"/>
      <c r="DH34" s="644"/>
      <c r="DI34" s="644"/>
      <c r="DJ34" s="644"/>
      <c r="DK34" s="645"/>
      <c r="DL34" s="649">
        <v>1868537</v>
      </c>
      <c r="DM34" s="644"/>
      <c r="DN34" s="644"/>
      <c r="DO34" s="644"/>
      <c r="DP34" s="644"/>
      <c r="DQ34" s="644"/>
      <c r="DR34" s="644"/>
      <c r="DS34" s="644"/>
      <c r="DT34" s="644"/>
      <c r="DU34" s="644"/>
      <c r="DV34" s="645"/>
      <c r="DW34" s="646">
        <v>13.4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3620400</v>
      </c>
      <c r="S35" s="644"/>
      <c r="T35" s="644"/>
      <c r="U35" s="644"/>
      <c r="V35" s="644"/>
      <c r="W35" s="644"/>
      <c r="X35" s="644"/>
      <c r="Y35" s="645"/>
      <c r="Z35" s="703">
        <v>14.4</v>
      </c>
      <c r="AA35" s="703"/>
      <c r="AB35" s="703"/>
      <c r="AC35" s="703"/>
      <c r="AD35" s="704" t="s">
        <v>120</v>
      </c>
      <c r="AE35" s="704"/>
      <c r="AF35" s="704"/>
      <c r="AG35" s="704"/>
      <c r="AH35" s="704"/>
      <c r="AI35" s="704"/>
      <c r="AJ35" s="704"/>
      <c r="AK35" s="704"/>
      <c r="AL35" s="646" t="s">
        <v>226</v>
      </c>
      <c r="AM35" s="647"/>
      <c r="AN35" s="647"/>
      <c r="AO35" s="705"/>
      <c r="AP35" s="214"/>
      <c r="AQ35" s="709" t="s">
        <v>318</v>
      </c>
      <c r="AR35" s="710"/>
      <c r="AS35" s="710"/>
      <c r="AT35" s="710"/>
      <c r="AU35" s="710"/>
      <c r="AV35" s="710"/>
      <c r="AW35" s="710"/>
      <c r="AX35" s="710"/>
      <c r="AY35" s="711"/>
      <c r="AZ35" s="706">
        <v>3819133</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233869</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129443</v>
      </c>
      <c r="CS35" s="642"/>
      <c r="CT35" s="642"/>
      <c r="CU35" s="642"/>
      <c r="CV35" s="642"/>
      <c r="CW35" s="642"/>
      <c r="CX35" s="642"/>
      <c r="CY35" s="643"/>
      <c r="CZ35" s="646">
        <v>0.5</v>
      </c>
      <c r="DA35" s="675"/>
      <c r="DB35" s="675"/>
      <c r="DC35" s="676"/>
      <c r="DD35" s="649">
        <v>124768</v>
      </c>
      <c r="DE35" s="642"/>
      <c r="DF35" s="642"/>
      <c r="DG35" s="642"/>
      <c r="DH35" s="642"/>
      <c r="DI35" s="642"/>
      <c r="DJ35" s="642"/>
      <c r="DK35" s="643"/>
      <c r="DL35" s="649">
        <v>110841</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129</v>
      </c>
      <c r="AA36" s="703"/>
      <c r="AB36" s="703"/>
      <c r="AC36" s="703"/>
      <c r="AD36" s="704" t="s">
        <v>226</v>
      </c>
      <c r="AE36" s="704"/>
      <c r="AF36" s="704"/>
      <c r="AG36" s="704"/>
      <c r="AH36" s="704"/>
      <c r="AI36" s="704"/>
      <c r="AJ36" s="704"/>
      <c r="AK36" s="704"/>
      <c r="AL36" s="646" t="s">
        <v>226</v>
      </c>
      <c r="AM36" s="647"/>
      <c r="AN36" s="647"/>
      <c r="AO36" s="705"/>
      <c r="AQ36" s="678" t="s">
        <v>322</v>
      </c>
      <c r="AR36" s="679"/>
      <c r="AS36" s="679"/>
      <c r="AT36" s="679"/>
      <c r="AU36" s="679"/>
      <c r="AV36" s="679"/>
      <c r="AW36" s="679"/>
      <c r="AX36" s="679"/>
      <c r="AY36" s="680"/>
      <c r="AZ36" s="641">
        <v>1161000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16801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2714380</v>
      </c>
      <c r="CS36" s="644"/>
      <c r="CT36" s="644"/>
      <c r="CU36" s="644"/>
      <c r="CV36" s="644"/>
      <c r="CW36" s="644"/>
      <c r="CX36" s="644"/>
      <c r="CY36" s="645"/>
      <c r="CZ36" s="646">
        <v>10.9</v>
      </c>
      <c r="DA36" s="675"/>
      <c r="DB36" s="675"/>
      <c r="DC36" s="676"/>
      <c r="DD36" s="649">
        <v>2617151</v>
      </c>
      <c r="DE36" s="644"/>
      <c r="DF36" s="644"/>
      <c r="DG36" s="644"/>
      <c r="DH36" s="644"/>
      <c r="DI36" s="644"/>
      <c r="DJ36" s="644"/>
      <c r="DK36" s="645"/>
      <c r="DL36" s="649">
        <v>2244513</v>
      </c>
      <c r="DM36" s="644"/>
      <c r="DN36" s="644"/>
      <c r="DO36" s="644"/>
      <c r="DP36" s="644"/>
      <c r="DQ36" s="644"/>
      <c r="DR36" s="644"/>
      <c r="DS36" s="644"/>
      <c r="DT36" s="644"/>
      <c r="DU36" s="644"/>
      <c r="DV36" s="645"/>
      <c r="DW36" s="646">
        <v>16.100000000000001</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929600</v>
      </c>
      <c r="S37" s="644"/>
      <c r="T37" s="644"/>
      <c r="U37" s="644"/>
      <c r="V37" s="644"/>
      <c r="W37" s="644"/>
      <c r="X37" s="644"/>
      <c r="Y37" s="645"/>
      <c r="Z37" s="703">
        <v>3.7</v>
      </c>
      <c r="AA37" s="703"/>
      <c r="AB37" s="703"/>
      <c r="AC37" s="703"/>
      <c r="AD37" s="704" t="s">
        <v>129</v>
      </c>
      <c r="AE37" s="704"/>
      <c r="AF37" s="704"/>
      <c r="AG37" s="704"/>
      <c r="AH37" s="704"/>
      <c r="AI37" s="704"/>
      <c r="AJ37" s="704"/>
      <c r="AK37" s="704"/>
      <c r="AL37" s="646" t="s">
        <v>129</v>
      </c>
      <c r="AM37" s="647"/>
      <c r="AN37" s="647"/>
      <c r="AO37" s="705"/>
      <c r="AQ37" s="678" t="s">
        <v>326</v>
      </c>
      <c r="AR37" s="679"/>
      <c r="AS37" s="679"/>
      <c r="AT37" s="679"/>
      <c r="AU37" s="679"/>
      <c r="AV37" s="679"/>
      <c r="AW37" s="679"/>
      <c r="AX37" s="679"/>
      <c r="AY37" s="680"/>
      <c r="AZ37" s="641">
        <v>143988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9528</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1753431</v>
      </c>
      <c r="CS37" s="642"/>
      <c r="CT37" s="642"/>
      <c r="CU37" s="642"/>
      <c r="CV37" s="642"/>
      <c r="CW37" s="642"/>
      <c r="CX37" s="642"/>
      <c r="CY37" s="643"/>
      <c r="CZ37" s="646">
        <v>7</v>
      </c>
      <c r="DA37" s="675"/>
      <c r="DB37" s="675"/>
      <c r="DC37" s="676"/>
      <c r="DD37" s="649">
        <v>1753186</v>
      </c>
      <c r="DE37" s="642"/>
      <c r="DF37" s="642"/>
      <c r="DG37" s="642"/>
      <c r="DH37" s="642"/>
      <c r="DI37" s="642"/>
      <c r="DJ37" s="642"/>
      <c r="DK37" s="643"/>
      <c r="DL37" s="649">
        <v>1722298</v>
      </c>
      <c r="DM37" s="642"/>
      <c r="DN37" s="642"/>
      <c r="DO37" s="642"/>
      <c r="DP37" s="642"/>
      <c r="DQ37" s="642"/>
      <c r="DR37" s="642"/>
      <c r="DS37" s="642"/>
      <c r="DT37" s="642"/>
      <c r="DU37" s="642"/>
      <c r="DV37" s="643"/>
      <c r="DW37" s="646">
        <v>12.3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25155735</v>
      </c>
      <c r="S38" s="693"/>
      <c r="T38" s="693"/>
      <c r="U38" s="693"/>
      <c r="V38" s="693"/>
      <c r="W38" s="693"/>
      <c r="X38" s="693"/>
      <c r="Y38" s="698"/>
      <c r="Z38" s="699">
        <v>100</v>
      </c>
      <c r="AA38" s="699"/>
      <c r="AB38" s="699"/>
      <c r="AC38" s="699"/>
      <c r="AD38" s="700">
        <v>13048914</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48056</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15672</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3627089</v>
      </c>
      <c r="CS38" s="644"/>
      <c r="CT38" s="644"/>
      <c r="CU38" s="644"/>
      <c r="CV38" s="644"/>
      <c r="CW38" s="644"/>
      <c r="CX38" s="644"/>
      <c r="CY38" s="645"/>
      <c r="CZ38" s="646">
        <v>14.5</v>
      </c>
      <c r="DA38" s="675"/>
      <c r="DB38" s="675"/>
      <c r="DC38" s="676"/>
      <c r="DD38" s="649">
        <v>3156500</v>
      </c>
      <c r="DE38" s="644"/>
      <c r="DF38" s="644"/>
      <c r="DG38" s="644"/>
      <c r="DH38" s="644"/>
      <c r="DI38" s="644"/>
      <c r="DJ38" s="644"/>
      <c r="DK38" s="645"/>
      <c r="DL38" s="649">
        <v>2935141</v>
      </c>
      <c r="DM38" s="644"/>
      <c r="DN38" s="644"/>
      <c r="DO38" s="644"/>
      <c r="DP38" s="644"/>
      <c r="DQ38" s="644"/>
      <c r="DR38" s="644"/>
      <c r="DS38" s="644"/>
      <c r="DT38" s="644"/>
      <c r="DU38" s="644"/>
      <c r="DV38" s="645"/>
      <c r="DW38" s="646">
        <v>21</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226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92</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89932</v>
      </c>
      <c r="CS39" s="642"/>
      <c r="CT39" s="642"/>
      <c r="CU39" s="642"/>
      <c r="CV39" s="642"/>
      <c r="CW39" s="642"/>
      <c r="CX39" s="642"/>
      <c r="CY39" s="643"/>
      <c r="CZ39" s="646">
        <v>0.4</v>
      </c>
      <c r="DA39" s="675"/>
      <c r="DB39" s="675"/>
      <c r="DC39" s="676"/>
      <c r="DD39" s="649">
        <v>14654</v>
      </c>
      <c r="DE39" s="642"/>
      <c r="DF39" s="642"/>
      <c r="DG39" s="642"/>
      <c r="DH39" s="642"/>
      <c r="DI39" s="642"/>
      <c r="DJ39" s="642"/>
      <c r="DK39" s="643"/>
      <c r="DL39" s="649" t="s">
        <v>120</v>
      </c>
      <c r="DM39" s="642"/>
      <c r="DN39" s="642"/>
      <c r="DO39" s="642"/>
      <c r="DP39" s="642"/>
      <c r="DQ39" s="642"/>
      <c r="DR39" s="642"/>
      <c r="DS39" s="642"/>
      <c r="DT39" s="642"/>
      <c r="DU39" s="642"/>
      <c r="DV39" s="643"/>
      <c r="DW39" s="646" t="s">
        <v>129</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768873</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130</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39100</v>
      </c>
      <c r="CS40" s="644"/>
      <c r="CT40" s="644"/>
      <c r="CU40" s="644"/>
      <c r="CV40" s="644"/>
      <c r="CW40" s="644"/>
      <c r="CX40" s="644"/>
      <c r="CY40" s="645"/>
      <c r="CZ40" s="646">
        <v>0.2</v>
      </c>
      <c r="DA40" s="675"/>
      <c r="DB40" s="675"/>
      <c r="DC40" s="676"/>
      <c r="DD40" s="649" t="s">
        <v>129</v>
      </c>
      <c r="DE40" s="644"/>
      <c r="DF40" s="644"/>
      <c r="DG40" s="644"/>
      <c r="DH40" s="644"/>
      <c r="DI40" s="644"/>
      <c r="DJ40" s="644"/>
      <c r="DK40" s="645"/>
      <c r="DL40" s="649" t="s">
        <v>120</v>
      </c>
      <c r="DM40" s="644"/>
      <c r="DN40" s="644"/>
      <c r="DO40" s="644"/>
      <c r="DP40" s="644"/>
      <c r="DQ40" s="644"/>
      <c r="DR40" s="644"/>
      <c r="DS40" s="644"/>
      <c r="DT40" s="644"/>
      <c r="DU40" s="644"/>
      <c r="DV40" s="645"/>
      <c r="DW40" s="646" t="s">
        <v>129</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1697216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331</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3189230</v>
      </c>
      <c r="CS42" s="644"/>
      <c r="CT42" s="644"/>
      <c r="CU42" s="644"/>
      <c r="CV42" s="644"/>
      <c r="CW42" s="644"/>
      <c r="CX42" s="644"/>
      <c r="CY42" s="645"/>
      <c r="CZ42" s="646">
        <v>12.8</v>
      </c>
      <c r="DA42" s="647"/>
      <c r="DB42" s="647"/>
      <c r="DC42" s="648"/>
      <c r="DD42" s="649">
        <v>60703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27984</v>
      </c>
      <c r="CS43" s="642"/>
      <c r="CT43" s="642"/>
      <c r="CU43" s="642"/>
      <c r="CV43" s="642"/>
      <c r="CW43" s="642"/>
      <c r="CX43" s="642"/>
      <c r="CY43" s="643"/>
      <c r="CZ43" s="646">
        <v>0.1</v>
      </c>
      <c r="DA43" s="675"/>
      <c r="DB43" s="675"/>
      <c r="DC43" s="676"/>
      <c r="DD43" s="649">
        <v>27984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3186406</v>
      </c>
      <c r="CS44" s="644"/>
      <c r="CT44" s="644"/>
      <c r="CU44" s="644"/>
      <c r="CV44" s="644"/>
      <c r="CW44" s="644"/>
      <c r="CX44" s="644"/>
      <c r="CY44" s="645"/>
      <c r="CZ44" s="646">
        <v>12.8</v>
      </c>
      <c r="DA44" s="647"/>
      <c r="DB44" s="647"/>
      <c r="DC44" s="648"/>
      <c r="DD44" s="649">
        <v>60662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1154084</v>
      </c>
      <c r="CS45" s="642"/>
      <c r="CT45" s="642"/>
      <c r="CU45" s="642"/>
      <c r="CV45" s="642"/>
      <c r="CW45" s="642"/>
      <c r="CX45" s="642"/>
      <c r="CY45" s="643"/>
      <c r="CZ45" s="646">
        <v>4.5999999999999996</v>
      </c>
      <c r="DA45" s="675"/>
      <c r="DB45" s="675"/>
      <c r="DC45" s="676"/>
      <c r="DD45" s="649">
        <v>8609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2032322</v>
      </c>
      <c r="CS46" s="644"/>
      <c r="CT46" s="644"/>
      <c r="CU46" s="644"/>
      <c r="CV46" s="644"/>
      <c r="CW46" s="644"/>
      <c r="CX46" s="644"/>
      <c r="CY46" s="645"/>
      <c r="CZ46" s="646">
        <v>8.1</v>
      </c>
      <c r="DA46" s="647"/>
      <c r="DB46" s="647"/>
      <c r="DC46" s="648"/>
      <c r="DD46" s="649">
        <v>52053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2824</v>
      </c>
      <c r="CS47" s="642"/>
      <c r="CT47" s="642"/>
      <c r="CU47" s="642"/>
      <c r="CV47" s="642"/>
      <c r="CW47" s="642"/>
      <c r="CX47" s="642"/>
      <c r="CY47" s="643"/>
      <c r="CZ47" s="646">
        <v>0</v>
      </c>
      <c r="DA47" s="675"/>
      <c r="DB47" s="675"/>
      <c r="DC47" s="676"/>
      <c r="DD47" s="649">
        <v>41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226</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24951081</v>
      </c>
      <c r="CS49" s="657"/>
      <c r="CT49" s="657"/>
      <c r="CU49" s="657"/>
      <c r="CV49" s="657"/>
      <c r="CW49" s="657"/>
      <c r="CX49" s="657"/>
      <c r="CY49" s="658"/>
      <c r="CZ49" s="659">
        <v>100</v>
      </c>
      <c r="DA49" s="660"/>
      <c r="DB49" s="660"/>
      <c r="DC49" s="661"/>
      <c r="DD49" s="662">
        <v>15367316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12yR/vzHgFBI2fIBg+vn5bmjN2M/YEYzThX38uyPT/4kyVvjWJWNuNtnjI3F3wqui4OUbe8QP508RAWFQjVruA==" saltValue="vTrGecphd8yGSvo5+SH5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25397</v>
      </c>
      <c r="R7" s="1174"/>
      <c r="S7" s="1174"/>
      <c r="T7" s="1174"/>
      <c r="U7" s="1174"/>
      <c r="V7" s="1174">
        <v>25192</v>
      </c>
      <c r="W7" s="1174"/>
      <c r="X7" s="1174"/>
      <c r="Y7" s="1174"/>
      <c r="Z7" s="1174"/>
      <c r="AA7" s="1174">
        <f>Q7-V7</f>
        <v>205</v>
      </c>
      <c r="AB7" s="1174"/>
      <c r="AC7" s="1174"/>
      <c r="AD7" s="1174"/>
      <c r="AE7" s="1175"/>
      <c r="AF7" s="1176">
        <v>16</v>
      </c>
      <c r="AG7" s="1177"/>
      <c r="AH7" s="1177"/>
      <c r="AI7" s="1177"/>
      <c r="AJ7" s="1178"/>
      <c r="AK7" s="1160">
        <v>261</v>
      </c>
      <c r="AL7" s="1161"/>
      <c r="AM7" s="1161"/>
      <c r="AN7" s="1161"/>
      <c r="AO7" s="1161"/>
      <c r="AP7" s="1161">
        <v>18353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0</v>
      </c>
      <c r="CI7" s="1158"/>
      <c r="CJ7" s="1158"/>
      <c r="CK7" s="1158"/>
      <c r="CL7" s="1159"/>
      <c r="CM7" s="1157">
        <v>33</v>
      </c>
      <c r="CN7" s="1158"/>
      <c r="CO7" s="1158"/>
      <c r="CP7" s="1158"/>
      <c r="CQ7" s="1159"/>
      <c r="CR7" s="1157">
        <v>5</v>
      </c>
      <c r="CS7" s="1158"/>
      <c r="CT7" s="1158"/>
      <c r="CU7" s="1158"/>
      <c r="CV7" s="1159"/>
      <c r="CW7" s="1157">
        <v>8</v>
      </c>
      <c r="CX7" s="1158"/>
      <c r="CY7" s="1158"/>
      <c r="CZ7" s="1158"/>
      <c r="DA7" s="1159"/>
      <c r="DB7" s="1157" t="s">
        <v>509</v>
      </c>
      <c r="DC7" s="1158"/>
      <c r="DD7" s="1158"/>
      <c r="DE7" s="1158"/>
      <c r="DF7" s="1159"/>
      <c r="DG7" s="1157" t="s">
        <v>509</v>
      </c>
      <c r="DH7" s="1158"/>
      <c r="DI7" s="1158"/>
      <c r="DJ7" s="1158"/>
      <c r="DK7" s="1159"/>
      <c r="DL7" s="1157" t="s">
        <v>509</v>
      </c>
      <c r="DM7" s="1158"/>
      <c r="DN7" s="1158"/>
      <c r="DO7" s="1158"/>
      <c r="DP7" s="1159"/>
      <c r="DQ7" s="1157" t="s">
        <v>509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587</v>
      </c>
      <c r="BT8" s="1084"/>
      <c r="BU8" s="1084"/>
      <c r="BV8" s="1084"/>
      <c r="BW8" s="1084"/>
      <c r="BX8" s="1084"/>
      <c r="BY8" s="1084"/>
      <c r="BZ8" s="1084"/>
      <c r="CA8" s="1084"/>
      <c r="CB8" s="1084"/>
      <c r="CC8" s="1084"/>
      <c r="CD8" s="1084"/>
      <c r="CE8" s="1084"/>
      <c r="CF8" s="1084"/>
      <c r="CG8" s="1085"/>
      <c r="CH8" s="1058">
        <v>-1</v>
      </c>
      <c r="CI8" s="1059"/>
      <c r="CJ8" s="1059"/>
      <c r="CK8" s="1059"/>
      <c r="CL8" s="1060"/>
      <c r="CM8" s="1058">
        <v>110</v>
      </c>
      <c r="CN8" s="1059"/>
      <c r="CO8" s="1059"/>
      <c r="CP8" s="1059"/>
      <c r="CQ8" s="1060"/>
      <c r="CR8" s="1058">
        <v>100</v>
      </c>
      <c r="CS8" s="1059"/>
      <c r="CT8" s="1059"/>
      <c r="CU8" s="1059"/>
      <c r="CV8" s="1060"/>
      <c r="CW8" s="1058" t="s">
        <v>509</v>
      </c>
      <c r="CX8" s="1059"/>
      <c r="CY8" s="1059"/>
      <c r="CZ8" s="1059"/>
      <c r="DA8" s="1060"/>
      <c r="DB8" s="1058" t="s">
        <v>509</v>
      </c>
      <c r="DC8" s="1059"/>
      <c r="DD8" s="1059"/>
      <c r="DE8" s="1059"/>
      <c r="DF8" s="1060"/>
      <c r="DG8" s="1058" t="s">
        <v>509</v>
      </c>
      <c r="DH8" s="1059"/>
      <c r="DI8" s="1059"/>
      <c r="DJ8" s="1059"/>
      <c r="DK8" s="1060"/>
      <c r="DL8" s="1058" t="s">
        <v>509</v>
      </c>
      <c r="DM8" s="1059"/>
      <c r="DN8" s="1059"/>
      <c r="DO8" s="1059"/>
      <c r="DP8" s="1060"/>
      <c r="DQ8" s="1058" t="s">
        <v>509</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25397</v>
      </c>
      <c r="R23" s="1138"/>
      <c r="S23" s="1138"/>
      <c r="T23" s="1138"/>
      <c r="U23" s="1138"/>
      <c r="V23" s="1138">
        <v>25192</v>
      </c>
      <c r="W23" s="1138"/>
      <c r="X23" s="1138"/>
      <c r="Y23" s="1138"/>
      <c r="Z23" s="1138"/>
      <c r="AA23" s="1138">
        <v>205</v>
      </c>
      <c r="AB23" s="1138"/>
      <c r="AC23" s="1138"/>
      <c r="AD23" s="1138"/>
      <c r="AE23" s="1139"/>
      <c r="AF23" s="1140">
        <v>16</v>
      </c>
      <c r="AG23" s="1138"/>
      <c r="AH23" s="1138"/>
      <c r="AI23" s="1138"/>
      <c r="AJ23" s="1141"/>
      <c r="AK23" s="1142"/>
      <c r="AL23" s="1143"/>
      <c r="AM23" s="1143"/>
      <c r="AN23" s="1143"/>
      <c r="AO23" s="1143"/>
      <c r="AP23" s="1138">
        <v>18353</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8896</v>
      </c>
      <c r="R28" s="1123"/>
      <c r="S28" s="1123"/>
      <c r="T28" s="1123"/>
      <c r="U28" s="1123"/>
      <c r="V28" s="1123">
        <v>8662</v>
      </c>
      <c r="W28" s="1123"/>
      <c r="X28" s="1123"/>
      <c r="Y28" s="1123"/>
      <c r="Z28" s="1123"/>
      <c r="AA28" s="1123">
        <v>234</v>
      </c>
      <c r="AB28" s="1123"/>
      <c r="AC28" s="1123"/>
      <c r="AD28" s="1123"/>
      <c r="AE28" s="1124"/>
      <c r="AF28" s="1125">
        <v>234</v>
      </c>
      <c r="AG28" s="1123"/>
      <c r="AH28" s="1123"/>
      <c r="AI28" s="1123"/>
      <c r="AJ28" s="1126"/>
      <c r="AK28" s="1127">
        <v>769</v>
      </c>
      <c r="AL28" s="1115"/>
      <c r="AM28" s="1115"/>
      <c r="AN28" s="1115"/>
      <c r="AO28" s="1115"/>
      <c r="AP28" s="1115" t="s">
        <v>509</v>
      </c>
      <c r="AQ28" s="1115"/>
      <c r="AR28" s="1115"/>
      <c r="AS28" s="1115"/>
      <c r="AT28" s="1115"/>
      <c r="AU28" s="1115" t="s">
        <v>509</v>
      </c>
      <c r="AV28" s="1115"/>
      <c r="AW28" s="1115"/>
      <c r="AX28" s="1115"/>
      <c r="AY28" s="1115"/>
      <c r="AZ28" s="1116" t="s">
        <v>509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5767</v>
      </c>
      <c r="R29" s="1113"/>
      <c r="S29" s="1113"/>
      <c r="T29" s="1113"/>
      <c r="U29" s="1113"/>
      <c r="V29" s="1113">
        <v>5629</v>
      </c>
      <c r="W29" s="1113"/>
      <c r="X29" s="1113"/>
      <c r="Y29" s="1113"/>
      <c r="Z29" s="1113"/>
      <c r="AA29" s="1113">
        <v>138</v>
      </c>
      <c r="AB29" s="1113"/>
      <c r="AC29" s="1113"/>
      <c r="AD29" s="1113"/>
      <c r="AE29" s="1114"/>
      <c r="AF29" s="1088">
        <v>138</v>
      </c>
      <c r="AG29" s="1089"/>
      <c r="AH29" s="1089"/>
      <c r="AI29" s="1089"/>
      <c r="AJ29" s="1090"/>
      <c r="AK29" s="1049">
        <v>849</v>
      </c>
      <c r="AL29" s="1040"/>
      <c r="AM29" s="1040"/>
      <c r="AN29" s="1040"/>
      <c r="AO29" s="1040"/>
      <c r="AP29" s="1040" t="s">
        <v>509</v>
      </c>
      <c r="AQ29" s="1040"/>
      <c r="AR29" s="1040"/>
      <c r="AS29" s="1040"/>
      <c r="AT29" s="1040"/>
      <c r="AU29" s="1040" t="s">
        <v>509</v>
      </c>
      <c r="AV29" s="1040"/>
      <c r="AW29" s="1040"/>
      <c r="AX29" s="1040"/>
      <c r="AY29" s="1040"/>
      <c r="AZ29" s="1111" t="s">
        <v>509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942</v>
      </c>
      <c r="R30" s="1113"/>
      <c r="S30" s="1113"/>
      <c r="T30" s="1113"/>
      <c r="U30" s="1113"/>
      <c r="V30" s="1113">
        <v>913</v>
      </c>
      <c r="W30" s="1113"/>
      <c r="X30" s="1113"/>
      <c r="Y30" s="1113"/>
      <c r="Z30" s="1113"/>
      <c r="AA30" s="1113">
        <v>29</v>
      </c>
      <c r="AB30" s="1113"/>
      <c r="AC30" s="1113"/>
      <c r="AD30" s="1113"/>
      <c r="AE30" s="1114"/>
      <c r="AF30" s="1088">
        <v>29</v>
      </c>
      <c r="AG30" s="1089"/>
      <c r="AH30" s="1089"/>
      <c r="AI30" s="1089"/>
      <c r="AJ30" s="1090"/>
      <c r="AK30" s="1049">
        <v>166</v>
      </c>
      <c r="AL30" s="1040"/>
      <c r="AM30" s="1040"/>
      <c r="AN30" s="1040"/>
      <c r="AO30" s="1040"/>
      <c r="AP30" s="1040" t="s">
        <v>509</v>
      </c>
      <c r="AQ30" s="1040"/>
      <c r="AR30" s="1040"/>
      <c r="AS30" s="1040"/>
      <c r="AT30" s="1040"/>
      <c r="AU30" s="1040" t="s">
        <v>509</v>
      </c>
      <c r="AV30" s="1040"/>
      <c r="AW30" s="1040"/>
      <c r="AX30" s="1040"/>
      <c r="AY30" s="1040"/>
      <c r="AZ30" s="1111" t="s">
        <v>509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36</v>
      </c>
      <c r="R31" s="1113"/>
      <c r="S31" s="1113"/>
      <c r="T31" s="1113"/>
      <c r="U31" s="1113"/>
      <c r="V31" s="1113">
        <v>39</v>
      </c>
      <c r="W31" s="1113"/>
      <c r="X31" s="1113"/>
      <c r="Y31" s="1113"/>
      <c r="Z31" s="1113"/>
      <c r="AA31" s="1113">
        <v>-3</v>
      </c>
      <c r="AB31" s="1113"/>
      <c r="AC31" s="1113"/>
      <c r="AD31" s="1113"/>
      <c r="AE31" s="1114"/>
      <c r="AF31" s="1088">
        <v>-3</v>
      </c>
      <c r="AG31" s="1089"/>
      <c r="AH31" s="1089"/>
      <c r="AI31" s="1089"/>
      <c r="AJ31" s="1090"/>
      <c r="AK31" s="1049" t="s">
        <v>577</v>
      </c>
      <c r="AL31" s="1040"/>
      <c r="AM31" s="1040"/>
      <c r="AN31" s="1040"/>
      <c r="AO31" s="1040"/>
      <c r="AP31" s="1040" t="s">
        <v>509</v>
      </c>
      <c r="AQ31" s="1040"/>
      <c r="AR31" s="1040"/>
      <c r="AS31" s="1040"/>
      <c r="AT31" s="1040"/>
      <c r="AU31" s="1040" t="s">
        <v>509</v>
      </c>
      <c r="AV31" s="1040"/>
      <c r="AW31" s="1040"/>
      <c r="AX31" s="1040"/>
      <c r="AY31" s="1040"/>
      <c r="AZ31" s="1111" t="s">
        <v>509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1322</v>
      </c>
      <c r="R32" s="1113"/>
      <c r="S32" s="1113"/>
      <c r="T32" s="1113"/>
      <c r="U32" s="1113"/>
      <c r="V32" s="1113">
        <v>1190</v>
      </c>
      <c r="W32" s="1113"/>
      <c r="X32" s="1113"/>
      <c r="Y32" s="1113"/>
      <c r="Z32" s="1113"/>
      <c r="AA32" s="1113">
        <v>132</v>
      </c>
      <c r="AB32" s="1113"/>
      <c r="AC32" s="1113"/>
      <c r="AD32" s="1113"/>
      <c r="AE32" s="1114"/>
      <c r="AF32" s="1088">
        <v>1231</v>
      </c>
      <c r="AG32" s="1089"/>
      <c r="AH32" s="1089"/>
      <c r="AI32" s="1089"/>
      <c r="AJ32" s="1090"/>
      <c r="AK32" s="1049">
        <v>8</v>
      </c>
      <c r="AL32" s="1040"/>
      <c r="AM32" s="1040"/>
      <c r="AN32" s="1040"/>
      <c r="AO32" s="1040"/>
      <c r="AP32" s="1040">
        <v>2434</v>
      </c>
      <c r="AQ32" s="1040"/>
      <c r="AR32" s="1040"/>
      <c r="AS32" s="1040"/>
      <c r="AT32" s="1040"/>
      <c r="AU32" s="1040">
        <v>12</v>
      </c>
      <c r="AV32" s="1040"/>
      <c r="AW32" s="1040"/>
      <c r="AX32" s="1040"/>
      <c r="AY32" s="1040"/>
      <c r="AZ32" s="1111" t="s">
        <v>509</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2541</v>
      </c>
      <c r="R33" s="1113"/>
      <c r="S33" s="1113"/>
      <c r="T33" s="1113"/>
      <c r="U33" s="1113"/>
      <c r="V33" s="1113">
        <v>2628</v>
      </c>
      <c r="W33" s="1113"/>
      <c r="X33" s="1113"/>
      <c r="Y33" s="1113"/>
      <c r="Z33" s="1113"/>
      <c r="AA33" s="1113">
        <v>-87</v>
      </c>
      <c r="AB33" s="1113"/>
      <c r="AC33" s="1113"/>
      <c r="AD33" s="1113"/>
      <c r="AE33" s="1114"/>
      <c r="AF33" s="1088">
        <v>823</v>
      </c>
      <c r="AG33" s="1089"/>
      <c r="AH33" s="1089"/>
      <c r="AI33" s="1089"/>
      <c r="AJ33" s="1090"/>
      <c r="AK33" s="1049">
        <v>144</v>
      </c>
      <c r="AL33" s="1040"/>
      <c r="AM33" s="1040"/>
      <c r="AN33" s="1040"/>
      <c r="AO33" s="1040"/>
      <c r="AP33" s="1040">
        <v>881</v>
      </c>
      <c r="AQ33" s="1040"/>
      <c r="AR33" s="1040"/>
      <c r="AS33" s="1040"/>
      <c r="AT33" s="1040"/>
      <c r="AU33" s="1040">
        <v>441</v>
      </c>
      <c r="AV33" s="1040"/>
      <c r="AW33" s="1040"/>
      <c r="AX33" s="1040"/>
      <c r="AY33" s="1040"/>
      <c r="AZ33" s="1111" t="s">
        <v>509</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3520</v>
      </c>
      <c r="R34" s="1113"/>
      <c r="S34" s="1113"/>
      <c r="T34" s="1113"/>
      <c r="U34" s="1113"/>
      <c r="V34" s="1113">
        <v>3533</v>
      </c>
      <c r="W34" s="1113"/>
      <c r="X34" s="1113"/>
      <c r="Y34" s="1113"/>
      <c r="Z34" s="1113"/>
      <c r="AA34" s="1113">
        <v>-13</v>
      </c>
      <c r="AB34" s="1113"/>
      <c r="AC34" s="1113"/>
      <c r="AD34" s="1113"/>
      <c r="AE34" s="1114"/>
      <c r="AF34" s="1088" t="s">
        <v>120</v>
      </c>
      <c r="AG34" s="1089"/>
      <c r="AH34" s="1089"/>
      <c r="AI34" s="1089"/>
      <c r="AJ34" s="1090"/>
      <c r="AK34" s="1049">
        <v>1161</v>
      </c>
      <c r="AL34" s="1040"/>
      <c r="AM34" s="1040"/>
      <c r="AN34" s="1040"/>
      <c r="AO34" s="1040"/>
      <c r="AP34" s="1040">
        <v>19082</v>
      </c>
      <c r="AQ34" s="1040"/>
      <c r="AR34" s="1040"/>
      <c r="AS34" s="1040"/>
      <c r="AT34" s="1040"/>
      <c r="AU34" s="1040">
        <v>14808</v>
      </c>
      <c r="AV34" s="1040"/>
      <c r="AW34" s="1040"/>
      <c r="AX34" s="1040"/>
      <c r="AY34" s="1040"/>
      <c r="AZ34" s="1111" t="s">
        <v>509</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2452</v>
      </c>
      <c r="AG63" s="1028"/>
      <c r="AH63" s="1028"/>
      <c r="AI63" s="1028"/>
      <c r="AJ63" s="1099"/>
      <c r="AK63" s="1100"/>
      <c r="AL63" s="1032"/>
      <c r="AM63" s="1032"/>
      <c r="AN63" s="1032"/>
      <c r="AO63" s="1032"/>
      <c r="AP63" s="1028">
        <f>AP32+AP33+AP34</f>
        <v>22397</v>
      </c>
      <c r="AQ63" s="1028"/>
      <c r="AR63" s="1028"/>
      <c r="AS63" s="1028"/>
      <c r="AT63" s="1028"/>
      <c r="AU63" s="1028">
        <f>AU32+AU33+AU34</f>
        <v>15261</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578</v>
      </c>
      <c r="R68" s="1051"/>
      <c r="S68" s="1051"/>
      <c r="T68" s="1051"/>
      <c r="U68" s="1051"/>
      <c r="V68" s="1051">
        <v>574</v>
      </c>
      <c r="W68" s="1051"/>
      <c r="X68" s="1051"/>
      <c r="Y68" s="1051"/>
      <c r="Z68" s="1051"/>
      <c r="AA68" s="1051">
        <v>4</v>
      </c>
      <c r="AB68" s="1051"/>
      <c r="AC68" s="1051"/>
      <c r="AD68" s="1051"/>
      <c r="AE68" s="1051"/>
      <c r="AF68" s="1051">
        <v>4</v>
      </c>
      <c r="AG68" s="1051"/>
      <c r="AH68" s="1051"/>
      <c r="AI68" s="1051"/>
      <c r="AJ68" s="1051"/>
      <c r="AK68" s="1051" t="s">
        <v>509</v>
      </c>
      <c r="AL68" s="1051"/>
      <c r="AM68" s="1051"/>
      <c r="AN68" s="1051"/>
      <c r="AO68" s="1051"/>
      <c r="AP68" s="1051">
        <v>137</v>
      </c>
      <c r="AQ68" s="1051"/>
      <c r="AR68" s="1051"/>
      <c r="AS68" s="1051"/>
      <c r="AT68" s="1051"/>
      <c r="AU68" s="1051">
        <v>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46">
        <v>2883</v>
      </c>
      <c r="R69" s="1040"/>
      <c r="S69" s="1040"/>
      <c r="T69" s="1040"/>
      <c r="U69" s="1040"/>
      <c r="V69" s="1040">
        <v>2870</v>
      </c>
      <c r="W69" s="1040"/>
      <c r="X69" s="1040"/>
      <c r="Y69" s="1040"/>
      <c r="Z69" s="1040"/>
      <c r="AA69" s="1040">
        <v>13</v>
      </c>
      <c r="AB69" s="1040"/>
      <c r="AC69" s="1040"/>
      <c r="AD69" s="1040"/>
      <c r="AE69" s="1040"/>
      <c r="AF69" s="1040">
        <v>13</v>
      </c>
      <c r="AG69" s="1040"/>
      <c r="AH69" s="1040"/>
      <c r="AI69" s="1040"/>
      <c r="AJ69" s="1040"/>
      <c r="AK69" s="1040" t="s">
        <v>509</v>
      </c>
      <c r="AL69" s="1040"/>
      <c r="AM69" s="1040"/>
      <c r="AN69" s="1040"/>
      <c r="AO69" s="1040"/>
      <c r="AP69" s="1040">
        <v>1021</v>
      </c>
      <c r="AQ69" s="1040"/>
      <c r="AR69" s="1040"/>
      <c r="AS69" s="1040"/>
      <c r="AT69" s="1040"/>
      <c r="AU69" s="1040">
        <v>284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580</v>
      </c>
      <c r="C70" s="1044"/>
      <c r="D70" s="1044"/>
      <c r="E70" s="1044"/>
      <c r="F70" s="1044"/>
      <c r="G70" s="1044"/>
      <c r="H70" s="1044"/>
      <c r="I70" s="1044"/>
      <c r="J70" s="1044"/>
      <c r="K70" s="1044"/>
      <c r="L70" s="1044"/>
      <c r="M70" s="1044"/>
      <c r="N70" s="1044"/>
      <c r="O70" s="1044"/>
      <c r="P70" s="1045"/>
      <c r="Q70" s="1046">
        <v>3003</v>
      </c>
      <c r="R70" s="1040"/>
      <c r="S70" s="1040"/>
      <c r="T70" s="1040"/>
      <c r="U70" s="1040"/>
      <c r="V70" s="1040">
        <v>2931</v>
      </c>
      <c r="W70" s="1040"/>
      <c r="X70" s="1040"/>
      <c r="Y70" s="1040"/>
      <c r="Z70" s="1040"/>
      <c r="AA70" s="1040">
        <v>72</v>
      </c>
      <c r="AB70" s="1040"/>
      <c r="AC70" s="1040"/>
      <c r="AD70" s="1040"/>
      <c r="AE70" s="1040"/>
      <c r="AF70" s="1040">
        <v>72</v>
      </c>
      <c r="AG70" s="1040"/>
      <c r="AH70" s="1040"/>
      <c r="AI70" s="1040"/>
      <c r="AJ70" s="1040"/>
      <c r="AK70" s="1040">
        <v>32</v>
      </c>
      <c r="AL70" s="1040"/>
      <c r="AM70" s="1040"/>
      <c r="AN70" s="1040"/>
      <c r="AO70" s="1040"/>
      <c r="AP70" s="1040">
        <v>923</v>
      </c>
      <c r="AQ70" s="1040"/>
      <c r="AR70" s="1040"/>
      <c r="AS70" s="1040"/>
      <c r="AT70" s="1040"/>
      <c r="AU70" s="1040">
        <v>270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581</v>
      </c>
      <c r="C71" s="1044"/>
      <c r="D71" s="1044"/>
      <c r="E71" s="1044"/>
      <c r="F71" s="1044"/>
      <c r="G71" s="1044"/>
      <c r="H71" s="1044"/>
      <c r="I71" s="1044"/>
      <c r="J71" s="1044"/>
      <c r="K71" s="1044"/>
      <c r="L71" s="1044"/>
      <c r="M71" s="1044"/>
      <c r="N71" s="1044"/>
      <c r="O71" s="1044"/>
      <c r="P71" s="1045"/>
      <c r="Q71" s="1046">
        <v>93</v>
      </c>
      <c r="R71" s="1040"/>
      <c r="S71" s="1040"/>
      <c r="T71" s="1040"/>
      <c r="U71" s="1040"/>
      <c r="V71" s="1040">
        <v>90</v>
      </c>
      <c r="W71" s="1040"/>
      <c r="X71" s="1040"/>
      <c r="Y71" s="1040"/>
      <c r="Z71" s="1040"/>
      <c r="AA71" s="1040">
        <v>3</v>
      </c>
      <c r="AB71" s="1040"/>
      <c r="AC71" s="1040"/>
      <c r="AD71" s="1040"/>
      <c r="AE71" s="1040"/>
      <c r="AF71" s="1040">
        <v>3</v>
      </c>
      <c r="AG71" s="1040"/>
      <c r="AH71" s="1040"/>
      <c r="AI71" s="1040"/>
      <c r="AJ71" s="1040"/>
      <c r="AK71" s="1040" t="s">
        <v>509</v>
      </c>
      <c r="AL71" s="1040"/>
      <c r="AM71" s="1040"/>
      <c r="AN71" s="1040"/>
      <c r="AO71" s="1040"/>
      <c r="AP71" s="1040" t="s">
        <v>509</v>
      </c>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582</v>
      </c>
      <c r="C72" s="1044"/>
      <c r="D72" s="1044"/>
      <c r="E72" s="1044"/>
      <c r="F72" s="1044"/>
      <c r="G72" s="1044"/>
      <c r="H72" s="1044"/>
      <c r="I72" s="1044"/>
      <c r="J72" s="1044"/>
      <c r="K72" s="1044"/>
      <c r="L72" s="1044"/>
      <c r="M72" s="1044"/>
      <c r="N72" s="1044"/>
      <c r="O72" s="1044"/>
      <c r="P72" s="1045"/>
      <c r="Q72" s="1046">
        <v>197</v>
      </c>
      <c r="R72" s="1040"/>
      <c r="S72" s="1040"/>
      <c r="T72" s="1040"/>
      <c r="U72" s="1040"/>
      <c r="V72" s="1040">
        <v>168</v>
      </c>
      <c r="W72" s="1040"/>
      <c r="X72" s="1040"/>
      <c r="Y72" s="1040"/>
      <c r="Z72" s="1040"/>
      <c r="AA72" s="1040">
        <v>29</v>
      </c>
      <c r="AB72" s="1040"/>
      <c r="AC72" s="1040"/>
      <c r="AD72" s="1040"/>
      <c r="AE72" s="1040"/>
      <c r="AF72" s="1040">
        <v>29</v>
      </c>
      <c r="AG72" s="1040"/>
      <c r="AH72" s="1040"/>
      <c r="AI72" s="1040"/>
      <c r="AJ72" s="1040"/>
      <c r="AK72" s="1040" t="s">
        <v>509</v>
      </c>
      <c r="AL72" s="1040"/>
      <c r="AM72" s="1040"/>
      <c r="AN72" s="1040"/>
      <c r="AO72" s="1040"/>
      <c r="AP72" s="1040" t="s">
        <v>509</v>
      </c>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583</v>
      </c>
      <c r="C73" s="1044"/>
      <c r="D73" s="1044"/>
      <c r="E73" s="1044"/>
      <c r="F73" s="1044"/>
      <c r="G73" s="1044"/>
      <c r="H73" s="1044"/>
      <c r="I73" s="1044"/>
      <c r="J73" s="1044"/>
      <c r="K73" s="1044"/>
      <c r="L73" s="1044"/>
      <c r="M73" s="1044"/>
      <c r="N73" s="1044"/>
      <c r="O73" s="1044"/>
      <c r="P73" s="1045"/>
      <c r="Q73" s="1046">
        <v>1132716</v>
      </c>
      <c r="R73" s="1040"/>
      <c r="S73" s="1040"/>
      <c r="T73" s="1040"/>
      <c r="U73" s="1040"/>
      <c r="V73" s="1040">
        <v>1106468</v>
      </c>
      <c r="W73" s="1040"/>
      <c r="X73" s="1040"/>
      <c r="Y73" s="1040"/>
      <c r="Z73" s="1040"/>
      <c r="AA73" s="1040">
        <v>26248</v>
      </c>
      <c r="AB73" s="1040"/>
      <c r="AC73" s="1040"/>
      <c r="AD73" s="1040"/>
      <c r="AE73" s="1040"/>
      <c r="AF73" s="1040">
        <v>26248</v>
      </c>
      <c r="AG73" s="1040"/>
      <c r="AH73" s="1040"/>
      <c r="AI73" s="1040"/>
      <c r="AJ73" s="1040"/>
      <c r="AK73" s="1040">
        <v>8638</v>
      </c>
      <c r="AL73" s="1040"/>
      <c r="AM73" s="1040"/>
      <c r="AN73" s="1040"/>
      <c r="AO73" s="1040"/>
      <c r="AP73" s="1040" t="s">
        <v>509</v>
      </c>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584</v>
      </c>
      <c r="C74" s="1044"/>
      <c r="D74" s="1044"/>
      <c r="E74" s="1044"/>
      <c r="F74" s="1044"/>
      <c r="G74" s="1044"/>
      <c r="H74" s="1044"/>
      <c r="I74" s="1044"/>
      <c r="J74" s="1044"/>
      <c r="K74" s="1044"/>
      <c r="L74" s="1044"/>
      <c r="M74" s="1044"/>
      <c r="N74" s="1044"/>
      <c r="O74" s="1044"/>
      <c r="P74" s="1045"/>
      <c r="Q74" s="1046">
        <v>41771</v>
      </c>
      <c r="R74" s="1040"/>
      <c r="S74" s="1040"/>
      <c r="T74" s="1040"/>
      <c r="U74" s="1040"/>
      <c r="V74" s="1040">
        <v>34833</v>
      </c>
      <c r="W74" s="1040"/>
      <c r="X74" s="1040"/>
      <c r="Y74" s="1040"/>
      <c r="Z74" s="1040"/>
      <c r="AA74" s="1040">
        <v>6938</v>
      </c>
      <c r="AB74" s="1040"/>
      <c r="AC74" s="1040"/>
      <c r="AD74" s="1040"/>
      <c r="AE74" s="1040"/>
      <c r="AF74" s="1040">
        <v>18441</v>
      </c>
      <c r="AG74" s="1040"/>
      <c r="AH74" s="1040"/>
      <c r="AI74" s="1040"/>
      <c r="AJ74" s="1040"/>
      <c r="AK74" s="1040" t="s">
        <v>509</v>
      </c>
      <c r="AL74" s="1040"/>
      <c r="AM74" s="1040"/>
      <c r="AN74" s="1040"/>
      <c r="AO74" s="1040"/>
      <c r="AP74" s="1040">
        <v>130769</v>
      </c>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585</v>
      </c>
      <c r="C75" s="1044"/>
      <c r="D75" s="1044"/>
      <c r="E75" s="1044"/>
      <c r="F75" s="1044"/>
      <c r="G75" s="1044"/>
      <c r="H75" s="1044"/>
      <c r="I75" s="1044"/>
      <c r="J75" s="1044"/>
      <c r="K75" s="1044"/>
      <c r="L75" s="1044"/>
      <c r="M75" s="1044"/>
      <c r="N75" s="1044"/>
      <c r="O75" s="1044"/>
      <c r="P75" s="1045"/>
      <c r="Q75" s="1047">
        <v>7819</v>
      </c>
      <c r="R75" s="1048"/>
      <c r="S75" s="1048"/>
      <c r="T75" s="1048"/>
      <c r="U75" s="1049"/>
      <c r="V75" s="1050">
        <v>5819</v>
      </c>
      <c r="W75" s="1048"/>
      <c r="X75" s="1048"/>
      <c r="Y75" s="1048"/>
      <c r="Z75" s="1049"/>
      <c r="AA75" s="1050">
        <v>1999</v>
      </c>
      <c r="AB75" s="1048"/>
      <c r="AC75" s="1048"/>
      <c r="AD75" s="1048"/>
      <c r="AE75" s="1049"/>
      <c r="AF75" s="1050">
        <v>18181</v>
      </c>
      <c r="AG75" s="1048"/>
      <c r="AH75" s="1048"/>
      <c r="AI75" s="1048"/>
      <c r="AJ75" s="1049"/>
      <c r="AK75" s="1050" t="s">
        <v>509</v>
      </c>
      <c r="AL75" s="1048"/>
      <c r="AM75" s="1048"/>
      <c r="AN75" s="1048"/>
      <c r="AO75" s="1049"/>
      <c r="AP75" s="1050">
        <v>16138</v>
      </c>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f>
        <v>62991</v>
      </c>
      <c r="AG88" s="1028"/>
      <c r="AH88" s="1028"/>
      <c r="AI88" s="1028"/>
      <c r="AJ88" s="1028"/>
      <c r="AK88" s="1032"/>
      <c r="AL88" s="1032"/>
      <c r="AM88" s="1032"/>
      <c r="AN88" s="1032"/>
      <c r="AO88" s="1032"/>
      <c r="AP88" s="1028">
        <f>AP68+AP69+AP70+AP74+AP75</f>
        <v>148988</v>
      </c>
      <c r="AQ88" s="1028"/>
      <c r="AR88" s="1028"/>
      <c r="AS88" s="1028"/>
      <c r="AT88" s="1028"/>
      <c r="AU88" s="1028">
        <f>AU68+AU69+AU70</f>
        <v>621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105</v>
      </c>
      <c r="CS102" s="1020"/>
      <c r="CT102" s="1020"/>
      <c r="CU102" s="1020"/>
      <c r="CV102" s="1021"/>
      <c r="CW102" s="1019">
        <v>8</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297</v>
      </c>
      <c r="AG109" s="963"/>
      <c r="AH109" s="963"/>
      <c r="AI109" s="963"/>
      <c r="AJ109" s="964"/>
      <c r="AK109" s="965" t="s">
        <v>296</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297</v>
      </c>
      <c r="BW109" s="963"/>
      <c r="BX109" s="963"/>
      <c r="BY109" s="963"/>
      <c r="BZ109" s="964"/>
      <c r="CA109" s="965" t="s">
        <v>296</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297</v>
      </c>
      <c r="DM109" s="963"/>
      <c r="DN109" s="963"/>
      <c r="DO109" s="963"/>
      <c r="DP109" s="964"/>
      <c r="DQ109" s="965" t="s">
        <v>296</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1206064</v>
      </c>
      <c r="AB110" s="956"/>
      <c r="AC110" s="956"/>
      <c r="AD110" s="956"/>
      <c r="AE110" s="957"/>
      <c r="AF110" s="958">
        <v>1235898</v>
      </c>
      <c r="AG110" s="956"/>
      <c r="AH110" s="956"/>
      <c r="AI110" s="956"/>
      <c r="AJ110" s="957"/>
      <c r="AK110" s="958">
        <v>1301942</v>
      </c>
      <c r="AL110" s="956"/>
      <c r="AM110" s="956"/>
      <c r="AN110" s="956"/>
      <c r="AO110" s="957"/>
      <c r="AP110" s="959">
        <v>10.9</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15135592</v>
      </c>
      <c r="BR110" s="903"/>
      <c r="BS110" s="903"/>
      <c r="BT110" s="903"/>
      <c r="BU110" s="903"/>
      <c r="BV110" s="903">
        <v>15903797</v>
      </c>
      <c r="BW110" s="903"/>
      <c r="BX110" s="903"/>
      <c r="BY110" s="903"/>
      <c r="BZ110" s="903"/>
      <c r="CA110" s="903">
        <v>18352735</v>
      </c>
      <c r="CB110" s="903"/>
      <c r="CC110" s="903"/>
      <c r="CD110" s="903"/>
      <c r="CE110" s="903"/>
      <c r="CF110" s="927">
        <v>154</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428</v>
      </c>
      <c r="DM110" s="903"/>
      <c r="DN110" s="903"/>
      <c r="DO110" s="903"/>
      <c r="DP110" s="903"/>
      <c r="DQ110" s="903" t="s">
        <v>429</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431</v>
      </c>
      <c r="BW111" s="875"/>
      <c r="BX111" s="875"/>
      <c r="BY111" s="875"/>
      <c r="BZ111" s="875"/>
      <c r="CA111" s="875" t="s">
        <v>428</v>
      </c>
      <c r="CB111" s="875"/>
      <c r="CC111" s="875"/>
      <c r="CD111" s="875"/>
      <c r="CE111" s="875"/>
      <c r="CF111" s="936" t="s">
        <v>402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120</v>
      </c>
      <c r="DR111" s="875"/>
      <c r="DS111" s="875"/>
      <c r="DT111" s="875"/>
      <c r="DU111" s="875"/>
      <c r="DV111" s="852" t="s">
        <v>431</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120</v>
      </c>
      <c r="AG112" s="838"/>
      <c r="AH112" s="838"/>
      <c r="AI112" s="838"/>
      <c r="AJ112" s="839"/>
      <c r="AK112" s="840" t="s">
        <v>402</v>
      </c>
      <c r="AL112" s="838"/>
      <c r="AM112" s="838"/>
      <c r="AN112" s="838"/>
      <c r="AO112" s="839"/>
      <c r="AP112" s="885" t="s">
        <v>436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15808102</v>
      </c>
      <c r="BR112" s="875"/>
      <c r="BS112" s="875"/>
      <c r="BT112" s="875"/>
      <c r="BU112" s="875"/>
      <c r="BV112" s="875">
        <v>15208437</v>
      </c>
      <c r="BW112" s="875"/>
      <c r="BX112" s="875"/>
      <c r="BY112" s="875"/>
      <c r="BZ112" s="875"/>
      <c r="CA112" s="875">
        <v>15260450</v>
      </c>
      <c r="CB112" s="875"/>
      <c r="CC112" s="875"/>
      <c r="CD112" s="875"/>
      <c r="CE112" s="875"/>
      <c r="CF112" s="936">
        <v>128</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402</v>
      </c>
      <c r="DH112" s="875"/>
      <c r="DI112" s="875"/>
      <c r="DJ112" s="875"/>
      <c r="DK112" s="875"/>
      <c r="DL112" s="875" t="s">
        <v>431</v>
      </c>
      <c r="DM112" s="875"/>
      <c r="DN112" s="875"/>
      <c r="DO112" s="875"/>
      <c r="DP112" s="875"/>
      <c r="DQ112" s="875" t="s">
        <v>429</v>
      </c>
      <c r="DR112" s="875"/>
      <c r="DS112" s="875"/>
      <c r="DT112" s="875"/>
      <c r="DU112" s="875"/>
      <c r="DV112" s="852" t="s">
        <v>436</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1061917</v>
      </c>
      <c r="AB113" s="984"/>
      <c r="AC113" s="984"/>
      <c r="AD113" s="984"/>
      <c r="AE113" s="985"/>
      <c r="AF113" s="986">
        <v>1094474</v>
      </c>
      <c r="AG113" s="984"/>
      <c r="AH113" s="984"/>
      <c r="AI113" s="984"/>
      <c r="AJ113" s="985"/>
      <c r="AK113" s="986">
        <v>1104045</v>
      </c>
      <c r="AL113" s="984"/>
      <c r="AM113" s="984"/>
      <c r="AN113" s="984"/>
      <c r="AO113" s="985"/>
      <c r="AP113" s="987">
        <v>9.3000000000000007</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1015634</v>
      </c>
      <c r="BR113" s="875"/>
      <c r="BS113" s="875"/>
      <c r="BT113" s="875"/>
      <c r="BU113" s="875"/>
      <c r="BV113" s="875">
        <v>804939</v>
      </c>
      <c r="BW113" s="875"/>
      <c r="BX113" s="875"/>
      <c r="BY113" s="875"/>
      <c r="BZ113" s="875"/>
      <c r="CA113" s="875">
        <v>620686</v>
      </c>
      <c r="CB113" s="875"/>
      <c r="CC113" s="875"/>
      <c r="CD113" s="875"/>
      <c r="CE113" s="875"/>
      <c r="CF113" s="936">
        <v>5.2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402</v>
      </c>
      <c r="DM113" s="838"/>
      <c r="DN113" s="838"/>
      <c r="DO113" s="838"/>
      <c r="DP113" s="839"/>
      <c r="DQ113" s="840" t="s">
        <v>429</v>
      </c>
      <c r="DR113" s="838"/>
      <c r="DS113" s="838"/>
      <c r="DT113" s="838"/>
      <c r="DU113" s="839"/>
      <c r="DV113" s="885" t="s">
        <v>431</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280569</v>
      </c>
      <c r="AB114" s="838"/>
      <c r="AC114" s="838"/>
      <c r="AD114" s="838"/>
      <c r="AE114" s="839"/>
      <c r="AF114" s="840">
        <v>271666</v>
      </c>
      <c r="AG114" s="838"/>
      <c r="AH114" s="838"/>
      <c r="AI114" s="838"/>
      <c r="AJ114" s="839"/>
      <c r="AK114" s="840">
        <v>261626</v>
      </c>
      <c r="AL114" s="838"/>
      <c r="AM114" s="838"/>
      <c r="AN114" s="838"/>
      <c r="AO114" s="839"/>
      <c r="AP114" s="885">
        <v>2.2000000000000002</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3246764</v>
      </c>
      <c r="BR114" s="875"/>
      <c r="BS114" s="875"/>
      <c r="BT114" s="875"/>
      <c r="BU114" s="875"/>
      <c r="BV114" s="875">
        <v>3300554</v>
      </c>
      <c r="BW114" s="875"/>
      <c r="BX114" s="875"/>
      <c r="BY114" s="875"/>
      <c r="BZ114" s="875"/>
      <c r="CA114" s="875">
        <v>3220194</v>
      </c>
      <c r="CB114" s="875"/>
      <c r="CC114" s="875"/>
      <c r="CD114" s="875"/>
      <c r="CE114" s="875"/>
      <c r="CF114" s="936">
        <v>27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431</v>
      </c>
      <c r="DM114" s="838"/>
      <c r="DN114" s="838"/>
      <c r="DO114" s="838"/>
      <c r="DP114" s="839"/>
      <c r="DQ114" s="840" t="s">
        <v>120</v>
      </c>
      <c r="DR114" s="838"/>
      <c r="DS114" s="838"/>
      <c r="DT114" s="838"/>
      <c r="DU114" s="839"/>
      <c r="DV114" s="885" t="s">
        <v>402</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431</v>
      </c>
      <c r="AG115" s="984"/>
      <c r="AH115" s="984"/>
      <c r="AI115" s="984"/>
      <c r="AJ115" s="985"/>
      <c r="AK115" s="986" t="s">
        <v>431</v>
      </c>
      <c r="AL115" s="984"/>
      <c r="AM115" s="984"/>
      <c r="AN115" s="984"/>
      <c r="AO115" s="985"/>
      <c r="AP115" s="987" t="s">
        <v>402</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429</v>
      </c>
      <c r="BW115" s="875"/>
      <c r="BX115" s="875"/>
      <c r="BY115" s="875"/>
      <c r="BZ115" s="875"/>
      <c r="CA115" s="875" t="s">
        <v>431</v>
      </c>
      <c r="CB115" s="875"/>
      <c r="CC115" s="875"/>
      <c r="CD115" s="875"/>
      <c r="CE115" s="875"/>
      <c r="CF115" s="936" t="s">
        <v>429</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81</v>
      </c>
      <c r="AB116" s="838"/>
      <c r="AC116" s="838"/>
      <c r="AD116" s="838"/>
      <c r="AE116" s="839"/>
      <c r="AF116" s="840">
        <v>61</v>
      </c>
      <c r="AG116" s="838"/>
      <c r="AH116" s="838"/>
      <c r="AI116" s="838"/>
      <c r="AJ116" s="839"/>
      <c r="AK116" s="840" t="s">
        <v>402</v>
      </c>
      <c r="AL116" s="838"/>
      <c r="AM116" s="838"/>
      <c r="AN116" s="838"/>
      <c r="AO116" s="839"/>
      <c r="AP116" s="885" t="s">
        <v>120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429</v>
      </c>
      <c r="BR116" s="875"/>
      <c r="BS116" s="875"/>
      <c r="BT116" s="875"/>
      <c r="BU116" s="875"/>
      <c r="BV116" s="875" t="s">
        <v>436</v>
      </c>
      <c r="BW116" s="875"/>
      <c r="BX116" s="875"/>
      <c r="BY116" s="875"/>
      <c r="BZ116" s="875"/>
      <c r="CA116" s="875" t="s">
        <v>431</v>
      </c>
      <c r="CB116" s="875"/>
      <c r="CC116" s="875"/>
      <c r="CD116" s="875"/>
      <c r="CE116" s="875"/>
      <c r="CF116" s="936" t="s">
        <v>436</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429</v>
      </c>
      <c r="DM116" s="838"/>
      <c r="DN116" s="838"/>
      <c r="DO116" s="838"/>
      <c r="DP116" s="839"/>
      <c r="DQ116" s="840" t="s">
        <v>120</v>
      </c>
      <c r="DR116" s="838"/>
      <c r="DS116" s="838"/>
      <c r="DT116" s="838"/>
      <c r="DU116" s="839"/>
      <c r="DV116" s="885" t="s">
        <v>429</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2548631</v>
      </c>
      <c r="AB117" s="970"/>
      <c r="AC117" s="970"/>
      <c r="AD117" s="970"/>
      <c r="AE117" s="971"/>
      <c r="AF117" s="972">
        <v>2602099</v>
      </c>
      <c r="AG117" s="970"/>
      <c r="AH117" s="970"/>
      <c r="AI117" s="970"/>
      <c r="AJ117" s="971"/>
      <c r="AK117" s="972">
        <v>2667613</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402</v>
      </c>
      <c r="BW117" s="875"/>
      <c r="BX117" s="875"/>
      <c r="BY117" s="875"/>
      <c r="BZ117" s="875"/>
      <c r="CA117" s="875" t="s">
        <v>431</v>
      </c>
      <c r="CB117" s="875"/>
      <c r="CC117" s="875"/>
      <c r="CD117" s="875"/>
      <c r="CE117" s="875"/>
      <c r="CF117" s="936" t="s">
        <v>402</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402</v>
      </c>
      <c r="DH117" s="838"/>
      <c r="DI117" s="838"/>
      <c r="DJ117" s="838"/>
      <c r="DK117" s="839"/>
      <c r="DL117" s="840" t="s">
        <v>402</v>
      </c>
      <c r="DM117" s="838"/>
      <c r="DN117" s="838"/>
      <c r="DO117" s="838"/>
      <c r="DP117" s="839"/>
      <c r="DQ117" s="840" t="s">
        <v>431</v>
      </c>
      <c r="DR117" s="838"/>
      <c r="DS117" s="838"/>
      <c r="DT117" s="838"/>
      <c r="DU117" s="839"/>
      <c r="DV117" s="885" t="s">
        <v>120</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297</v>
      </c>
      <c r="AG118" s="963"/>
      <c r="AH118" s="963"/>
      <c r="AI118" s="963"/>
      <c r="AJ118" s="964"/>
      <c r="AK118" s="965" t="s">
        <v>296</v>
      </c>
      <c r="AL118" s="963"/>
      <c r="AM118" s="963"/>
      <c r="AN118" s="963"/>
      <c r="AO118" s="964"/>
      <c r="AP118" s="966" t="s">
        <v>422</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436</v>
      </c>
      <c r="BR118" s="906"/>
      <c r="BS118" s="906"/>
      <c r="BT118" s="906"/>
      <c r="BU118" s="906"/>
      <c r="BV118" s="906" t="s">
        <v>120</v>
      </c>
      <c r="BW118" s="906"/>
      <c r="BX118" s="906"/>
      <c r="BY118" s="906"/>
      <c r="BZ118" s="906"/>
      <c r="CA118" s="906" t="s">
        <v>120</v>
      </c>
      <c r="CB118" s="906"/>
      <c r="CC118" s="906"/>
      <c r="CD118" s="906"/>
      <c r="CE118" s="906"/>
      <c r="CF118" s="936" t="s">
        <v>431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431</v>
      </c>
      <c r="DM118" s="838"/>
      <c r="DN118" s="838"/>
      <c r="DO118" s="838"/>
      <c r="DP118" s="839"/>
      <c r="DQ118" s="840" t="s">
        <v>402</v>
      </c>
      <c r="DR118" s="838"/>
      <c r="DS118" s="838"/>
      <c r="DT118" s="838"/>
      <c r="DU118" s="839"/>
      <c r="DV118" s="885" t="s">
        <v>120</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402</v>
      </c>
      <c r="AB119" s="956"/>
      <c r="AC119" s="956"/>
      <c r="AD119" s="956"/>
      <c r="AE119" s="957"/>
      <c r="AF119" s="958" t="s">
        <v>428</v>
      </c>
      <c r="AG119" s="956"/>
      <c r="AH119" s="956"/>
      <c r="AI119" s="956"/>
      <c r="AJ119" s="957"/>
      <c r="AK119" s="958" t="s">
        <v>431</v>
      </c>
      <c r="AL119" s="956"/>
      <c r="AM119" s="956"/>
      <c r="AN119" s="956"/>
      <c r="AO119" s="957"/>
      <c r="AP119" s="959" t="s">
        <v>431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456</v>
      </c>
      <c r="BP119" s="939"/>
      <c r="BQ119" s="943">
        <v>35206092</v>
      </c>
      <c r="BR119" s="906"/>
      <c r="BS119" s="906"/>
      <c r="BT119" s="906"/>
      <c r="BU119" s="906"/>
      <c r="BV119" s="906">
        <v>35217727</v>
      </c>
      <c r="BW119" s="906"/>
      <c r="BX119" s="906"/>
      <c r="BY119" s="906"/>
      <c r="BZ119" s="906"/>
      <c r="CA119" s="906">
        <v>37454065</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428</v>
      </c>
      <c r="DM119" s="821"/>
      <c r="DN119" s="821"/>
      <c r="DO119" s="821"/>
      <c r="DP119" s="822"/>
      <c r="DQ119" s="823" t="s">
        <v>436</v>
      </c>
      <c r="DR119" s="821"/>
      <c r="DS119" s="821"/>
      <c r="DT119" s="821"/>
      <c r="DU119" s="822"/>
      <c r="DV119" s="909" t="s">
        <v>436</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436</v>
      </c>
      <c r="AG120" s="838"/>
      <c r="AH120" s="838"/>
      <c r="AI120" s="838"/>
      <c r="AJ120" s="839"/>
      <c r="AK120" s="840" t="s">
        <v>120</v>
      </c>
      <c r="AL120" s="838"/>
      <c r="AM120" s="838"/>
      <c r="AN120" s="838"/>
      <c r="AO120" s="839"/>
      <c r="AP120" s="885" t="s">
        <v>120</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2479181</v>
      </c>
      <c r="BR120" s="903"/>
      <c r="BS120" s="903"/>
      <c r="BT120" s="903"/>
      <c r="BU120" s="903"/>
      <c r="BV120" s="903">
        <v>2409175</v>
      </c>
      <c r="BW120" s="903"/>
      <c r="BX120" s="903"/>
      <c r="BY120" s="903"/>
      <c r="BZ120" s="903"/>
      <c r="CA120" s="903">
        <v>2407273</v>
      </c>
      <c r="CB120" s="903"/>
      <c r="CC120" s="903"/>
      <c r="CD120" s="903"/>
      <c r="CE120" s="903"/>
      <c r="CF120" s="927">
        <v>20.2</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14862346</v>
      </c>
      <c r="DH120" s="903"/>
      <c r="DI120" s="903"/>
      <c r="DJ120" s="903"/>
      <c r="DK120" s="903"/>
      <c r="DL120" s="903">
        <v>14731579</v>
      </c>
      <c r="DM120" s="903"/>
      <c r="DN120" s="903"/>
      <c r="DO120" s="903"/>
      <c r="DP120" s="903"/>
      <c r="DQ120" s="903">
        <v>14807535</v>
      </c>
      <c r="DR120" s="903"/>
      <c r="DS120" s="903"/>
      <c r="DT120" s="903"/>
      <c r="DU120" s="903"/>
      <c r="DV120" s="904">
        <v>124.2</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402</v>
      </c>
      <c r="AG121" s="838"/>
      <c r="AH121" s="838"/>
      <c r="AI121" s="838"/>
      <c r="AJ121" s="839"/>
      <c r="AK121" s="840" t="s">
        <v>431</v>
      </c>
      <c r="AL121" s="838"/>
      <c r="AM121" s="838"/>
      <c r="AN121" s="838"/>
      <c r="AO121" s="839"/>
      <c r="AP121" s="885" t="s">
        <v>436</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6195311</v>
      </c>
      <c r="BR121" s="875"/>
      <c r="BS121" s="875"/>
      <c r="BT121" s="875"/>
      <c r="BU121" s="875"/>
      <c r="BV121" s="875">
        <v>6607948</v>
      </c>
      <c r="BW121" s="875"/>
      <c r="BX121" s="875"/>
      <c r="BY121" s="875"/>
      <c r="BZ121" s="875"/>
      <c r="CA121" s="875">
        <v>6687115</v>
      </c>
      <c r="CB121" s="875"/>
      <c r="CC121" s="875"/>
      <c r="CD121" s="875"/>
      <c r="CE121" s="875"/>
      <c r="CF121" s="936">
        <v>56.1</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933883</v>
      </c>
      <c r="DH121" s="875"/>
      <c r="DI121" s="875"/>
      <c r="DJ121" s="875"/>
      <c r="DK121" s="875"/>
      <c r="DL121" s="875">
        <v>465785</v>
      </c>
      <c r="DM121" s="875"/>
      <c r="DN121" s="875"/>
      <c r="DO121" s="875"/>
      <c r="DP121" s="875"/>
      <c r="DQ121" s="875">
        <v>440745</v>
      </c>
      <c r="DR121" s="875"/>
      <c r="DS121" s="875"/>
      <c r="DT121" s="875"/>
      <c r="DU121" s="875"/>
      <c r="DV121" s="852">
        <v>3.7</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120</v>
      </c>
      <c r="AG122" s="838"/>
      <c r="AH122" s="838"/>
      <c r="AI122" s="838"/>
      <c r="AJ122" s="839"/>
      <c r="AK122" s="840" t="s">
        <v>465</v>
      </c>
      <c r="AL122" s="838"/>
      <c r="AM122" s="838"/>
      <c r="AN122" s="838"/>
      <c r="AO122" s="839"/>
      <c r="AP122" s="885" t="s">
        <v>431</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22872737</v>
      </c>
      <c r="BR122" s="906"/>
      <c r="BS122" s="906"/>
      <c r="BT122" s="906"/>
      <c r="BU122" s="906"/>
      <c r="BV122" s="906">
        <v>23070849</v>
      </c>
      <c r="BW122" s="906"/>
      <c r="BX122" s="906"/>
      <c r="BY122" s="906"/>
      <c r="BZ122" s="906"/>
      <c r="CA122" s="906">
        <v>23050372</v>
      </c>
      <c r="CB122" s="906"/>
      <c r="CC122" s="906"/>
      <c r="CD122" s="906"/>
      <c r="CE122" s="906"/>
      <c r="CF122" s="907">
        <v>193.4</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11873</v>
      </c>
      <c r="DH122" s="875"/>
      <c r="DI122" s="875"/>
      <c r="DJ122" s="875"/>
      <c r="DK122" s="875"/>
      <c r="DL122" s="875">
        <v>11073</v>
      </c>
      <c r="DM122" s="875"/>
      <c r="DN122" s="875"/>
      <c r="DO122" s="875"/>
      <c r="DP122" s="875"/>
      <c r="DQ122" s="875">
        <v>12170</v>
      </c>
      <c r="DR122" s="875"/>
      <c r="DS122" s="875"/>
      <c r="DT122" s="875"/>
      <c r="DU122" s="875"/>
      <c r="DV122" s="852">
        <v>0.1</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436</v>
      </c>
      <c r="AG123" s="838"/>
      <c r="AH123" s="838"/>
      <c r="AI123" s="838"/>
      <c r="AJ123" s="839"/>
      <c r="AK123" s="840" t="s">
        <v>431</v>
      </c>
      <c r="AL123" s="838"/>
      <c r="AM123" s="838"/>
      <c r="AN123" s="838"/>
      <c r="AO123" s="839"/>
      <c r="AP123" s="885" t="s">
        <v>428</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468</v>
      </c>
      <c r="BP123" s="939"/>
      <c r="BQ123" s="893">
        <v>31547229</v>
      </c>
      <c r="BR123" s="894"/>
      <c r="BS123" s="894"/>
      <c r="BT123" s="894"/>
      <c r="BU123" s="894"/>
      <c r="BV123" s="894">
        <v>32087972</v>
      </c>
      <c r="BW123" s="894"/>
      <c r="BX123" s="894"/>
      <c r="BY123" s="894"/>
      <c r="BZ123" s="894"/>
      <c r="CA123" s="894">
        <v>32144760</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436</v>
      </c>
      <c r="DH123" s="838"/>
      <c r="DI123" s="838"/>
      <c r="DJ123" s="838"/>
      <c r="DK123" s="839"/>
      <c r="DL123" s="840" t="s">
        <v>428</v>
      </c>
      <c r="DM123" s="838"/>
      <c r="DN123" s="838"/>
      <c r="DO123" s="838"/>
      <c r="DP123" s="839"/>
      <c r="DQ123" s="840" t="s">
        <v>428</v>
      </c>
      <c r="DR123" s="838"/>
      <c r="DS123" s="838"/>
      <c r="DT123" s="838"/>
      <c r="DU123" s="839"/>
      <c r="DV123" s="885" t="s">
        <v>428</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428</v>
      </c>
      <c r="AB124" s="838"/>
      <c r="AC124" s="838"/>
      <c r="AD124" s="838"/>
      <c r="AE124" s="839"/>
      <c r="AF124" s="840" t="s">
        <v>428</v>
      </c>
      <c r="AG124" s="838"/>
      <c r="AH124" s="838"/>
      <c r="AI124" s="838"/>
      <c r="AJ124" s="839"/>
      <c r="AK124" s="840" t="s">
        <v>436</v>
      </c>
      <c r="AL124" s="838"/>
      <c r="AM124" s="838"/>
      <c r="AN124" s="838"/>
      <c r="AO124" s="839"/>
      <c r="AP124" s="885" t="s">
        <v>436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29.9</v>
      </c>
      <c r="BR124" s="892"/>
      <c r="BS124" s="892"/>
      <c r="BT124" s="892"/>
      <c r="BU124" s="892"/>
      <c r="BV124" s="892">
        <v>26.4</v>
      </c>
      <c r="BW124" s="892"/>
      <c r="BX124" s="892"/>
      <c r="BY124" s="892"/>
      <c r="BZ124" s="892"/>
      <c r="CA124" s="892">
        <v>44.5</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465</v>
      </c>
      <c r="DH124" s="821"/>
      <c r="DI124" s="821"/>
      <c r="DJ124" s="821"/>
      <c r="DK124" s="822"/>
      <c r="DL124" s="823" t="s">
        <v>465</v>
      </c>
      <c r="DM124" s="821"/>
      <c r="DN124" s="821"/>
      <c r="DO124" s="821"/>
      <c r="DP124" s="822"/>
      <c r="DQ124" s="823" t="s">
        <v>465</v>
      </c>
      <c r="DR124" s="821"/>
      <c r="DS124" s="821"/>
      <c r="DT124" s="821"/>
      <c r="DU124" s="822"/>
      <c r="DV124" s="909" t="s">
        <v>465</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465</v>
      </c>
      <c r="AB125" s="838"/>
      <c r="AC125" s="838"/>
      <c r="AD125" s="838"/>
      <c r="AE125" s="839"/>
      <c r="AF125" s="840" t="s">
        <v>465</v>
      </c>
      <c r="AG125" s="838"/>
      <c r="AH125" s="838"/>
      <c r="AI125" s="838"/>
      <c r="AJ125" s="839"/>
      <c r="AK125" s="840" t="s">
        <v>465</v>
      </c>
      <c r="AL125" s="838"/>
      <c r="AM125" s="838"/>
      <c r="AN125" s="838"/>
      <c r="AO125" s="839"/>
      <c r="AP125" s="885" t="s">
        <v>465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465</v>
      </c>
      <c r="DH125" s="903"/>
      <c r="DI125" s="903"/>
      <c r="DJ125" s="903"/>
      <c r="DK125" s="903"/>
      <c r="DL125" s="903" t="s">
        <v>465</v>
      </c>
      <c r="DM125" s="903"/>
      <c r="DN125" s="903"/>
      <c r="DO125" s="903"/>
      <c r="DP125" s="903"/>
      <c r="DQ125" s="903" t="s">
        <v>465</v>
      </c>
      <c r="DR125" s="903"/>
      <c r="DS125" s="903"/>
      <c r="DT125" s="903"/>
      <c r="DU125" s="903"/>
      <c r="DV125" s="904" t="s">
        <v>465</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465</v>
      </c>
      <c r="AB126" s="838"/>
      <c r="AC126" s="838"/>
      <c r="AD126" s="838"/>
      <c r="AE126" s="839"/>
      <c r="AF126" s="840" t="s">
        <v>465</v>
      </c>
      <c r="AG126" s="838"/>
      <c r="AH126" s="838"/>
      <c r="AI126" s="838"/>
      <c r="AJ126" s="839"/>
      <c r="AK126" s="840" t="s">
        <v>465</v>
      </c>
      <c r="AL126" s="838"/>
      <c r="AM126" s="838"/>
      <c r="AN126" s="838"/>
      <c r="AO126" s="839"/>
      <c r="AP126" s="885" t="s">
        <v>465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465</v>
      </c>
      <c r="DH126" s="875"/>
      <c r="DI126" s="875"/>
      <c r="DJ126" s="875"/>
      <c r="DK126" s="875"/>
      <c r="DL126" s="875" t="s">
        <v>465</v>
      </c>
      <c r="DM126" s="875"/>
      <c r="DN126" s="875"/>
      <c r="DO126" s="875"/>
      <c r="DP126" s="875"/>
      <c r="DQ126" s="875" t="s">
        <v>465</v>
      </c>
      <c r="DR126" s="875"/>
      <c r="DS126" s="875"/>
      <c r="DT126" s="875"/>
      <c r="DU126" s="875"/>
      <c r="DV126" s="852" t="s">
        <v>465</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465</v>
      </c>
      <c r="AB127" s="838"/>
      <c r="AC127" s="838"/>
      <c r="AD127" s="838"/>
      <c r="AE127" s="839"/>
      <c r="AF127" s="840" t="s">
        <v>465</v>
      </c>
      <c r="AG127" s="838"/>
      <c r="AH127" s="838"/>
      <c r="AI127" s="838"/>
      <c r="AJ127" s="839"/>
      <c r="AK127" s="840" t="s">
        <v>465</v>
      </c>
      <c r="AL127" s="838"/>
      <c r="AM127" s="838"/>
      <c r="AN127" s="838"/>
      <c r="AO127" s="839"/>
      <c r="AP127" s="885" t="s">
        <v>465</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465</v>
      </c>
      <c r="DH127" s="875"/>
      <c r="DI127" s="875"/>
      <c r="DJ127" s="875"/>
      <c r="DK127" s="875"/>
      <c r="DL127" s="875" t="s">
        <v>465</v>
      </c>
      <c r="DM127" s="875"/>
      <c r="DN127" s="875"/>
      <c r="DO127" s="875"/>
      <c r="DP127" s="875"/>
      <c r="DQ127" s="875" t="s">
        <v>465</v>
      </c>
      <c r="DR127" s="875"/>
      <c r="DS127" s="875"/>
      <c r="DT127" s="875"/>
      <c r="DU127" s="875"/>
      <c r="DV127" s="852" t="s">
        <v>465</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583106</v>
      </c>
      <c r="AB128" s="859"/>
      <c r="AC128" s="859"/>
      <c r="AD128" s="859"/>
      <c r="AE128" s="860"/>
      <c r="AF128" s="861">
        <v>611080</v>
      </c>
      <c r="AG128" s="859"/>
      <c r="AH128" s="859"/>
      <c r="AI128" s="859"/>
      <c r="AJ128" s="860"/>
      <c r="AK128" s="861">
        <v>657803</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120</v>
      </c>
      <c r="BG128" s="845"/>
      <c r="BH128" s="845"/>
      <c r="BI128" s="845"/>
      <c r="BJ128" s="845"/>
      <c r="BK128" s="845"/>
      <c r="BL128" s="868"/>
      <c r="BM128" s="844">
        <v>12.88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13860102</v>
      </c>
      <c r="AB129" s="838"/>
      <c r="AC129" s="838"/>
      <c r="AD129" s="838"/>
      <c r="AE129" s="839"/>
      <c r="AF129" s="840">
        <v>13580380</v>
      </c>
      <c r="AG129" s="838"/>
      <c r="AH129" s="838"/>
      <c r="AI129" s="838"/>
      <c r="AJ129" s="839"/>
      <c r="AK129" s="840">
        <v>13718035</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487</v>
      </c>
      <c r="BG129" s="828"/>
      <c r="BH129" s="828"/>
      <c r="BI129" s="828"/>
      <c r="BJ129" s="828"/>
      <c r="BK129" s="828"/>
      <c r="BL129" s="829"/>
      <c r="BM129" s="827">
        <v>17.88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1662499</v>
      </c>
      <c r="AB130" s="838"/>
      <c r="AC130" s="838"/>
      <c r="AD130" s="838"/>
      <c r="AE130" s="839"/>
      <c r="AF130" s="840">
        <v>1738463</v>
      </c>
      <c r="AG130" s="838"/>
      <c r="AH130" s="838"/>
      <c r="AI130" s="838"/>
      <c r="AJ130" s="839"/>
      <c r="AK130" s="840">
        <v>1797475</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2.1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12197603</v>
      </c>
      <c r="AB131" s="821"/>
      <c r="AC131" s="821"/>
      <c r="AD131" s="821"/>
      <c r="AE131" s="822"/>
      <c r="AF131" s="823">
        <v>11841917</v>
      </c>
      <c r="AG131" s="821"/>
      <c r="AH131" s="821"/>
      <c r="AI131" s="821"/>
      <c r="AJ131" s="822"/>
      <c r="AK131" s="823">
        <v>11920560</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44.5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2.4843077779999998</v>
      </c>
      <c r="AB132" s="801"/>
      <c r="AC132" s="801"/>
      <c r="AD132" s="801"/>
      <c r="AE132" s="802"/>
      <c r="AF132" s="803">
        <v>2.1327290169999999</v>
      </c>
      <c r="AG132" s="801"/>
      <c r="AH132" s="801"/>
      <c r="AI132" s="801"/>
      <c r="AJ132" s="802"/>
      <c r="AK132" s="803">
        <v>1.7812502100000001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2.8</v>
      </c>
      <c r="AB133" s="780"/>
      <c r="AC133" s="780"/>
      <c r="AD133" s="780"/>
      <c r="AE133" s="781"/>
      <c r="AF133" s="779">
        <v>2.2999999999999998</v>
      </c>
      <c r="AG133" s="780"/>
      <c r="AH133" s="780"/>
      <c r="AI133" s="780"/>
      <c r="AJ133" s="781"/>
      <c r="AK133" s="779">
        <v>2.1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l0WDvMcZwwNgyZGkcwDBOthEolrz5ykAF+Y5Agw1Uughs9BoE3YXeWcIjwoxQWs2sXxf+gb/y13Aicu+5cgqA==" saltValue="+SsES9VbmWFS7HLYnpgG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aQUUONQbLoqT5F22MrpxZXM9t6T/fob2HVTY4s+JTpyHaSOIjtHBSUheHWfxdpkt1gSaBkMIL5RyWxL8IMfBA==" saltValue="BiQggfkTw2w5rJRaacUi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IBYySuKXi/vrET0nqdwea3b0XaKindYwjFOxH7xU6LCViC2ja9uI6WFMz3sn+M2KRrRKujKTQYs1qUt2Vm7zA==" saltValue="R7KUp8vbcYnI7yJ/12V0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4232290</v>
      </c>
      <c r="AP9" s="292">
        <v>64802</v>
      </c>
      <c r="AQ9" s="293">
        <v>57316</v>
      </c>
      <c r="AR9" s="294">
        <v>13.1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319708</v>
      </c>
      <c r="AP10" s="295">
        <v>4895</v>
      </c>
      <c r="AQ10" s="296">
        <v>3762</v>
      </c>
      <c r="AR10" s="297">
        <v>30.1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946735</v>
      </c>
      <c r="AP11" s="295">
        <v>14496</v>
      </c>
      <c r="AQ11" s="296">
        <v>6408</v>
      </c>
      <c r="AR11" s="297">
        <v>126.2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v>77848</v>
      </c>
      <c r="AP12" s="295">
        <v>1192</v>
      </c>
      <c r="AQ12" s="296">
        <v>891</v>
      </c>
      <c r="AR12" s="297">
        <v>33.799999999999997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118020</v>
      </c>
      <c r="AP14" s="295">
        <v>1807</v>
      </c>
      <c r="AQ14" s="296">
        <v>2694</v>
      </c>
      <c r="AR14" s="297">
        <v>-32.9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27984</v>
      </c>
      <c r="AP15" s="295">
        <v>428</v>
      </c>
      <c r="AQ15" s="296">
        <v>1362</v>
      </c>
      <c r="AR15" s="297">
        <v>-68.599999999999994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-345460</v>
      </c>
      <c r="AP16" s="295">
        <v>-5289</v>
      </c>
      <c r="AQ16" s="296">
        <v>-4530</v>
      </c>
      <c r="AR16" s="297">
        <v>16.8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5377125</v>
      </c>
      <c r="AP17" s="295">
        <v>82331</v>
      </c>
      <c r="AQ17" s="296">
        <v>67903</v>
      </c>
      <c r="AR17" s="297">
        <v>21.2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7.04</v>
      </c>
      <c r="AP21" s="308">
        <v>6.2</v>
      </c>
      <c r="AQ21" s="309">
        <v>0.84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96.5</v>
      </c>
      <c r="AP22" s="313">
        <v>98.7</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1301942</v>
      </c>
      <c r="AP32" s="322">
        <v>19934</v>
      </c>
      <c r="AQ32" s="323">
        <v>34720</v>
      </c>
      <c r="AR32" s="324">
        <v>-42.6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509</v>
      </c>
      <c r="AP33" s="322" t="s">
        <v>509</v>
      </c>
      <c r="AQ33" s="323">
        <v>1</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509</v>
      </c>
      <c r="AP34" s="322" t="s">
        <v>509</v>
      </c>
      <c r="AQ34" s="323">
        <v>22</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1104045</v>
      </c>
      <c r="AP35" s="322">
        <v>16904</v>
      </c>
      <c r="AQ35" s="323">
        <v>9232</v>
      </c>
      <c r="AR35" s="324">
        <v>83.1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261626</v>
      </c>
      <c r="AP36" s="322">
        <v>4006</v>
      </c>
      <c r="AQ36" s="323">
        <v>2017</v>
      </c>
      <c r="AR36" s="324">
        <v>98.6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t="s">
        <v>509</v>
      </c>
      <c r="AP37" s="322" t="s">
        <v>509</v>
      </c>
      <c r="AQ37" s="323">
        <v>1146</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-657803</v>
      </c>
      <c r="AP39" s="322">
        <v>-10072</v>
      </c>
      <c r="AQ39" s="323">
        <v>-6713</v>
      </c>
      <c r="AR39" s="324">
        <v>50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-1797475</v>
      </c>
      <c r="AP40" s="322">
        <v>-27522</v>
      </c>
      <c r="AQ40" s="323">
        <v>-28519</v>
      </c>
      <c r="AR40" s="324">
        <v>-3.5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212335</v>
      </c>
      <c r="AP41" s="322">
        <v>3251</v>
      </c>
      <c r="AQ41" s="323">
        <v>11906</v>
      </c>
      <c r="AR41" s="324">
        <v>-72.7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1030908</v>
      </c>
      <c r="AN51" s="344">
        <v>15518</v>
      </c>
      <c r="AO51" s="345">
        <v>47</v>
      </c>
      <c r="AP51" s="346">
        <v>63956</v>
      </c>
      <c r="AQ51" s="347">
        <v>25.7</v>
      </c>
      <c r="AR51" s="348">
        <v>21.3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648005</v>
      </c>
      <c r="AN52" s="352">
        <v>9754</v>
      </c>
      <c r="AO52" s="353">
        <v>89.7</v>
      </c>
      <c r="AP52" s="354">
        <v>29239</v>
      </c>
      <c r="AQ52" s="355">
        <v>8.8000000000000007</v>
      </c>
      <c r="AR52" s="356">
        <v>80.900000000000006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1447618</v>
      </c>
      <c r="AN53" s="344">
        <v>21755</v>
      </c>
      <c r="AO53" s="345">
        <v>40.200000000000003</v>
      </c>
      <c r="AP53" s="346">
        <v>66255</v>
      </c>
      <c r="AQ53" s="347">
        <v>3.6</v>
      </c>
      <c r="AR53" s="348">
        <v>36.6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1051261</v>
      </c>
      <c r="AN54" s="352">
        <v>15798</v>
      </c>
      <c r="AO54" s="353">
        <v>62</v>
      </c>
      <c r="AP54" s="354">
        <v>31822</v>
      </c>
      <c r="AQ54" s="355">
        <v>8.8000000000000007</v>
      </c>
      <c r="AR54" s="356">
        <v>53.2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1339342</v>
      </c>
      <c r="AN55" s="344">
        <v>20257</v>
      </c>
      <c r="AO55" s="345">
        <v>-6.9</v>
      </c>
      <c r="AP55" s="346">
        <v>47278</v>
      </c>
      <c r="AQ55" s="347">
        <v>-28.6</v>
      </c>
      <c r="AR55" s="348">
        <v>21.7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1201274</v>
      </c>
      <c r="AN56" s="352">
        <v>18169</v>
      </c>
      <c r="AO56" s="353">
        <v>15</v>
      </c>
      <c r="AP56" s="354">
        <v>24096</v>
      </c>
      <c r="AQ56" s="355">
        <v>-24.3</v>
      </c>
      <c r="AR56" s="356">
        <v>39.299999999999997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1439135</v>
      </c>
      <c r="AN57" s="344">
        <v>21890</v>
      </c>
      <c r="AO57" s="345">
        <v>8.1</v>
      </c>
      <c r="AP57" s="346">
        <v>44504</v>
      </c>
      <c r="AQ57" s="347">
        <v>-5.9</v>
      </c>
      <c r="AR57" s="348">
        <v>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924935</v>
      </c>
      <c r="AN58" s="352">
        <v>14069</v>
      </c>
      <c r="AO58" s="353">
        <v>-22.6</v>
      </c>
      <c r="AP58" s="354">
        <v>25876</v>
      </c>
      <c r="AQ58" s="355">
        <v>7.4</v>
      </c>
      <c r="AR58" s="356">
        <v>-30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3186406</v>
      </c>
      <c r="AN59" s="344">
        <v>48788</v>
      </c>
      <c r="AO59" s="345">
        <v>122.9</v>
      </c>
      <c r="AP59" s="346">
        <v>47820</v>
      </c>
      <c r="AQ59" s="347">
        <v>7.5</v>
      </c>
      <c r="AR59" s="348">
        <v>115.4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2032322</v>
      </c>
      <c r="AN60" s="352">
        <v>31118</v>
      </c>
      <c r="AO60" s="353">
        <v>121.2</v>
      </c>
      <c r="AP60" s="354">
        <v>25855</v>
      </c>
      <c r="AQ60" s="355">
        <v>-0.1</v>
      </c>
      <c r="AR60" s="356">
        <v>121.3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1688682</v>
      </c>
      <c r="AN61" s="359">
        <v>25642</v>
      </c>
      <c r="AO61" s="360">
        <v>42.3</v>
      </c>
      <c r="AP61" s="361">
        <v>53963</v>
      </c>
      <c r="AQ61" s="362">
        <v>0.5</v>
      </c>
      <c r="AR61" s="348">
        <v>41.8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1171559</v>
      </c>
      <c r="AN62" s="352">
        <v>17782</v>
      </c>
      <c r="AO62" s="353">
        <v>53.1</v>
      </c>
      <c r="AP62" s="354">
        <v>27378</v>
      </c>
      <c r="AQ62" s="355">
        <v>0.1</v>
      </c>
      <c r="AR62" s="356">
        <v>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4YaxG6MshtVWp3LHwRS7Lc8Z2TZQ9khGKGnI2uEhGiPGE5SBjfzPSgobOexRzs5cNkRLdNh+rPkXWW0aNwaw==" saltValue="Z6g10a/QVLMsZHoLmTfZ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9SNoV2ggUAeGZHqfBFIYz0mQwMvopoub8+AzdmHlFDyqz3RgLYI85vwWBA6M7aNVKITYJfraZREoJ+pUs24w==" saltValue="TaKcw8xHlm1hfD2G2rJC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8E4OLiL9ICBnUIXa+TJYaX89/VHilSxFnGZsb9AYOKkYs8YG7AJmdi5UmRvqmRiUjht2nR5uRi22R2n0csLKw==" saltValue="LqYasRflgw1dsJbeaRdR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14.82</v>
      </c>
      <c r="G47" s="12">
        <v>14.28</v>
      </c>
      <c r="H47" s="12">
        <v>12.6</v>
      </c>
      <c r="I47" s="12">
        <v>11.93</v>
      </c>
      <c r="J47" s="13">
        <v>11.14</v>
      </c>
    </row>
    <row r="48" spans="2:10" ht="57.75" customHeight="1" x14ac:dyDescent="0.15">
      <c r="B48" s="14"/>
      <c r="C48" s="1214" t="s">
        <v>4</v>
      </c>
      <c r="D48" s="1214"/>
      <c r="E48" s="1215"/>
      <c r="F48" s="15">
        <v>0.19</v>
      </c>
      <c r="G48" s="16">
        <v>0.11</v>
      </c>
      <c r="H48" s="16">
        <v>0.11</v>
      </c>
      <c r="I48" s="16">
        <v>0.11</v>
      </c>
      <c r="J48" s="17">
        <v>0.11</v>
      </c>
    </row>
    <row r="49" spans="2:10" ht="57.75" customHeight="1" thickBot="1" x14ac:dyDescent="0.2">
      <c r="B49" s="18"/>
      <c r="C49" s="1216" t="s">
        <v>5</v>
      </c>
      <c r="D49" s="1216"/>
      <c r="E49" s="1217"/>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1lVHBBL1mBJalMl8BH8/+3vfpMqC0+nlWZbGm6JSY5GNydhO3m7RBUsd/u7Dp8BBNWpaRjZ6rKjEAw6MTdxxQ==" saltValue="y8Sydz2ztj27ux7NCTPT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2019-03-19T02:08:22Z</cp:lastPrinted>
  <dcterms:created xsi:type="dcterms:W3CDTF">2019-02-14T03:43:19Z</dcterms:created>
  <dcterms:modified xsi:type="dcterms:W3CDTF">2019-10-25T03:07:01Z</dcterms:modified>
</cp:coreProperties>
</file>