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023sv0fs001\NET_DATA\04_【財政】\05 公営企業\★公営企業フォルダ(H20～）★\01_決算統計\H30年度（29決算）\04_経営比較分析表\03 経営比較分析表（H29決算）\05 チェック完了後データ\40岬町○\"/>
    </mc:Choice>
  </mc:AlternateContent>
  <workbookProtection workbookAlgorithmName="SHA-512" workbookHashValue="uESn4FaVcUzFR8mftl9JCUP/dHisUu9pssC1g3nfWUQBWodRhF6/XiQ6NZ9Y51WSw8Io0hQ2BzbKILs/EuKq6A==" workbookSaltValue="RxcpFVuCjVDDgvp+LBjIS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AD10" i="4"/>
  <c r="I10" i="4"/>
  <c r="AL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<sst xmlns="http://schemas.openxmlformats.org/spreadsheetml/2006/main" count="245" uniqueCount="126">
  <si>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</si>
  <si>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</si>
  <si>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</si>
  <si>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</si>
  <si>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</si>
  <si>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</si>
  <si>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</si>
  <si>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</si>
  <si>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</si>
  <si>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</si>
  <si>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</si>
  <si>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</si>
  <si>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</si>
  <si>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</si>
  <si>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</si>
  <si>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</si>
  <si>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</si>
  <si>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</si>
  <si>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</si>
  <si>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</si>
  <si>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</si>
  <si>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</si>
  <si>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</si>
  <si>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</si>
  <si>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</si>
  <si>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</si>
  <si>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</si>
  <si>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</si>
  <si>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</si>
  <si>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</si>
  <si>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</si>
  <si>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</si>
  <si>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</si>
  <si>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</si>
  <si>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</si>
  <si>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</si>
  <si>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</si>
  <si>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</si>
  <si>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</si>
  <si>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</si>
  <si>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</si>
  <si>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</si>
  <si>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</si>
  <si>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</si>
  <si>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</si>
  <si>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</si>
  <si>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</si>
  <si>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</si>
  <si>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</si>
  <si>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</si>
  <si>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</si>
  <si>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</si>
  <si>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</si>
  <si>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</si>
  <si>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</si>
  <si>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</si>
  <si>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</si>
  <si>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</si>
  <si>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</si>
  <si>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</si>
  <si>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</si>
  <si>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</si>
  <si>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</si>
  <si>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</si>
  <si>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</si>
  <si>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</si>
  <si>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</si>
  <si>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</si>
  <si>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</si>
  <si>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</si>
  <si>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</si>
  <si>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</si>
  <si>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</si>
  <si>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</si>
  <si>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</si>
  <si>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</si>
  <si>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</si>
  <si>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</si>
  <si>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</si>
  <si>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</si>
  <si>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</si>
  <si>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</si>
  <si>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</si>
  <si>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</si>
  <si>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</si>
  <si>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</si>
  <si>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</si>
  <si>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</si>
  <si>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</si>
  <si>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</si>
  <si>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</si>
  <si>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</si>
  <si>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</si>
  <si>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</si>
  <si>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</si>
  <si>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</si>
  <si>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</si>
  <si>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</si>
  <si>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</si>
  <si>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</si>
  <si>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</si>
  <si>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</si>
  <si>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</si>
  <si>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</si>
  <si>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</si>
  <si>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</si>
  <si>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</si>
  <si>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</si>
  <si>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</si>
  <si>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</si>
  <si>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岬町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</si>
  <si>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</si>
  <si>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</si>
  <si>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</si>
  <si>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</si>
  <si>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</si>
  <si>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</si>
  <si>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</si>
  <si>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</si>
  <si>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</si>
  <si>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</si>
  <si>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</si>
  <si>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</si>
  <si>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本町では、平成元年から下水道事業に着手しており、現在までに布設した管渠について、老朽化している箇所は特に見られない。
　また、本町は、ポンプ場等の施設は保有していない。ただし、一部の引取管渠については、管更生等の補修を行っている。</t>
    <rPh sb="1" eb="3">
      <t>ホンチョウ</t>
    </rPh>
    <rPh sb="6" eb="8">
      <t>ヘイセイ</t>
    </rPh>
    <rPh sb="8" eb="10">
      <t>ガンネン</t>
    </rPh>
    <rPh sb="12" eb="15">
      <t>ゲスイドウ</t>
    </rPh>
    <rPh sb="15" eb="17">
      <t>ジギョウ</t>
    </rPh>
    <rPh sb="18" eb="20">
      <t>チャクシュ</t>
    </rPh>
    <rPh sb="25" eb="27">
      <t>ゲンザイ</t>
    </rPh>
    <rPh sb="30" eb="32">
      <t>フセツ</t>
    </rPh>
    <rPh sb="34" eb="36">
      <t>カンキョ</t>
    </rPh>
    <rPh sb="41" eb="44">
      <t>ロウキュウカ</t>
    </rPh>
    <rPh sb="48" eb="50">
      <t>カショ</t>
    </rPh>
    <rPh sb="51" eb="52">
      <t>トク</t>
    </rPh>
    <rPh sb="53" eb="54">
      <t>ミ</t>
    </rPh>
    <rPh sb="65" eb="67">
      <t>ホンチョウ</t>
    </rPh>
    <rPh sb="72" eb="73">
      <t>ジョウ</t>
    </rPh>
    <rPh sb="73" eb="74">
      <t>トウ</t>
    </rPh>
    <rPh sb="75" eb="77">
      <t>シセツ</t>
    </rPh>
    <rPh sb="78" eb="80">
      <t>ホユウ</t>
    </rPh>
    <rPh sb="90" eb="92">
      <t>イチブ</t>
    </rPh>
    <rPh sb="93" eb="95">
      <t>ヒキトリ</t>
    </rPh>
    <rPh sb="95" eb="97">
      <t>カンキョ</t>
    </rPh>
    <rPh sb="103" eb="104">
      <t>カン</t>
    </rPh>
    <rPh sb="104" eb="106">
      <t>コウセイ</t>
    </rPh>
    <rPh sb="106" eb="107">
      <t>ナド</t>
    </rPh>
    <rPh sb="108" eb="110">
      <t>ホシュウ</t>
    </rPh>
    <rPh sb="111" eb="112">
      <t>オコナ</t>
    </rPh>
    <phoneticPr fontId="4"/>
  </si>
  <si>
    <t>　収益的収支比率・経費回収率・水洗化率が低く、収支均衡を保つために現在、一般会計からの繰入金に頼る状況にある。
　今後は、水洗化率の向上（広報掲載・住民説明会）や維持管理費・建設改良費の削減を図ることで、経営健全化に努めていくものである。
　また、経営健全化と安定したサービスを提供するため、平成３２年度までに経営戦略の策定を行う。</t>
    <rPh sb="1" eb="4">
      <t>シュウエキテキ</t>
    </rPh>
    <rPh sb="4" eb="6">
      <t>シュウシ</t>
    </rPh>
    <rPh sb="6" eb="8">
      <t>ヒリツ</t>
    </rPh>
    <rPh sb="9" eb="13">
      <t>ケイヒカイシュウ</t>
    </rPh>
    <rPh sb="13" eb="14">
      <t>リツ</t>
    </rPh>
    <rPh sb="15" eb="18">
      <t>スイセンカ</t>
    </rPh>
    <rPh sb="18" eb="19">
      <t>リツ</t>
    </rPh>
    <rPh sb="20" eb="21">
      <t>ヒク</t>
    </rPh>
    <rPh sb="23" eb="27">
      <t>シュウシキンコウ</t>
    </rPh>
    <rPh sb="28" eb="29">
      <t>タモ</t>
    </rPh>
    <rPh sb="33" eb="35">
      <t>ゲンザイ</t>
    </rPh>
    <rPh sb="36" eb="40">
      <t>イッパンカイケイ</t>
    </rPh>
    <rPh sb="43" eb="45">
      <t>クリイレ</t>
    </rPh>
    <rPh sb="45" eb="46">
      <t>キン</t>
    </rPh>
    <rPh sb="47" eb="48">
      <t>タヨ</t>
    </rPh>
    <rPh sb="49" eb="51">
      <t>ジョウキョウ</t>
    </rPh>
    <rPh sb="58" eb="60">
      <t>コンゴ</t>
    </rPh>
    <rPh sb="62" eb="65">
      <t>スイセンカ</t>
    </rPh>
    <rPh sb="65" eb="66">
      <t>リツ</t>
    </rPh>
    <rPh sb="67" eb="69">
      <t>コウジョウ</t>
    </rPh>
    <rPh sb="70" eb="72">
      <t>コウホウ</t>
    </rPh>
    <rPh sb="72" eb="74">
      <t>ケイサイ</t>
    </rPh>
    <rPh sb="75" eb="77">
      <t>ジュウミン</t>
    </rPh>
    <rPh sb="77" eb="80">
      <t>セツメイカイ</t>
    </rPh>
    <rPh sb="82" eb="84">
      <t>イジ</t>
    </rPh>
    <rPh sb="84" eb="86">
      <t>カンリ</t>
    </rPh>
    <rPh sb="86" eb="87">
      <t>ヒ</t>
    </rPh>
    <rPh sb="88" eb="90">
      <t>ケンセツ</t>
    </rPh>
    <rPh sb="90" eb="92">
      <t>カイリョウ</t>
    </rPh>
    <rPh sb="92" eb="93">
      <t>ヒ</t>
    </rPh>
    <rPh sb="94" eb="96">
      <t>サクゲン</t>
    </rPh>
    <rPh sb="97" eb="98">
      <t>ハカ</t>
    </rPh>
    <rPh sb="103" eb="105">
      <t>ケイエイ</t>
    </rPh>
    <rPh sb="105" eb="108">
      <t>ケンゼンカ</t>
    </rPh>
    <rPh sb="109" eb="110">
      <t>ツト</t>
    </rPh>
    <rPh sb="126" eb="128">
      <t>ケイエイ</t>
    </rPh>
    <rPh sb="128" eb="131">
      <t>ケンゼンカ</t>
    </rPh>
    <rPh sb="132" eb="134">
      <t>アンテイ</t>
    </rPh>
    <rPh sb="141" eb="143">
      <t>テイキョウ</t>
    </rPh>
    <rPh sb="148" eb="150">
      <t>ヘイセイ</t>
    </rPh>
    <rPh sb="152" eb="153">
      <t>ネン</t>
    </rPh>
    <rPh sb="153" eb="154">
      <t>ド</t>
    </rPh>
    <rPh sb="157" eb="159">
      <t>ケイエイ</t>
    </rPh>
    <rPh sb="159" eb="161">
      <t>センリャク</t>
    </rPh>
    <rPh sb="162" eb="164">
      <t>サクテイ</t>
    </rPh>
    <rPh sb="165" eb="166">
      <t>オコナ</t>
    </rPh>
    <phoneticPr fontId="4"/>
  </si>
  <si>
    <r>
      <t>　収益的収支比率については、資本的支出（下水道普及に係る管渠布設工事や地方債償還金）の増加に伴い、低減傾向にある。
　経費回収率については、現状、類似団体平均値よりも低く、100%を下回っていることから、汚水処理費に見合う使用料収入は確保できていない。</t>
    </r>
    <r>
      <rPr>
        <strike/>
        <sz val="11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 xml:space="preserve">
　水洗化率については、高齢者世帯のうち多くの世帯で未接続の状況が見られるため、類似団体平均値と比べて、低い現状にある。
　なお、施設利用率については、単独処理場を設置していないため、当該値を計上していない。</t>
    </r>
    <rPh sb="1" eb="4">
      <t>シュウエキテキ</t>
    </rPh>
    <rPh sb="4" eb="6">
      <t>シュウシ</t>
    </rPh>
    <rPh sb="6" eb="8">
      <t>ヒリツ</t>
    </rPh>
    <rPh sb="14" eb="17">
      <t>シホンテキ</t>
    </rPh>
    <rPh sb="17" eb="19">
      <t>シシュツ</t>
    </rPh>
    <rPh sb="20" eb="23">
      <t>ゲスイドウ</t>
    </rPh>
    <rPh sb="23" eb="25">
      <t>フキュウ</t>
    </rPh>
    <rPh sb="26" eb="27">
      <t>カカ</t>
    </rPh>
    <rPh sb="28" eb="30">
      <t>カンキョ</t>
    </rPh>
    <rPh sb="30" eb="32">
      <t>フセツ</t>
    </rPh>
    <rPh sb="32" eb="34">
      <t>コウジ</t>
    </rPh>
    <rPh sb="35" eb="37">
      <t>チホウ</t>
    </rPh>
    <rPh sb="37" eb="38">
      <t>サイ</t>
    </rPh>
    <rPh sb="38" eb="40">
      <t>ショウカン</t>
    </rPh>
    <rPh sb="40" eb="41">
      <t>キン</t>
    </rPh>
    <rPh sb="43" eb="45">
      <t>ゾウカ</t>
    </rPh>
    <rPh sb="46" eb="47">
      <t>トモナ</t>
    </rPh>
    <rPh sb="49" eb="51">
      <t>テイゲン</t>
    </rPh>
    <rPh sb="51" eb="53">
      <t>ケイコウ</t>
    </rPh>
    <rPh sb="71" eb="73">
      <t>ゲンジョウ</t>
    </rPh>
    <rPh sb="92" eb="94">
      <t>シタマワ</t>
    </rPh>
    <rPh sb="103" eb="105">
      <t>オスイ</t>
    </rPh>
    <rPh sb="105" eb="107">
      <t>ショリ</t>
    </rPh>
    <rPh sb="107" eb="108">
      <t>ヒ</t>
    </rPh>
    <rPh sb="130" eb="133">
      <t>スイセンカ</t>
    </rPh>
    <rPh sb="140" eb="143">
      <t>コウレイシャ</t>
    </rPh>
    <rPh sb="143" eb="145">
      <t>セタイ</t>
    </rPh>
    <rPh sb="148" eb="149">
      <t>オオ</t>
    </rPh>
    <rPh sb="151" eb="153">
      <t>セタイ</t>
    </rPh>
    <rPh sb="154" eb="157">
      <t>ミセツゾク</t>
    </rPh>
    <rPh sb="158" eb="160">
      <t>ジョウキョウ</t>
    </rPh>
    <rPh sb="161" eb="162">
      <t>ミ</t>
    </rPh>
    <rPh sb="168" eb="170">
      <t>ルイジ</t>
    </rPh>
    <rPh sb="170" eb="172">
      <t>ダンタイ</t>
    </rPh>
    <rPh sb="172" eb="175">
      <t>ヘイキンチ</t>
    </rPh>
    <rPh sb="176" eb="177">
      <t>クラ</t>
    </rPh>
    <rPh sb="180" eb="181">
      <t>ヒク</t>
    </rPh>
    <rPh sb="182" eb="184">
      <t>ゲンジョウ</t>
    </rPh>
    <rPh sb="194" eb="196">
      <t>シセツ</t>
    </rPh>
    <rPh sb="196" eb="198">
      <t>リヨウ</t>
    </rPh>
    <rPh sb="198" eb="199">
      <t>リツ</t>
    </rPh>
    <rPh sb="205" eb="207">
      <t>タンドク</t>
    </rPh>
    <rPh sb="207" eb="210">
      <t>ショリジョウ</t>
    </rPh>
    <rPh sb="211" eb="213">
      <t>セッチ</t>
    </rPh>
    <rPh sb="221" eb="223">
      <t>トウガイ</t>
    </rPh>
    <rPh sb="223" eb="224">
      <t>アタイ</t>
    </rPh>
    <rPh sb="225" eb="227">
      <t>ケイジョウ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</si>
</sst>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4-44B1-A3CD-DEBC0F850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993664"/>
        <c:axId val="31699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0.04</c:v>
                </c:pt>
                <c:pt idx="2">
                  <c:v>0.11</c:v>
                </c:pt>
                <c:pt idx="3">
                  <c:v>0.15</c:v>
                </c:pt>
                <c:pt idx="4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F4-44B1-A3CD-DEBC0F850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93664"/>
        <c:axId val="316999936"/>
      </c:lineChart>
      <c:dateAx>
        <c:axId val="31699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999936"/>
        <c:crosses val="autoZero"/>
        <c:auto val="1"/>
        <c:lblOffset val="100"/>
        <c:baseTimeUnit val="years"/>
      </c:dateAx>
      <c:valAx>
        <c:axId val="31699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99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F-41BE-8295-0360DECE5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998760"/>
        <c:axId val="317847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55.81</c:v>
                </c:pt>
                <c:pt idx="1">
                  <c:v>54.44</c:v>
                </c:pt>
                <c:pt idx="2">
                  <c:v>54.67</c:v>
                </c:pt>
                <c:pt idx="3">
                  <c:v>53.51</c:v>
                </c:pt>
                <c:pt idx="4">
                  <c:v>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2F-41BE-8295-0360DECE5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98760"/>
        <c:axId val="317847912"/>
      </c:lineChart>
      <c:dateAx>
        <c:axId val="316998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7847912"/>
        <c:crosses val="autoZero"/>
        <c:auto val="1"/>
        <c:lblOffset val="100"/>
        <c:baseTimeUnit val="years"/>
      </c:dateAx>
      <c:valAx>
        <c:axId val="317847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998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79.69</c:v>
                </c:pt>
                <c:pt idx="1">
                  <c:v>79.8</c:v>
                </c:pt>
                <c:pt idx="2">
                  <c:v>81.87</c:v>
                </c:pt>
                <c:pt idx="3">
                  <c:v>81.760000000000005</c:v>
                </c:pt>
                <c:pt idx="4">
                  <c:v>81.459999999999994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B-4B10-861B-732EDCA0A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521544"/>
        <c:axId val="318524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84.41</c:v>
                </c:pt>
                <c:pt idx="1">
                  <c:v>84.2</c:v>
                </c:pt>
                <c:pt idx="2">
                  <c:v>83.8</c:v>
                </c:pt>
                <c:pt idx="3">
                  <c:v>83.91</c:v>
                </c:pt>
                <c:pt idx="4">
                  <c:v>83.51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8B-4B10-861B-732EDCA0A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21544"/>
        <c:axId val="318524680"/>
      </c:lineChart>
      <c:dateAx>
        <c:axId val="318521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524680"/>
        <c:crosses val="autoZero"/>
        <c:auto val="1"/>
        <c:lblOffset val="100"/>
        <c:baseTimeUnit val="years"/>
      </c:dateAx>
      <c:valAx>
        <c:axId val="318524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521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44.8</c:v>
                </c:pt>
                <c:pt idx="1">
                  <c:v>42.43</c:v>
                </c:pt>
                <c:pt idx="2">
                  <c:v>45.18</c:v>
                </c:pt>
                <c:pt idx="3">
                  <c:v>42.98</c:v>
                </c:pt>
                <c:pt idx="4">
                  <c:v>42.12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C-4A2A-B200-7E95DA243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992880"/>
        <c:axId val="316994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C-4A2A-B200-7E95DA243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92880"/>
        <c:axId val="316994840"/>
      </c:lineChart>
      <c:dateAx>
        <c:axId val="31699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994840"/>
        <c:crosses val="autoZero"/>
        <c:auto val="1"/>
        <c:lblOffset val="100"/>
        <c:baseTimeUnit val="years"/>
      </c:dateAx>
      <c:valAx>
        <c:axId val="316994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99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5-4300-AB9D-466BC4A04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999152"/>
        <c:axId val="316995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35-4300-AB9D-466BC4A04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99152"/>
        <c:axId val="316995624"/>
      </c:lineChart>
      <c:dateAx>
        <c:axId val="31699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995624"/>
        <c:crosses val="autoZero"/>
        <c:auto val="1"/>
        <c:lblOffset val="100"/>
        <c:baseTimeUnit val="years"/>
      </c:dateAx>
      <c:valAx>
        <c:axId val="316995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99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5-4797-936B-A3F5CB363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996800"/>
        <c:axId val="316997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5-4797-936B-A3F5CB363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96800"/>
        <c:axId val="316997192"/>
      </c:lineChart>
      <c:dateAx>
        <c:axId val="31699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997192"/>
        <c:crosses val="autoZero"/>
        <c:auto val="1"/>
        <c:lblOffset val="100"/>
        <c:baseTimeUnit val="years"/>
      </c:dateAx>
      <c:valAx>
        <c:axId val="316997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996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C-473F-B2A5-495747574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852224"/>
        <c:axId val="317845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C-473F-B2A5-495747574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852224"/>
        <c:axId val="317845560"/>
      </c:lineChart>
      <c:dateAx>
        <c:axId val="317852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7845560"/>
        <c:crosses val="autoZero"/>
        <c:auto val="1"/>
        <c:lblOffset val="100"/>
        <c:baseTimeUnit val="years"/>
      </c:dateAx>
      <c:valAx>
        <c:axId val="317845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7852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7-429C-82AA-432F27962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852616"/>
        <c:axId val="31784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B7-429C-82AA-432F27962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852616"/>
        <c:axId val="317845952"/>
      </c:lineChart>
      <c:dateAx>
        <c:axId val="317852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7845952"/>
        <c:crosses val="autoZero"/>
        <c:auto val="1"/>
        <c:lblOffset val="100"/>
        <c:baseTimeUnit val="years"/>
      </c:dateAx>
      <c:valAx>
        <c:axId val="31784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7852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881.6</c:v>
                </c:pt>
                <c:pt idx="1">
                  <c:v>960.79</c:v>
                </c:pt>
                <c:pt idx="2">
                  <c:v>838.44</c:v>
                </c:pt>
                <c:pt idx="3">
                  <c:v>839.84</c:v>
                </c:pt>
                <c:pt idx="4">
                  <c:v>658.04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9-43BF-8909-CE61E42E3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846736"/>
        <c:axId val="317847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1209.95</c:v>
                </c:pt>
                <c:pt idx="1">
                  <c:v>1136.5</c:v>
                </c:pt>
                <c:pt idx="2">
                  <c:v>1118.56</c:v>
                </c:pt>
                <c:pt idx="3">
                  <c:v>1111.31</c:v>
                </c:pt>
                <c:pt idx="4">
                  <c:v>966.33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09-43BF-8909-CE61E42E3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846736"/>
        <c:axId val="317847128"/>
      </c:lineChart>
      <c:dateAx>
        <c:axId val="31784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7847128"/>
        <c:crosses val="autoZero"/>
        <c:auto val="1"/>
        <c:lblOffset val="100"/>
        <c:baseTimeUnit val="years"/>
      </c:dateAx>
      <c:valAx>
        <c:axId val="317847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784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75.3</c:v>
                </c:pt>
                <c:pt idx="1">
                  <c:v>76.38</c:v>
                </c:pt>
                <c:pt idx="2">
                  <c:v>76.650000000000006</c:v>
                </c:pt>
                <c:pt idx="3">
                  <c:v>76.349999999999994</c:v>
                </c:pt>
                <c:pt idx="4">
                  <c:v>76.48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7-4A69-9A9B-A28BE6261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849088"/>
        <c:axId val="317851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69.48</c:v>
                </c:pt>
                <c:pt idx="1">
                  <c:v>71.650000000000006</c:v>
                </c:pt>
                <c:pt idx="2">
                  <c:v>72.33</c:v>
                </c:pt>
                <c:pt idx="3">
                  <c:v>75.540000000000006</c:v>
                </c:pt>
                <c:pt idx="4">
                  <c:v>81.739999999999995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77-4A69-9A9B-A28BE6261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849088"/>
        <c:axId val="317851832"/>
      </c:lineChart>
      <c:dateAx>
        <c:axId val="31784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7851832"/>
        <c:crosses val="autoZero"/>
        <c:auto val="1"/>
        <c:lblOffset val="100"/>
        <c:baseTimeUnit val="years"/>
      </c:dateAx>
      <c:valAx>
        <c:axId val="317851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7849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8-40F8-A7C8-0817AA997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849480"/>
        <c:axId val="31784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220.67</c:v>
                </c:pt>
                <c:pt idx="1">
                  <c:v>217.82</c:v>
                </c:pt>
                <c:pt idx="2">
                  <c:v>215.28</c:v>
                </c:pt>
                <c:pt idx="3">
                  <c:v>207.96</c:v>
                </c:pt>
                <c:pt idx="4">
                  <c:v>194.31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D8-40F8-A7C8-0817AA997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849480"/>
        <c:axId val="317849872"/>
      </c:lineChart>
      <c:dateAx>
        <c:axId val="317849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7849872"/>
        <c:crosses val="autoZero"/>
        <c:auto val="1"/>
        <c:lblOffset val="100"/>
        <c:baseTimeUnit val="years"/>
      </c:dateAx>
      <c:valAx>
        <c:axId val="31784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7849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大阪府　岬町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Cc2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16132</v>
      </c>
      <c r="AM8" s="49"/>
      <c r="AN8" s="49"/>
      <c r="AO8" s="49"/>
      <c r="AP8" s="49"/>
      <c r="AQ8" s="49"/>
      <c r="AR8" s="49"/>
      <c r="AS8" s="49"/>
      <c r="AT8" s="44">
        <f>データ!T6</f>
        <v>49.18</v>
      </c>
      <c r="AU8" s="44"/>
      <c r="AV8" s="44"/>
      <c r="AW8" s="44"/>
      <c r="AX8" s="44"/>
      <c r="AY8" s="44"/>
      <c r="AZ8" s="44"/>
      <c r="BA8" s="44"/>
      <c r="BB8" s="44">
        <f>データ!U6</f>
        <v>328.02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76.78</v>
      </c>
      <c r="Q10" s="44"/>
      <c r="R10" s="44"/>
      <c r="S10" s="44"/>
      <c r="T10" s="44"/>
      <c r="U10" s="44"/>
      <c r="V10" s="44"/>
      <c r="W10" s="44">
        <f>データ!Q6</f>
        <v>84.83</v>
      </c>
      <c r="X10" s="44"/>
      <c r="Y10" s="44"/>
      <c r="Z10" s="44"/>
      <c r="AA10" s="44"/>
      <c r="AB10" s="44"/>
      <c r="AC10" s="44"/>
      <c r="AD10" s="49">
        <f>データ!R6</f>
        <v>1950</v>
      </c>
      <c r="AE10" s="49"/>
      <c r="AF10" s="49"/>
      <c r="AG10" s="49"/>
      <c r="AH10" s="49"/>
      <c r="AI10" s="49"/>
      <c r="AJ10" s="49"/>
      <c r="AK10" s="2"/>
      <c r="AL10" s="49">
        <f>データ!V6</f>
        <v>12293</v>
      </c>
      <c r="AM10" s="49"/>
      <c r="AN10" s="49"/>
      <c r="AO10" s="49"/>
      <c r="AP10" s="49"/>
      <c r="AQ10" s="49"/>
      <c r="AR10" s="49"/>
      <c r="AS10" s="49"/>
      <c r="AT10" s="44">
        <f>データ!W6</f>
        <v>4.25</v>
      </c>
      <c r="AU10" s="44"/>
      <c r="AV10" s="44"/>
      <c r="AW10" s="44"/>
      <c r="AX10" s="44"/>
      <c r="AY10" s="44"/>
      <c r="AZ10" s="44"/>
      <c r="BA10" s="44"/>
      <c r="BB10" s="44">
        <f>データ!X6</f>
        <v>2892.47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123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5" t="s">
        <v>124</v>
      </c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5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5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7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7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7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5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7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5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5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7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5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5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7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75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75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7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7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57</v>
      </c>
      <c r="N86" s="25" t="s">
        <v>55</v>
      </c>
      <c r="O86" s="25" t="str">
        <f>データ!EO6</f>
        <v>【0.23】</v>
      </c>
    </row>
  </sheetData>
  <sheetProtection algorithmName="SHA-512" hashValue="G/6CWM8xDUKFMucZlOVXh8rQsq52qbYEC39pjowvtxTKxiuFWNIYWKdbPgh706mFOm0zH7y4g59FE3BIoc4Q6g==" saltValue="mTBtUN2RDqJkYllJFwzIl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68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36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70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71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72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73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74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75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76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77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78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79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80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273660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大阪府　岬町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Cc2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76.78</v>
      </c>
      <c r="Q6" s="33">
        <f t="shared" si="3"/>
        <v>84.83</v>
      </c>
      <c r="R6" s="33">
        <f t="shared" si="3"/>
        <v>1950</v>
      </c>
      <c r="S6" s="33">
        <f t="shared" si="3"/>
        <v>16132</v>
      </c>
      <c r="T6" s="33">
        <f t="shared" si="3"/>
        <v>49.18</v>
      </c>
      <c r="U6" s="33">
        <f t="shared" si="3"/>
        <v>328.02</v>
      </c>
      <c r="V6" s="33">
        <f t="shared" si="3"/>
        <v>12293</v>
      </c>
      <c r="W6" s="33">
        <f t="shared" si="3"/>
        <v>4.25</v>
      </c>
      <c r="X6" s="33">
        <f t="shared" si="3"/>
        <v>2892.47</v>
      </c>
      <c r="Y6" s="34">
        <f>IF(Y7="",NA(),Y7)</f>
        <v>44.8</v>
      </c>
      <c r="Z6" s="34">
        <f t="shared" ref="Z6:AH6" si="4">IF(Z7="",NA(),Z7)</f>
        <v>42.43</v>
      </c>
      <c r="AA6" s="34">
        <f t="shared" si="4"/>
        <v>45.18</v>
      </c>
      <c r="AB6" s="34">
        <f t="shared" si="4"/>
        <v>42.98</v>
      </c>
      <c r="AC6" s="34">
        <f t="shared" si="4"/>
        <v>42.12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881.6</v>
      </c>
      <c r="BG6" s="34">
        <f t="shared" ref="BG6:BO6" si="7">IF(BG7="",NA(),BG7)</f>
        <v>960.79</v>
      </c>
      <c r="BH6" s="34">
        <f t="shared" si="7"/>
        <v>838.44</v>
      </c>
      <c r="BI6" s="34">
        <f t="shared" si="7"/>
        <v>839.84</v>
      </c>
      <c r="BJ6" s="34">
        <f t="shared" si="7"/>
        <v>658.04</v>
      </c>
      <c r="BK6" s="34">
        <f t="shared" si="7"/>
        <v>1209.95</v>
      </c>
      <c r="BL6" s="34">
        <f t="shared" si="7"/>
        <v>1136.5</v>
      </c>
      <c r="BM6" s="34">
        <f t="shared" si="7"/>
        <v>1118.56</v>
      </c>
      <c r="BN6" s="34">
        <f t="shared" si="7"/>
        <v>1111.31</v>
      </c>
      <c r="BO6" s="34">
        <f t="shared" si="7"/>
        <v>966.33</v>
      </c>
      <c r="BP6" s="33" t="str">
        <f>IF(BP7="","",IF(BP7="-","【-】","【"&amp;SUBSTITUTE(TEXT(BP7,"#,##0.00"),"-","△")&amp;"】"))</f>
        <v>【707.33】</v>
      </c>
      <c r="BQ6" s="34">
        <f>IF(BQ7="",NA(),BQ7)</f>
        <v>75.3</v>
      </c>
      <c r="BR6" s="34">
        <f t="shared" ref="BR6:BZ6" si="8">IF(BR7="",NA(),BR7)</f>
        <v>76.38</v>
      </c>
      <c r="BS6" s="34">
        <f t="shared" si="8"/>
        <v>76.650000000000006</v>
      </c>
      <c r="BT6" s="34">
        <f t="shared" si="8"/>
        <v>76.349999999999994</v>
      </c>
      <c r="BU6" s="34">
        <f t="shared" si="8"/>
        <v>76.48</v>
      </c>
      <c r="BV6" s="34">
        <f t="shared" si="8"/>
        <v>69.48</v>
      </c>
      <c r="BW6" s="34">
        <f t="shared" si="8"/>
        <v>71.650000000000006</v>
      </c>
      <c r="BX6" s="34">
        <f t="shared" si="8"/>
        <v>72.33</v>
      </c>
      <c r="BY6" s="34">
        <f t="shared" si="8"/>
        <v>75.540000000000006</v>
      </c>
      <c r="BZ6" s="34">
        <f t="shared" si="8"/>
        <v>81.739999999999995</v>
      </c>
      <c r="CA6" s="33" t="str">
        <f>IF(CA7="","",IF(CA7="-","【-】","【"&amp;SUBSTITUTE(TEXT(CA7,"#,##0.00"),"-","△")&amp;"】"))</f>
        <v>【101.26】</v>
      </c>
      <c r="CB6" s="34">
        <f>IF(CB7="",NA(),CB7)</f>
        <v>150</v>
      </c>
      <c r="CC6" s="34">
        <f t="shared" ref="CC6:CK6" si="9">IF(CC7="",NA(),CC7)</f>
        <v>150</v>
      </c>
      <c r="CD6" s="34">
        <f t="shared" si="9"/>
        <v>150</v>
      </c>
      <c r="CE6" s="34">
        <f t="shared" si="9"/>
        <v>150</v>
      </c>
      <c r="CF6" s="34">
        <f t="shared" si="9"/>
        <v>150</v>
      </c>
      <c r="CG6" s="34">
        <f t="shared" si="9"/>
        <v>220.67</v>
      </c>
      <c r="CH6" s="34">
        <f t="shared" si="9"/>
        <v>217.82</v>
      </c>
      <c r="CI6" s="34">
        <f t="shared" si="9"/>
        <v>215.28</v>
      </c>
      <c r="CJ6" s="34">
        <f t="shared" si="9"/>
        <v>207.96</v>
      </c>
      <c r="CK6" s="34">
        <f t="shared" si="9"/>
        <v>194.31</v>
      </c>
      <c r="CL6" s="33" t="str">
        <f>IF(CL7="","",IF(CL7="-","【-】","【"&amp;SUBSTITUTE(TEXT(CL7,"#,##0.00"),"-","△")&amp;"】"))</f>
        <v>【136.39】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55.81</v>
      </c>
      <c r="CS6" s="34">
        <f t="shared" si="10"/>
        <v>54.44</v>
      </c>
      <c r="CT6" s="34">
        <f t="shared" si="10"/>
        <v>54.67</v>
      </c>
      <c r="CU6" s="34">
        <f t="shared" si="10"/>
        <v>53.51</v>
      </c>
      <c r="CV6" s="34">
        <f t="shared" si="10"/>
        <v>53.5</v>
      </c>
      <c r="CW6" s="33" t="str">
        <f>IF(CW7="","",IF(CW7="-","【-】","【"&amp;SUBSTITUTE(TEXT(CW7,"#,##0.00"),"-","△")&amp;"】"))</f>
        <v>【60.13】</v>
      </c>
      <c r="CX6" s="34">
        <f>IF(CX7="",NA(),CX7)</f>
        <v>79.69</v>
      </c>
      <c r="CY6" s="34">
        <f t="shared" ref="CY6:DG6" si="11">IF(CY7="",NA(),CY7)</f>
        <v>79.8</v>
      </c>
      <c r="CZ6" s="34">
        <f t="shared" si="11"/>
        <v>81.87</v>
      </c>
      <c r="DA6" s="34">
        <f t="shared" si="11"/>
        <v>81.760000000000005</v>
      </c>
      <c r="DB6" s="34">
        <f t="shared" si="11"/>
        <v>81.459999999999994</v>
      </c>
      <c r="DC6" s="34">
        <f t="shared" si="11"/>
        <v>84.41</v>
      </c>
      <c r="DD6" s="34">
        <f t="shared" si="11"/>
        <v>84.2</v>
      </c>
      <c r="DE6" s="34">
        <f t="shared" si="11"/>
        <v>83.8</v>
      </c>
      <c r="DF6" s="34">
        <f t="shared" si="11"/>
        <v>83.91</v>
      </c>
      <c r="DG6" s="34">
        <f t="shared" si="11"/>
        <v>83.51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7.0000000000000007E-2</v>
      </c>
      <c r="EK6" s="34">
        <f t="shared" si="14"/>
        <v>0.04</v>
      </c>
      <c r="EL6" s="34">
        <f t="shared" si="14"/>
        <v>0.11</v>
      </c>
      <c r="EM6" s="34">
        <f t="shared" si="14"/>
        <v>0.15</v>
      </c>
      <c r="EN6" s="34">
        <f t="shared" si="14"/>
        <v>0.16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273660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76.78</v>
      </c>
      <c r="Q7" s="37">
        <v>84.83</v>
      </c>
      <c r="R7" s="37">
        <v>1950</v>
      </c>
      <c r="S7" s="37">
        <v>16132</v>
      </c>
      <c r="T7" s="37">
        <v>49.18</v>
      </c>
      <c r="U7" s="37">
        <v>328.02</v>
      </c>
      <c r="V7" s="37">
        <v>12293</v>
      </c>
      <c r="W7" s="37">
        <v>4.25</v>
      </c>
      <c r="X7" s="37">
        <v>2892.47</v>
      </c>
      <c r="Y7" s="37">
        <v>44.8</v>
      </c>
      <c r="Z7" s="37">
        <v>42.43</v>
      </c>
      <c r="AA7" s="37">
        <v>45.18</v>
      </c>
      <c r="AB7" s="37">
        <v>42.98</v>
      </c>
      <c r="AC7" s="37">
        <v>42.12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881.6</v>
      </c>
      <c r="BG7" s="37">
        <v>960.79</v>
      </c>
      <c r="BH7" s="37">
        <v>838.44</v>
      </c>
      <c r="BI7" s="37">
        <v>839.84</v>
      </c>
      <c r="BJ7" s="37">
        <v>658.04</v>
      </c>
      <c r="BK7" s="37">
        <v>1209.95</v>
      </c>
      <c r="BL7" s="37">
        <v>1136.5</v>
      </c>
      <c r="BM7" s="37">
        <v>1118.56</v>
      </c>
      <c r="BN7" s="37">
        <v>1111.31</v>
      </c>
      <c r="BO7" s="37">
        <v>966.33</v>
      </c>
      <c r="BP7" s="37">
        <v>707.33</v>
      </c>
      <c r="BQ7" s="37">
        <v>75.3</v>
      </c>
      <c r="BR7" s="37">
        <v>76.38</v>
      </c>
      <c r="BS7" s="37">
        <v>76.650000000000006</v>
      </c>
      <c r="BT7" s="37">
        <v>76.349999999999994</v>
      </c>
      <c r="BU7" s="37">
        <v>76.48</v>
      </c>
      <c r="BV7" s="37">
        <v>69.48</v>
      </c>
      <c r="BW7" s="37">
        <v>71.650000000000006</v>
      </c>
      <c r="BX7" s="37">
        <v>72.33</v>
      </c>
      <c r="BY7" s="37">
        <v>75.540000000000006</v>
      </c>
      <c r="BZ7" s="37">
        <v>81.739999999999995</v>
      </c>
      <c r="CA7" s="37">
        <v>101.26</v>
      </c>
      <c r="CB7" s="37">
        <v>150</v>
      </c>
      <c r="CC7" s="37">
        <v>150</v>
      </c>
      <c r="CD7" s="37">
        <v>150</v>
      </c>
      <c r="CE7" s="37">
        <v>150</v>
      </c>
      <c r="CF7" s="37">
        <v>150</v>
      </c>
      <c r="CG7" s="37">
        <v>220.67</v>
      </c>
      <c r="CH7" s="37">
        <v>217.82</v>
      </c>
      <c r="CI7" s="37">
        <v>215.28</v>
      </c>
      <c r="CJ7" s="37">
        <v>207.96</v>
      </c>
      <c r="CK7" s="37">
        <v>194.31</v>
      </c>
      <c r="CL7" s="37">
        <v>136.38999999999999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 t="s">
        <v>116</v>
      </c>
      <c r="CR7" s="37">
        <v>55.81</v>
      </c>
      <c r="CS7" s="37">
        <v>54.44</v>
      </c>
      <c r="CT7" s="37">
        <v>54.67</v>
      </c>
      <c r="CU7" s="37">
        <v>53.51</v>
      </c>
      <c r="CV7" s="37">
        <v>53.5</v>
      </c>
      <c r="CW7" s="37">
        <v>60.13</v>
      </c>
      <c r="CX7" s="37">
        <v>79.69</v>
      </c>
      <c r="CY7" s="37">
        <v>79.8</v>
      </c>
      <c r="CZ7" s="37">
        <v>81.87</v>
      </c>
      <c r="DA7" s="37">
        <v>81.760000000000005</v>
      </c>
      <c r="DB7" s="37">
        <v>81.459999999999994</v>
      </c>
      <c r="DC7" s="37">
        <v>84.41</v>
      </c>
      <c r="DD7" s="37">
        <v>84.2</v>
      </c>
      <c r="DE7" s="37">
        <v>83.8</v>
      </c>
      <c r="DF7" s="37">
        <v>83.91</v>
      </c>
      <c r="DG7" s="37">
        <v>83.51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7.0000000000000007E-2</v>
      </c>
      <c r="EK7" s="37">
        <v>0.04</v>
      </c>
      <c r="EL7" s="37">
        <v>0.11</v>
      </c>
      <c r="EM7" s="37">
        <v>0.15</v>
      </c>
      <c r="EN7" s="37">
        <v>0.16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大阪府</cp:lastModifiedBy>
  <dcterms:modified xsi:type="dcterms:W3CDTF">2019-02-18T00:22:22Z</dcterms:modified>
</cp:coreProperties>
</file>