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4 団体回答\38熊取町〇\"/>
    </mc:Choice>
  </mc:AlternateContent>
  <workbookProtection workbookPassword="A597" lockStructure="1"/>
  <bookViews>
    <workbookView xWindow="0" yWindow="15" windowWidth="15360" windowHeight="762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L8" i="4"/>
  <c r="AD8" i="4"/>
  <c r="P8" i="4"/>
  <c r="I8" i="4"/>
  <c r="B8"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<sst xmlns="http://schemas.openxmlformats.org/spreadsheetml/2006/main" count="232" uniqueCount="120">
  <si>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</si>
  <si>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</si>
  <si>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</si>
  <si>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</si>
  <si>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</si>
  <si>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</si>
  <si>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</si>
  <si>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</si>
  <si>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</si>
  <si>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</si>
  <si>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</si>
  <si>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</si>
  <si>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</si>
  <si>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</si>
  <si>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</si>
  <si>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</si>
  <si>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</si>
  <si>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</si>
  <si>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</si>
  <si>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</si>
  <si>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</si>
  <si>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</si>
  <si>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</si>
  <si>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</si>
  <si>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</si>
  <si>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</si>
  <si>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</si>
  <si>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</si>
  <si>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</si>
  <si>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</si>
  <si>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</si>
  <si>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</si>
  <si>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</si>
  <si>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</si>
  <si>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</si>
  <si>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</si>
  <si>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</si>
  <si>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</si>
  <si>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</si>
  <si>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</si>
  <si>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</si>
  <si>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</si>
  <si>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</si>
  <si>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</si>
  <si>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</si>
  <si>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</si>
  <si>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</si>
  <si>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</si>
  <si>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</si>
  <si>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</si>
  <si>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</si>
  <si>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</si>
  <si>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</si>
  <si>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</si>
  <si>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</si>
  <si>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</si>
  <si>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</si>
  <si>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</si>
  <si>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</si>
  <si>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</si>
  <si>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</si>
  <si>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</si>
  <si>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</si>
  <si>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</si>
  <si>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</si>
  <si>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</si>
  <si>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</si>
  <si>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</si>
  <si>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</si>
  <si>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</si>
  <si>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</si>
  <si>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</si>
  <si>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</si>
  <si>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</si>
  <si>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</si>
  <si>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</si>
  <si>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</si>
  <si>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</si>
  <si>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</si>
  <si>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</si>
  <si>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</si>
  <si>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</si>
  <si>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</si>
  <si>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</si>
  <si>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</si>
  <si>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</si>
  <si>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</si>
  <si>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</si>
  <si>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</si>
  <si>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</si>
  <si>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</si>
  <si>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</si>
  <si>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</si>
  <si>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</si>
  <si>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</si>
  <si>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</si>
  <si>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</si>
  <si>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</si>
  <si>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</si>
  <si>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</si>
  <si>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</si>
  <si>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</si>
  <si>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</si>
  <si>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</si>
  <si>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</si>
  <si>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熊取町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</si>
  <si>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</si>
  <si>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</si>
  <si>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</si>
  <si>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</si>
  <si>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</si>
  <si>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</si>
  <si>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</si>
  <si>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</si>
  <si>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</si>
  <si>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</si>
  <si>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</si>
  <si>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H28からH29にかけて、当該値が減少しているのは、H29は町内全域で実施した漏水調査業務やその後に実施した漏水修繕業務、退職手当負担金繰入額が増加したことなどにより、営業費用が前年度と比較して大幅に増加したことが原因です。
③H25からH26にかけて、当該値が減少しているのは、公営企業会計制度の見直しにより、１年以内に償還予定の企業債の表示区分を、借入資本金から流動負債に変更したことが原因です。
⑦H27からH28にかけて当該値が増加しているのは、H28に策定した「熊取町第６次水道拡張事業計画」において、一日配水能力を修正したことによるものです。</t>
    <rPh sb="31" eb="33">
      <t>チョウナイ</t>
    </rPh>
    <rPh sb="33" eb="35">
      <t>ゼンイキ</t>
    </rPh>
    <rPh sb="36" eb="38">
      <t>ジッシ</t>
    </rPh>
    <rPh sb="40" eb="42">
      <t>ロウスイ</t>
    </rPh>
    <rPh sb="42" eb="44">
      <t>チョウサ</t>
    </rPh>
    <rPh sb="44" eb="46">
      <t>ギョウム</t>
    </rPh>
    <rPh sb="49" eb="50">
      <t>アト</t>
    </rPh>
    <rPh sb="51" eb="53">
      <t>ジッシ</t>
    </rPh>
    <rPh sb="55" eb="57">
      <t>ロウスイ</t>
    </rPh>
    <rPh sb="57" eb="59">
      <t>シュウゼン</t>
    </rPh>
    <rPh sb="59" eb="61">
      <t>ギョウム</t>
    </rPh>
    <rPh sb="62" eb="64">
      <t>タイショク</t>
    </rPh>
    <rPh sb="64" eb="66">
      <t>テアテ</t>
    </rPh>
    <rPh sb="66" eb="69">
      <t>フタンキン</t>
    </rPh>
    <rPh sb="69" eb="71">
      <t>クリイレ</t>
    </rPh>
    <rPh sb="71" eb="72">
      <t>ガク</t>
    </rPh>
    <rPh sb="73" eb="75">
      <t>ゾウカ</t>
    </rPh>
    <rPh sb="85" eb="87">
      <t>エイギョウ</t>
    </rPh>
    <rPh sb="87" eb="89">
      <t>ヒヨウ</t>
    </rPh>
    <rPh sb="90" eb="93">
      <t>ゼンネンド</t>
    </rPh>
    <rPh sb="94" eb="96">
      <t>ヒカク</t>
    </rPh>
    <rPh sb="98" eb="100">
      <t>オオハバ</t>
    </rPh>
    <rPh sb="101" eb="103">
      <t>ゾウカ</t>
    </rPh>
    <rPh sb="108" eb="110">
      <t>ゲンイン</t>
    </rPh>
    <phoneticPr fontId="4"/>
  </si>
  <si>
    <t xml:space="preserve">②H26からH27にかけて当該値が大幅に増加したのは、大規模な住宅開発に伴い設置した管路が法定耐用年数の40年を経過したことによるものです。
③H26からH27にかけて当該値が増加しているのは、配水塔除却や減圧弁設置等の施設整備がH26に完了し、H27は管路更新を重点的に実施したことによるものです。
</t>
    <rPh sb="36" eb="37">
      <t>トモナ</t>
    </rPh>
    <rPh sb="38" eb="40">
      <t>セッチ</t>
    </rPh>
    <rPh sb="42" eb="44">
      <t>カンロ</t>
    </rPh>
    <rPh sb="45" eb="47">
      <t>ホウテイ</t>
    </rPh>
    <rPh sb="47" eb="49">
      <t>タイヨウ</t>
    </rPh>
    <rPh sb="49" eb="51">
      <t>ネンスウ</t>
    </rPh>
    <phoneticPr fontId="4"/>
  </si>
  <si>
    <t>　本町の経営は数値からも健全性を確保できているものと考え、その上で、今後の改善に向けた取組等については、公平性の確保の観点から、料金徴収の更なる強化に努めてまいります。
　H28に策定した「熊取町第６次水道拡張事業計画」に基づき、耐震管の布設替工事を計画的に行い、管路更新率向上に努めたほか、H29には経営戦略を策定し、その中で将来の財政収支見通しを作成し、安定した事業運営に努めているところです。
 また、H30には大阪広域水道企業団と「水道事業の統合に向けての検討、協議に関する覚書」を締結し、H33からの統合に向けての統合素案を策定し、より詳細に検討してまいります。</t>
    <rPh sb="183" eb="185">
      <t>ジギョウ</t>
    </rPh>
    <rPh sb="185" eb="187">
      <t>ウンエイ</t>
    </rPh>
    <rPh sb="188" eb="189">
      <t>ツト</t>
    </rPh>
    <rPh sb="209" eb="211">
      <t>オオサカ</t>
    </rPh>
    <rPh sb="211" eb="213">
      <t>コウイキ</t>
    </rPh>
    <rPh sb="213" eb="215">
      <t>スイドウ</t>
    </rPh>
    <rPh sb="215" eb="217">
      <t>キギョウ</t>
    </rPh>
    <rPh sb="217" eb="218">
      <t>ダン</t>
    </rPh>
    <rPh sb="220" eb="222">
      <t>スイドウ</t>
    </rPh>
    <rPh sb="222" eb="224">
      <t>ジギョウ</t>
    </rPh>
    <rPh sb="225" eb="227">
      <t>トウゴウ</t>
    </rPh>
    <rPh sb="228" eb="229">
      <t>ム</t>
    </rPh>
    <rPh sb="232" eb="234">
      <t>ケントウ</t>
    </rPh>
    <rPh sb="235" eb="237">
      <t>キョウギ</t>
    </rPh>
    <rPh sb="238" eb="239">
      <t>カン</t>
    </rPh>
    <rPh sb="241" eb="243">
      <t>オボエガキ</t>
    </rPh>
    <rPh sb="245" eb="247">
      <t>テイケツ</t>
    </rPh>
    <rPh sb="255" eb="257">
      <t>トウゴウ</t>
    </rPh>
    <rPh sb="258" eb="259">
      <t>ム</t>
    </rPh>
    <rPh sb="262" eb="264">
      <t>トウゴウ</t>
    </rPh>
    <rPh sb="264" eb="266">
      <t>ソアン</t>
    </rPh>
    <rPh sb="267" eb="269">
      <t>サクテイ</t>
    </rPh>
    <rPh sb="273" eb="275">
      <t>ショウサイ</t>
    </rPh>
    <rPh sb="276" eb="278">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</si>
</sst>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1.26</c:v>
                </c:pt>
                <c:pt idx="1">
                  <c:v>0.6</c:v>
                </c:pt>
                <c:pt idx="2">
                  <c:v>1.62</c:v>
                </c:pt>
                <c:pt idx="3">
                  <c:v>0.94</c:v>
                </c:pt>
                <c:pt idx="4">
                  <c:v>1.2</c:v>
                </c:pt>
              </c:numCache>
            </c:numRef>
          </c:val>
          <c:extLst>
            <c:ext xmlns:c16="http://schemas.microsoft.com/office/drawing/2014/chart" uri="{C3380CC4-5D6E-409C-BE32-E72D297353CC}">
              <c16:uniqueId val="{00000000-041E-4179-9DE9-D2527319B31F}"/>
            </c:ext>
          </c:extLst>
        </c:ser>
        <c:dLbls>
          <c:showLegendKey val="0"/>
          <c:showVal val="0"/>
          <c:showCatName val="0"/>
          <c:showSerName val="0"/>
          <c:showPercent val="0"/>
          <c:showBubbleSize val="0"/>
        </c:dLbls>
        <c:gapWidth val="150"/>
        <c:axId val="152518656"/>
        <c:axId val="15252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c:ext xmlns:c16="http://schemas.microsoft.com/office/drawing/2014/chart" uri="{C3380CC4-5D6E-409C-BE32-E72D297353CC}">
              <c16:uniqueId val="{00000001-041E-4179-9DE9-D2527319B31F}"/>
            </c:ext>
          </c:extLst>
        </c:ser>
        <c:dLbls>
          <c:showLegendKey val="0"/>
          <c:showVal val="0"/>
          <c:showCatName val="0"/>
          <c:showSerName val="0"/>
          <c:showPercent val="0"/>
          <c:showBubbleSize val="0"/>
        </c:dLbls>
        <c:marker val="1"/>
        <c:smooth val="0"/>
        <c:axId val="152518656"/>
        <c:axId val="152520576"/>
      </c:lineChart>
      <c:dateAx>
        <c:axId val="152518656"/>
        <c:scaling>
          <c:orientation val="minMax"/>
        </c:scaling>
        <c:delete val="1"/>
        <c:axPos val="b"/>
        <c:numFmt formatCode="ge" sourceLinked="1"/>
        <c:majorTickMark val="none"/>
        <c:minorTickMark val="none"/>
        <c:tickLblPos val="none"/>
        <c:crossAx val="152520576"/>
        <c:crosses val="autoZero"/>
        <c:auto val="1"/>
        <c:lblOffset val="100"/>
        <c:baseTimeUnit val="years"/>
      </c:dateAx>
      <c:valAx>
        <c:axId val="15252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51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51.8</c:v>
                </c:pt>
                <c:pt idx="1">
                  <c:v>51.88</c:v>
                </c:pt>
                <c:pt idx="2">
                  <c:v>51.02</c:v>
                </c:pt>
                <c:pt idx="3">
                  <c:v>83.67</c:v>
                </c:pt>
                <c:pt idx="4">
                  <c:v>83.86</c:v>
                </c:pt>
              </c:numCache>
            </c:numRef>
          </c:val>
          <c:extLst>
            <c:ext xmlns:c16="http://schemas.microsoft.com/office/drawing/2014/chart" uri="{C3380CC4-5D6E-409C-BE32-E72D297353CC}">
              <c16:uniqueId val="{00000000-6149-4941-939D-2EB308B9B6B6}"/>
            </c:ext>
          </c:extLst>
        </c:ser>
        <c:dLbls>
          <c:showLegendKey val="0"/>
          <c:showVal val="0"/>
          <c:showCatName val="0"/>
          <c:showSerName val="0"/>
          <c:showPercent val="0"/>
          <c:showBubbleSize val="0"/>
        </c:dLbls>
        <c:gapWidth val="150"/>
        <c:axId val="150641280"/>
        <c:axId val="15064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c:ext xmlns:c16="http://schemas.microsoft.com/office/drawing/2014/chart" uri="{C3380CC4-5D6E-409C-BE32-E72D297353CC}">
              <c16:uniqueId val="{00000001-6149-4941-939D-2EB308B9B6B6}"/>
            </c:ext>
          </c:extLst>
        </c:ser>
        <c:dLbls>
          <c:showLegendKey val="0"/>
          <c:showVal val="0"/>
          <c:showCatName val="0"/>
          <c:showSerName val="0"/>
          <c:showPercent val="0"/>
          <c:showBubbleSize val="0"/>
        </c:dLbls>
        <c:marker val="1"/>
        <c:smooth val="0"/>
        <c:axId val="150641280"/>
        <c:axId val="150647552"/>
      </c:lineChart>
      <c:dateAx>
        <c:axId val="150641280"/>
        <c:scaling>
          <c:orientation val="minMax"/>
        </c:scaling>
        <c:delete val="1"/>
        <c:axPos val="b"/>
        <c:numFmt formatCode="ge" sourceLinked="1"/>
        <c:majorTickMark val="none"/>
        <c:minorTickMark val="none"/>
        <c:tickLblPos val="none"/>
        <c:crossAx val="150647552"/>
        <c:crosses val="autoZero"/>
        <c:auto val="1"/>
        <c:lblOffset val="100"/>
        <c:baseTimeUnit val="years"/>
      </c:dateAx>
      <c:valAx>
        <c:axId val="15064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64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92.88</c:v>
                </c:pt>
                <c:pt idx="1">
                  <c:v>92.2</c:v>
                </c:pt>
                <c:pt idx="2">
                  <c:v>92.79</c:v>
                </c:pt>
                <c:pt idx="3">
                  <c:v>93.05</c:v>
                </c:pt>
                <c:pt idx="4">
                  <c:v>92.45</c:v>
                </c:pt>
              </c:numCache>
            </c:numRef>
          </c:val>
          <c:extLst>
            <c:ext xmlns:c16="http://schemas.microsoft.com/office/drawing/2014/chart" uri="{C3380CC4-5D6E-409C-BE32-E72D297353CC}">
              <c16:uniqueId val="{00000000-2CD5-4665-AFE8-F65D46292514}"/>
            </c:ext>
          </c:extLst>
        </c:ser>
        <c:dLbls>
          <c:showLegendKey val="0"/>
          <c:showVal val="0"/>
          <c:showCatName val="0"/>
          <c:showSerName val="0"/>
          <c:showPercent val="0"/>
          <c:showBubbleSize val="0"/>
        </c:dLbls>
        <c:gapWidth val="150"/>
        <c:axId val="150748160"/>
        <c:axId val="15075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c:ext xmlns:c16="http://schemas.microsoft.com/office/drawing/2014/chart" uri="{C3380CC4-5D6E-409C-BE32-E72D297353CC}">
              <c16:uniqueId val="{00000001-2CD5-4665-AFE8-F65D46292514}"/>
            </c:ext>
          </c:extLst>
        </c:ser>
        <c:dLbls>
          <c:showLegendKey val="0"/>
          <c:showVal val="0"/>
          <c:showCatName val="0"/>
          <c:showSerName val="0"/>
          <c:showPercent val="0"/>
          <c:showBubbleSize val="0"/>
        </c:dLbls>
        <c:marker val="1"/>
        <c:smooth val="0"/>
        <c:axId val="150748160"/>
        <c:axId val="150754432"/>
      </c:lineChart>
      <c:dateAx>
        <c:axId val="150748160"/>
        <c:scaling>
          <c:orientation val="minMax"/>
        </c:scaling>
        <c:delete val="1"/>
        <c:axPos val="b"/>
        <c:numFmt formatCode="ge" sourceLinked="1"/>
        <c:majorTickMark val="none"/>
        <c:minorTickMark val="none"/>
        <c:tickLblPos val="none"/>
        <c:crossAx val="150754432"/>
        <c:crosses val="autoZero"/>
        <c:auto val="1"/>
        <c:lblOffset val="100"/>
        <c:baseTimeUnit val="years"/>
      </c:dateAx>
      <c:valAx>
        <c:axId val="15075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4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107.05</c:v>
                </c:pt>
                <c:pt idx="1">
                  <c:v>110.18</c:v>
                </c:pt>
                <c:pt idx="2">
                  <c:v>108.58</c:v>
                </c:pt>
                <c:pt idx="3">
                  <c:v>109.01</c:v>
                </c:pt>
                <c:pt idx="4">
                  <c:v>104.8</c:v>
                </c:pt>
              </c:numCache>
            </c:numRef>
          </c:val>
          <c:extLst>
            <c:ext xmlns:c16="http://schemas.microsoft.com/office/drawing/2014/chart" uri="{C3380CC4-5D6E-409C-BE32-E72D297353CC}">
              <c16:uniqueId val="{00000000-45DD-4EA2-9CB4-9E5B44C06C67}"/>
            </c:ext>
          </c:extLst>
        </c:ser>
        <c:dLbls>
          <c:showLegendKey val="0"/>
          <c:showVal val="0"/>
          <c:showCatName val="0"/>
          <c:showSerName val="0"/>
          <c:showPercent val="0"/>
          <c:showBubbleSize val="0"/>
        </c:dLbls>
        <c:gapWidth val="150"/>
        <c:axId val="147735296"/>
        <c:axId val="14773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c:ext xmlns:c16="http://schemas.microsoft.com/office/drawing/2014/chart" uri="{C3380CC4-5D6E-409C-BE32-E72D297353CC}">
              <c16:uniqueId val="{00000001-45DD-4EA2-9CB4-9E5B44C06C67}"/>
            </c:ext>
          </c:extLst>
        </c:ser>
        <c:dLbls>
          <c:showLegendKey val="0"/>
          <c:showVal val="0"/>
          <c:showCatName val="0"/>
          <c:showSerName val="0"/>
          <c:showPercent val="0"/>
          <c:showBubbleSize val="0"/>
        </c:dLbls>
        <c:marker val="1"/>
        <c:smooth val="0"/>
        <c:axId val="147735296"/>
        <c:axId val="147737216"/>
      </c:lineChart>
      <c:dateAx>
        <c:axId val="147735296"/>
        <c:scaling>
          <c:orientation val="minMax"/>
        </c:scaling>
        <c:delete val="1"/>
        <c:axPos val="b"/>
        <c:numFmt formatCode="ge" sourceLinked="1"/>
        <c:majorTickMark val="none"/>
        <c:minorTickMark val="none"/>
        <c:tickLblPos val="none"/>
        <c:crossAx val="147737216"/>
        <c:crosses val="autoZero"/>
        <c:auto val="1"/>
        <c:lblOffset val="100"/>
        <c:baseTimeUnit val="years"/>
      </c:dateAx>
      <c:valAx>
        <c:axId val="147737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773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25.78</c:v>
                </c:pt>
                <c:pt idx="1">
                  <c:v>39.11</c:v>
                </c:pt>
                <c:pt idx="2">
                  <c:v>40.21</c:v>
                </c:pt>
                <c:pt idx="3">
                  <c:v>41.18</c:v>
                </c:pt>
                <c:pt idx="4">
                  <c:v>42.1</c:v>
                </c:pt>
              </c:numCache>
            </c:numRef>
          </c:val>
          <c:extLst>
            <c:ext xmlns:c16="http://schemas.microsoft.com/office/drawing/2014/chart" uri="{C3380CC4-5D6E-409C-BE32-E72D297353CC}">
              <c16:uniqueId val="{00000000-B647-4FE5-9C20-7EF9B7B1A800}"/>
            </c:ext>
          </c:extLst>
        </c:ser>
        <c:dLbls>
          <c:showLegendKey val="0"/>
          <c:showVal val="0"/>
          <c:showCatName val="0"/>
          <c:showSerName val="0"/>
          <c:showPercent val="0"/>
          <c:showBubbleSize val="0"/>
        </c:dLbls>
        <c:gapWidth val="150"/>
        <c:axId val="147763584"/>
        <c:axId val="14776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c:ext xmlns:c16="http://schemas.microsoft.com/office/drawing/2014/chart" uri="{C3380CC4-5D6E-409C-BE32-E72D297353CC}">
              <c16:uniqueId val="{00000001-B647-4FE5-9C20-7EF9B7B1A800}"/>
            </c:ext>
          </c:extLst>
        </c:ser>
        <c:dLbls>
          <c:showLegendKey val="0"/>
          <c:showVal val="0"/>
          <c:showCatName val="0"/>
          <c:showSerName val="0"/>
          <c:showPercent val="0"/>
          <c:showBubbleSize val="0"/>
        </c:dLbls>
        <c:marker val="1"/>
        <c:smooth val="0"/>
        <c:axId val="147763584"/>
        <c:axId val="147765504"/>
      </c:lineChart>
      <c:dateAx>
        <c:axId val="147763584"/>
        <c:scaling>
          <c:orientation val="minMax"/>
        </c:scaling>
        <c:delete val="1"/>
        <c:axPos val="b"/>
        <c:numFmt formatCode="ge" sourceLinked="1"/>
        <c:majorTickMark val="none"/>
        <c:minorTickMark val="none"/>
        <c:tickLblPos val="none"/>
        <c:crossAx val="147765504"/>
        <c:crosses val="autoZero"/>
        <c:auto val="1"/>
        <c:lblOffset val="100"/>
        <c:baseTimeUnit val="years"/>
      </c:dateAx>
      <c:valAx>
        <c:axId val="14776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6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0.44</c:v>
                </c:pt>
                <c:pt idx="1">
                  <c:v>0.06</c:v>
                </c:pt>
                <c:pt idx="2">
                  <c:v>15.15</c:v>
                </c:pt>
                <c:pt idx="3">
                  <c:v>16.920000000000002</c:v>
                </c:pt>
                <c:pt idx="4">
                  <c:v>16.100000000000001</c:v>
                </c:pt>
              </c:numCache>
            </c:numRef>
          </c:val>
          <c:extLst>
            <c:ext xmlns:c16="http://schemas.microsoft.com/office/drawing/2014/chart" uri="{C3380CC4-5D6E-409C-BE32-E72D297353CC}">
              <c16:uniqueId val="{00000000-2022-4BD5-A18B-B56DBFA9C33D}"/>
            </c:ext>
          </c:extLst>
        </c:ser>
        <c:dLbls>
          <c:showLegendKey val="0"/>
          <c:showVal val="0"/>
          <c:showCatName val="0"/>
          <c:showSerName val="0"/>
          <c:showPercent val="0"/>
          <c:showBubbleSize val="0"/>
        </c:dLbls>
        <c:gapWidth val="150"/>
        <c:axId val="147809024"/>
        <c:axId val="14781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c:ext xmlns:c16="http://schemas.microsoft.com/office/drawing/2014/chart" uri="{C3380CC4-5D6E-409C-BE32-E72D297353CC}">
              <c16:uniqueId val="{00000001-2022-4BD5-A18B-B56DBFA9C33D}"/>
            </c:ext>
          </c:extLst>
        </c:ser>
        <c:dLbls>
          <c:showLegendKey val="0"/>
          <c:showVal val="0"/>
          <c:showCatName val="0"/>
          <c:showSerName val="0"/>
          <c:showPercent val="0"/>
          <c:showBubbleSize val="0"/>
        </c:dLbls>
        <c:marker val="1"/>
        <c:smooth val="0"/>
        <c:axId val="147809024"/>
        <c:axId val="147810944"/>
      </c:lineChart>
      <c:dateAx>
        <c:axId val="147809024"/>
        <c:scaling>
          <c:orientation val="minMax"/>
        </c:scaling>
        <c:delete val="1"/>
        <c:axPos val="b"/>
        <c:numFmt formatCode="ge" sourceLinked="1"/>
        <c:majorTickMark val="none"/>
        <c:minorTickMark val="none"/>
        <c:tickLblPos val="none"/>
        <c:crossAx val="147810944"/>
        <c:crosses val="autoZero"/>
        <c:auto val="1"/>
        <c:lblOffset val="100"/>
        <c:baseTimeUnit val="years"/>
      </c:dateAx>
      <c:valAx>
        <c:axId val="14781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0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15-44C5-A95A-7553C915DD7D}"/>
            </c:ext>
          </c:extLst>
        </c:ser>
        <c:dLbls>
          <c:showLegendKey val="0"/>
          <c:showVal val="0"/>
          <c:showCatName val="0"/>
          <c:showSerName val="0"/>
          <c:showPercent val="0"/>
          <c:showBubbleSize val="0"/>
        </c:dLbls>
        <c:gapWidth val="150"/>
        <c:axId val="147876480"/>
        <c:axId val="14788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c:ext xmlns:c16="http://schemas.microsoft.com/office/drawing/2014/chart" uri="{C3380CC4-5D6E-409C-BE32-E72D297353CC}">
              <c16:uniqueId val="{00000001-CA15-44C5-A95A-7553C915DD7D}"/>
            </c:ext>
          </c:extLst>
        </c:ser>
        <c:dLbls>
          <c:showLegendKey val="0"/>
          <c:showVal val="0"/>
          <c:showCatName val="0"/>
          <c:showSerName val="0"/>
          <c:showPercent val="0"/>
          <c:showBubbleSize val="0"/>
        </c:dLbls>
        <c:marker val="1"/>
        <c:smooth val="0"/>
        <c:axId val="147876480"/>
        <c:axId val="147882752"/>
      </c:lineChart>
      <c:dateAx>
        <c:axId val="147876480"/>
        <c:scaling>
          <c:orientation val="minMax"/>
        </c:scaling>
        <c:delete val="1"/>
        <c:axPos val="b"/>
        <c:numFmt formatCode="ge" sourceLinked="1"/>
        <c:majorTickMark val="none"/>
        <c:minorTickMark val="none"/>
        <c:tickLblPos val="none"/>
        <c:crossAx val="147882752"/>
        <c:crosses val="autoZero"/>
        <c:auto val="1"/>
        <c:lblOffset val="100"/>
        <c:baseTimeUnit val="years"/>
      </c:dateAx>
      <c:valAx>
        <c:axId val="14788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787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575.70000000000005</c:v>
                </c:pt>
                <c:pt idx="1">
                  <c:v>239.87</c:v>
                </c:pt>
                <c:pt idx="2">
                  <c:v>245.48</c:v>
                </c:pt>
                <c:pt idx="3">
                  <c:v>217.22</c:v>
                </c:pt>
                <c:pt idx="4">
                  <c:v>217.13</c:v>
                </c:pt>
              </c:numCache>
            </c:numRef>
          </c:val>
          <c:extLst>
            <c:ext xmlns:c16="http://schemas.microsoft.com/office/drawing/2014/chart" uri="{C3380CC4-5D6E-409C-BE32-E72D297353CC}">
              <c16:uniqueId val="{00000000-5E53-4A64-82E6-F0545078BEF1}"/>
            </c:ext>
          </c:extLst>
        </c:ser>
        <c:dLbls>
          <c:showLegendKey val="0"/>
          <c:showVal val="0"/>
          <c:showCatName val="0"/>
          <c:showSerName val="0"/>
          <c:showPercent val="0"/>
          <c:showBubbleSize val="0"/>
        </c:dLbls>
        <c:gapWidth val="150"/>
        <c:axId val="147916288"/>
        <c:axId val="14791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c:ext xmlns:c16="http://schemas.microsoft.com/office/drawing/2014/chart" uri="{C3380CC4-5D6E-409C-BE32-E72D297353CC}">
              <c16:uniqueId val="{00000001-5E53-4A64-82E6-F0545078BEF1}"/>
            </c:ext>
          </c:extLst>
        </c:ser>
        <c:dLbls>
          <c:showLegendKey val="0"/>
          <c:showVal val="0"/>
          <c:showCatName val="0"/>
          <c:showSerName val="0"/>
          <c:showPercent val="0"/>
          <c:showBubbleSize val="0"/>
        </c:dLbls>
        <c:marker val="1"/>
        <c:smooth val="0"/>
        <c:axId val="147916288"/>
        <c:axId val="147918208"/>
      </c:lineChart>
      <c:dateAx>
        <c:axId val="147916288"/>
        <c:scaling>
          <c:orientation val="minMax"/>
        </c:scaling>
        <c:delete val="1"/>
        <c:axPos val="b"/>
        <c:numFmt formatCode="ge" sourceLinked="1"/>
        <c:majorTickMark val="none"/>
        <c:minorTickMark val="none"/>
        <c:tickLblPos val="none"/>
        <c:crossAx val="147918208"/>
        <c:crosses val="autoZero"/>
        <c:auto val="1"/>
        <c:lblOffset val="100"/>
        <c:baseTimeUnit val="years"/>
      </c:dateAx>
      <c:valAx>
        <c:axId val="147918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791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186</c:v>
                </c:pt>
                <c:pt idx="1">
                  <c:v>178.17</c:v>
                </c:pt>
                <c:pt idx="2">
                  <c:v>175.56</c:v>
                </c:pt>
                <c:pt idx="3">
                  <c:v>169.63</c:v>
                </c:pt>
                <c:pt idx="4">
                  <c:v>165.06</c:v>
                </c:pt>
              </c:numCache>
            </c:numRef>
          </c:val>
          <c:extLst>
            <c:ext xmlns:c16="http://schemas.microsoft.com/office/drawing/2014/chart" uri="{C3380CC4-5D6E-409C-BE32-E72D297353CC}">
              <c16:uniqueId val="{00000000-4605-488D-A198-FAB2A8A3DC7B}"/>
            </c:ext>
          </c:extLst>
        </c:ser>
        <c:dLbls>
          <c:showLegendKey val="0"/>
          <c:showVal val="0"/>
          <c:showCatName val="0"/>
          <c:showSerName val="0"/>
          <c:showPercent val="0"/>
          <c:showBubbleSize val="0"/>
        </c:dLbls>
        <c:gapWidth val="150"/>
        <c:axId val="147945344"/>
        <c:axId val="14795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c:ext xmlns:c16="http://schemas.microsoft.com/office/drawing/2014/chart" uri="{C3380CC4-5D6E-409C-BE32-E72D297353CC}">
              <c16:uniqueId val="{00000001-4605-488D-A198-FAB2A8A3DC7B}"/>
            </c:ext>
          </c:extLst>
        </c:ser>
        <c:dLbls>
          <c:showLegendKey val="0"/>
          <c:showVal val="0"/>
          <c:showCatName val="0"/>
          <c:showSerName val="0"/>
          <c:showPercent val="0"/>
          <c:showBubbleSize val="0"/>
        </c:dLbls>
        <c:marker val="1"/>
        <c:smooth val="0"/>
        <c:axId val="147945344"/>
        <c:axId val="147951616"/>
      </c:lineChart>
      <c:dateAx>
        <c:axId val="147945344"/>
        <c:scaling>
          <c:orientation val="minMax"/>
        </c:scaling>
        <c:delete val="1"/>
        <c:axPos val="b"/>
        <c:numFmt formatCode="ge" sourceLinked="1"/>
        <c:majorTickMark val="none"/>
        <c:minorTickMark val="none"/>
        <c:tickLblPos val="none"/>
        <c:crossAx val="147951616"/>
        <c:crosses val="autoZero"/>
        <c:auto val="1"/>
        <c:lblOffset val="100"/>
        <c:baseTimeUnit val="years"/>
      </c:dateAx>
      <c:valAx>
        <c:axId val="147951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794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101.5</c:v>
                </c:pt>
                <c:pt idx="1">
                  <c:v>107.5</c:v>
                </c:pt>
                <c:pt idx="2">
                  <c:v>104.96</c:v>
                </c:pt>
                <c:pt idx="3">
                  <c:v>105.3</c:v>
                </c:pt>
                <c:pt idx="4">
                  <c:v>101.3</c:v>
                </c:pt>
              </c:numCache>
            </c:numRef>
          </c:val>
          <c:extLst>
            <c:ext xmlns:c16="http://schemas.microsoft.com/office/drawing/2014/chart" uri="{C3380CC4-5D6E-409C-BE32-E72D297353CC}">
              <c16:uniqueId val="{00000000-679E-4B40-B68E-217EF68E16E0}"/>
            </c:ext>
          </c:extLst>
        </c:ser>
        <c:dLbls>
          <c:showLegendKey val="0"/>
          <c:showVal val="0"/>
          <c:showCatName val="0"/>
          <c:showSerName val="0"/>
          <c:showPercent val="0"/>
          <c:showBubbleSize val="0"/>
        </c:dLbls>
        <c:gapWidth val="150"/>
        <c:axId val="148261120"/>
        <c:axId val="14827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c:ext xmlns:c16="http://schemas.microsoft.com/office/drawing/2014/chart" uri="{C3380CC4-5D6E-409C-BE32-E72D297353CC}">
              <c16:uniqueId val="{00000001-679E-4B40-B68E-217EF68E16E0}"/>
            </c:ext>
          </c:extLst>
        </c:ser>
        <c:dLbls>
          <c:showLegendKey val="0"/>
          <c:showVal val="0"/>
          <c:showCatName val="0"/>
          <c:showSerName val="0"/>
          <c:showPercent val="0"/>
          <c:showBubbleSize val="0"/>
        </c:dLbls>
        <c:marker val="1"/>
        <c:smooth val="0"/>
        <c:axId val="148261120"/>
        <c:axId val="148279680"/>
      </c:lineChart>
      <c:dateAx>
        <c:axId val="148261120"/>
        <c:scaling>
          <c:orientation val="minMax"/>
        </c:scaling>
        <c:delete val="1"/>
        <c:axPos val="b"/>
        <c:numFmt formatCode="ge" sourceLinked="1"/>
        <c:majorTickMark val="none"/>
        <c:minorTickMark val="none"/>
        <c:tickLblPos val="none"/>
        <c:crossAx val="148279680"/>
        <c:crosses val="autoZero"/>
        <c:auto val="1"/>
        <c:lblOffset val="100"/>
        <c:baseTimeUnit val="years"/>
      </c:dateAx>
      <c:valAx>
        <c:axId val="14827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26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162.82</c:v>
                </c:pt>
                <c:pt idx="1">
                  <c:v>153.87</c:v>
                </c:pt>
                <c:pt idx="2">
                  <c:v>157.33000000000001</c:v>
                </c:pt>
                <c:pt idx="3">
                  <c:v>156.74</c:v>
                </c:pt>
                <c:pt idx="4">
                  <c:v>162.72</c:v>
                </c:pt>
              </c:numCache>
            </c:numRef>
          </c:val>
          <c:extLst>
            <c:ext xmlns:c16="http://schemas.microsoft.com/office/drawing/2014/chart" uri="{C3380CC4-5D6E-409C-BE32-E72D297353CC}">
              <c16:uniqueId val="{00000000-D30E-48FB-8020-C6C4CB454DC2}"/>
            </c:ext>
          </c:extLst>
        </c:ser>
        <c:dLbls>
          <c:showLegendKey val="0"/>
          <c:showVal val="0"/>
          <c:showCatName val="0"/>
          <c:showSerName val="0"/>
          <c:showPercent val="0"/>
          <c:showBubbleSize val="0"/>
        </c:dLbls>
        <c:gapWidth val="150"/>
        <c:axId val="148343040"/>
        <c:axId val="1484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c:ext xmlns:c16="http://schemas.microsoft.com/office/drawing/2014/chart" uri="{C3380CC4-5D6E-409C-BE32-E72D297353CC}">
              <c16:uniqueId val="{00000001-D30E-48FB-8020-C6C4CB454DC2}"/>
            </c:ext>
          </c:extLst>
        </c:ser>
        <c:dLbls>
          <c:showLegendKey val="0"/>
          <c:showVal val="0"/>
          <c:showCatName val="0"/>
          <c:showSerName val="0"/>
          <c:showPercent val="0"/>
          <c:showBubbleSize val="0"/>
        </c:dLbls>
        <c:marker val="1"/>
        <c:smooth val="0"/>
        <c:axId val="148343040"/>
        <c:axId val="148439424"/>
      </c:lineChart>
      <c:dateAx>
        <c:axId val="148343040"/>
        <c:scaling>
          <c:orientation val="minMax"/>
        </c:scaling>
        <c:delete val="1"/>
        <c:axPos val="b"/>
        <c:numFmt formatCode="ge" sourceLinked="1"/>
        <c:majorTickMark val="none"/>
        <c:minorTickMark val="none"/>
        <c:tickLblPos val="none"/>
        <c:crossAx val="148439424"/>
        <c:crosses val="autoZero"/>
        <c:auto val="1"/>
        <c:lblOffset val="100"/>
        <c:baseTimeUnit val="years"/>
      </c:dateAx>
      <c:valAx>
        <c:axId val="14843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34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熊取町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43927</v>
      </c>
      <c r="AM8" s="59"/>
      <c r="AN8" s="59"/>
      <c r="AO8" s="59"/>
      <c r="AP8" s="59"/>
      <c r="AQ8" s="59"/>
      <c r="AR8" s="59"/>
      <c r="AS8" s="59"/>
      <c r="AT8" s="50">
        <f>データ!$S$6</f>
        <v>17.239999999999998</v>
      </c>
      <c r="AU8" s="51"/>
      <c r="AV8" s="51"/>
      <c r="AW8" s="51"/>
      <c r="AX8" s="51"/>
      <c r="AY8" s="51"/>
      <c r="AZ8" s="51"/>
      <c r="BA8" s="51"/>
      <c r="BB8" s="52">
        <f>データ!$T$6</f>
        <v>2547.9699999999998</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81.67</v>
      </c>
      <c r="J10" s="51"/>
      <c r="K10" s="51"/>
      <c r="L10" s="51"/>
      <c r="M10" s="51"/>
      <c r="N10" s="51"/>
      <c r="O10" s="62"/>
      <c r="P10" s="52">
        <f>データ!$P$6</f>
        <v>99.13</v>
      </c>
      <c r="Q10" s="52"/>
      <c r="R10" s="52"/>
      <c r="S10" s="52"/>
      <c r="T10" s="52"/>
      <c r="U10" s="52"/>
      <c r="V10" s="52"/>
      <c r="W10" s="59">
        <f>データ!$Q$6</f>
        <v>2650</v>
      </c>
      <c r="X10" s="59"/>
      <c r="Y10" s="59"/>
      <c r="Z10" s="59"/>
      <c r="AA10" s="59"/>
      <c r="AB10" s="59"/>
      <c r="AC10" s="59"/>
      <c r="AD10" s="2"/>
      <c r="AE10" s="2"/>
      <c r="AF10" s="2"/>
      <c r="AG10" s="2"/>
      <c r="AH10" s="4"/>
      <c r="AI10" s="4"/>
      <c r="AJ10" s="4"/>
      <c r="AK10" s="4"/>
      <c r="AL10" s="59">
        <f>データ!$U$6</f>
        <v>43533</v>
      </c>
      <c r="AM10" s="59"/>
      <c r="AN10" s="59"/>
      <c r="AO10" s="59"/>
      <c r="AP10" s="59"/>
      <c r="AQ10" s="59"/>
      <c r="AR10" s="59"/>
      <c r="AS10" s="59"/>
      <c r="AT10" s="50">
        <f>データ!$V$6</f>
        <v>14</v>
      </c>
      <c r="AU10" s="51"/>
      <c r="AV10" s="51"/>
      <c r="AW10" s="51"/>
      <c r="AX10" s="51"/>
      <c r="AY10" s="51"/>
      <c r="AZ10" s="51"/>
      <c r="BA10" s="51"/>
      <c r="BB10" s="52">
        <f>データ!$W$6</f>
        <v>3109.5</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7fJVeUMkpyD5Xqe8diidYatmzhtnJ9Mb2pMK+ykzczURsoZNU4XOEsbvXASNnn9dxLyJ5s0KQVCkkMUzM75/+w==" saltValue="Z8JF4x6uzyMLSOidZtkcn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K1" workbookViewId="0">
      <selection activeCell="CO7" sqref="CO7"/>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273619</v>
      </c>
      <c r="D6" s="33">
        <f t="shared" si="3"/>
        <v>46</v>
      </c>
      <c r="E6" s="33">
        <f t="shared" si="3"/>
        <v>1</v>
      </c>
      <c r="F6" s="33">
        <f t="shared" si="3"/>
        <v>0</v>
      </c>
      <c r="G6" s="33">
        <f t="shared" si="3"/>
        <v>1</v>
      </c>
      <c r="H6" s="33" t="str">
        <f t="shared" si="3"/>
        <v>大阪府　熊取町</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81.67</v>
      </c>
      <c r="P6" s="34">
        <f t="shared" si="3"/>
        <v>99.13</v>
      </c>
      <c r="Q6" s="34">
        <f t="shared" si="3"/>
        <v>2650</v>
      </c>
      <c r="R6" s="34">
        <f t="shared" si="3"/>
        <v>43927</v>
      </c>
      <c r="S6" s="34">
        <f t="shared" si="3"/>
        <v>17.239999999999998</v>
      </c>
      <c r="T6" s="34">
        <f t="shared" si="3"/>
        <v>2547.9699999999998</v>
      </c>
      <c r="U6" s="34">
        <f t="shared" si="3"/>
        <v>43533</v>
      </c>
      <c r="V6" s="34">
        <f t="shared" si="3"/>
        <v>14</v>
      </c>
      <c r="W6" s="34">
        <f t="shared" si="3"/>
        <v>3109.5</v>
      </c>
      <c r="X6" s="35">
        <f>IF(X7="",NA(),X7)</f>
        <v>107.05</v>
      </c>
      <c r="Y6" s="35">
        <f t="shared" ref="Y6:AG6" si="4">IF(Y7="",NA(),Y7)</f>
        <v>110.18</v>
      </c>
      <c r="Z6" s="35">
        <f t="shared" si="4"/>
        <v>108.58</v>
      </c>
      <c r="AA6" s="35">
        <f t="shared" si="4"/>
        <v>109.01</v>
      </c>
      <c r="AB6" s="35">
        <f t="shared" si="4"/>
        <v>104.8</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575.70000000000005</v>
      </c>
      <c r="AU6" s="35">
        <f t="shared" ref="AU6:BC6" si="6">IF(AU7="",NA(),AU7)</f>
        <v>239.87</v>
      </c>
      <c r="AV6" s="35">
        <f t="shared" si="6"/>
        <v>245.48</v>
      </c>
      <c r="AW6" s="35">
        <f t="shared" si="6"/>
        <v>217.22</v>
      </c>
      <c r="AX6" s="35">
        <f t="shared" si="6"/>
        <v>217.13</v>
      </c>
      <c r="AY6" s="35">
        <f t="shared" si="6"/>
        <v>909.68</v>
      </c>
      <c r="AZ6" s="35">
        <f t="shared" si="6"/>
        <v>382.09</v>
      </c>
      <c r="BA6" s="35">
        <f t="shared" si="6"/>
        <v>371.31</v>
      </c>
      <c r="BB6" s="35">
        <f t="shared" si="6"/>
        <v>377.63</v>
      </c>
      <c r="BC6" s="35">
        <f t="shared" si="6"/>
        <v>357.34</v>
      </c>
      <c r="BD6" s="34" t="str">
        <f>IF(BD7="","",IF(BD7="-","【-】","【"&amp;SUBSTITUTE(TEXT(BD7,"#,##0.00"),"-","△")&amp;"】"))</f>
        <v>【264.34】</v>
      </c>
      <c r="BE6" s="35">
        <f>IF(BE7="",NA(),BE7)</f>
        <v>186</v>
      </c>
      <c r="BF6" s="35">
        <f t="shared" ref="BF6:BN6" si="7">IF(BF7="",NA(),BF7)</f>
        <v>178.17</v>
      </c>
      <c r="BG6" s="35">
        <f t="shared" si="7"/>
        <v>175.56</v>
      </c>
      <c r="BH6" s="35">
        <f t="shared" si="7"/>
        <v>169.63</v>
      </c>
      <c r="BI6" s="35">
        <f t="shared" si="7"/>
        <v>165.06</v>
      </c>
      <c r="BJ6" s="35">
        <f t="shared" si="7"/>
        <v>382.65</v>
      </c>
      <c r="BK6" s="35">
        <f t="shared" si="7"/>
        <v>385.06</v>
      </c>
      <c r="BL6" s="35">
        <f t="shared" si="7"/>
        <v>373.09</v>
      </c>
      <c r="BM6" s="35">
        <f t="shared" si="7"/>
        <v>364.71</v>
      </c>
      <c r="BN6" s="35">
        <f t="shared" si="7"/>
        <v>373.69</v>
      </c>
      <c r="BO6" s="34" t="str">
        <f>IF(BO7="","",IF(BO7="-","【-】","【"&amp;SUBSTITUTE(TEXT(BO7,"#,##0.00"),"-","△")&amp;"】"))</f>
        <v>【274.27】</v>
      </c>
      <c r="BP6" s="35">
        <f>IF(BP7="",NA(),BP7)</f>
        <v>101.5</v>
      </c>
      <c r="BQ6" s="35">
        <f t="shared" ref="BQ6:BY6" si="8">IF(BQ7="",NA(),BQ7)</f>
        <v>107.5</v>
      </c>
      <c r="BR6" s="35">
        <f t="shared" si="8"/>
        <v>104.96</v>
      </c>
      <c r="BS6" s="35">
        <f t="shared" si="8"/>
        <v>105.3</v>
      </c>
      <c r="BT6" s="35">
        <f t="shared" si="8"/>
        <v>101.3</v>
      </c>
      <c r="BU6" s="35">
        <f t="shared" si="8"/>
        <v>96.1</v>
      </c>
      <c r="BV6" s="35">
        <f t="shared" si="8"/>
        <v>99.07</v>
      </c>
      <c r="BW6" s="35">
        <f t="shared" si="8"/>
        <v>99.99</v>
      </c>
      <c r="BX6" s="35">
        <f t="shared" si="8"/>
        <v>100.65</v>
      </c>
      <c r="BY6" s="35">
        <f t="shared" si="8"/>
        <v>99.87</v>
      </c>
      <c r="BZ6" s="34" t="str">
        <f>IF(BZ7="","",IF(BZ7="-","【-】","【"&amp;SUBSTITUTE(TEXT(BZ7,"#,##0.00"),"-","△")&amp;"】"))</f>
        <v>【104.36】</v>
      </c>
      <c r="CA6" s="35">
        <f>IF(CA7="",NA(),CA7)</f>
        <v>162.82</v>
      </c>
      <c r="CB6" s="35">
        <f t="shared" ref="CB6:CJ6" si="9">IF(CB7="",NA(),CB7)</f>
        <v>153.87</v>
      </c>
      <c r="CC6" s="35">
        <f t="shared" si="9"/>
        <v>157.33000000000001</v>
      </c>
      <c r="CD6" s="35">
        <f t="shared" si="9"/>
        <v>156.74</v>
      </c>
      <c r="CE6" s="35">
        <f t="shared" si="9"/>
        <v>162.72</v>
      </c>
      <c r="CF6" s="35">
        <f t="shared" si="9"/>
        <v>178.39</v>
      </c>
      <c r="CG6" s="35">
        <f t="shared" si="9"/>
        <v>173.03</v>
      </c>
      <c r="CH6" s="35">
        <f t="shared" si="9"/>
        <v>171.15</v>
      </c>
      <c r="CI6" s="35">
        <f t="shared" si="9"/>
        <v>170.19</v>
      </c>
      <c r="CJ6" s="35">
        <f t="shared" si="9"/>
        <v>171.81</v>
      </c>
      <c r="CK6" s="34" t="str">
        <f>IF(CK7="","",IF(CK7="-","【-】","【"&amp;SUBSTITUTE(TEXT(CK7,"#,##0.00"),"-","△")&amp;"】"))</f>
        <v>【165.71】</v>
      </c>
      <c r="CL6" s="35">
        <f>IF(CL7="",NA(),CL7)</f>
        <v>51.8</v>
      </c>
      <c r="CM6" s="35">
        <f t="shared" ref="CM6:CU6" si="10">IF(CM7="",NA(),CM7)</f>
        <v>51.88</v>
      </c>
      <c r="CN6" s="35">
        <f t="shared" si="10"/>
        <v>51.02</v>
      </c>
      <c r="CO6" s="35">
        <f t="shared" si="10"/>
        <v>83.67</v>
      </c>
      <c r="CP6" s="35">
        <f t="shared" si="10"/>
        <v>83.86</v>
      </c>
      <c r="CQ6" s="35">
        <f t="shared" si="10"/>
        <v>59.23</v>
      </c>
      <c r="CR6" s="35">
        <f t="shared" si="10"/>
        <v>58.58</v>
      </c>
      <c r="CS6" s="35">
        <f t="shared" si="10"/>
        <v>58.53</v>
      </c>
      <c r="CT6" s="35">
        <f t="shared" si="10"/>
        <v>59.01</v>
      </c>
      <c r="CU6" s="35">
        <f t="shared" si="10"/>
        <v>60.03</v>
      </c>
      <c r="CV6" s="34" t="str">
        <f>IF(CV7="","",IF(CV7="-","【-】","【"&amp;SUBSTITUTE(TEXT(CV7,"#,##0.00"),"-","△")&amp;"】"))</f>
        <v>【60.41】</v>
      </c>
      <c r="CW6" s="35">
        <f>IF(CW7="",NA(),CW7)</f>
        <v>92.88</v>
      </c>
      <c r="CX6" s="35">
        <f t="shared" ref="CX6:DF6" si="11">IF(CX7="",NA(),CX7)</f>
        <v>92.2</v>
      </c>
      <c r="CY6" s="35">
        <f t="shared" si="11"/>
        <v>92.79</v>
      </c>
      <c r="CZ6" s="35">
        <f t="shared" si="11"/>
        <v>93.05</v>
      </c>
      <c r="DA6" s="35">
        <f t="shared" si="11"/>
        <v>92.45</v>
      </c>
      <c r="DB6" s="35">
        <f t="shared" si="11"/>
        <v>85.53</v>
      </c>
      <c r="DC6" s="35">
        <f t="shared" si="11"/>
        <v>85.23</v>
      </c>
      <c r="DD6" s="35">
        <f t="shared" si="11"/>
        <v>85.26</v>
      </c>
      <c r="DE6" s="35">
        <f t="shared" si="11"/>
        <v>85.37</v>
      </c>
      <c r="DF6" s="35">
        <f t="shared" si="11"/>
        <v>84.81</v>
      </c>
      <c r="DG6" s="34" t="str">
        <f>IF(DG7="","",IF(DG7="-","【-】","【"&amp;SUBSTITUTE(TEXT(DG7,"#,##0.00"),"-","△")&amp;"】"))</f>
        <v>【89.93】</v>
      </c>
      <c r="DH6" s="35">
        <f>IF(DH7="",NA(),DH7)</f>
        <v>25.78</v>
      </c>
      <c r="DI6" s="35">
        <f t="shared" ref="DI6:DQ6" si="12">IF(DI7="",NA(),DI7)</f>
        <v>39.11</v>
      </c>
      <c r="DJ6" s="35">
        <f t="shared" si="12"/>
        <v>40.21</v>
      </c>
      <c r="DK6" s="35">
        <f t="shared" si="12"/>
        <v>41.18</v>
      </c>
      <c r="DL6" s="35">
        <f t="shared" si="12"/>
        <v>42.1</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0.44</v>
      </c>
      <c r="DT6" s="35">
        <f t="shared" ref="DT6:EB6" si="13">IF(DT7="",NA(),DT7)</f>
        <v>0.06</v>
      </c>
      <c r="DU6" s="35">
        <f t="shared" si="13"/>
        <v>15.15</v>
      </c>
      <c r="DV6" s="35">
        <f t="shared" si="13"/>
        <v>16.920000000000002</v>
      </c>
      <c r="DW6" s="35">
        <f t="shared" si="13"/>
        <v>16.100000000000001</v>
      </c>
      <c r="DX6" s="35">
        <f t="shared" si="13"/>
        <v>8.39</v>
      </c>
      <c r="DY6" s="35">
        <f t="shared" si="13"/>
        <v>10.09</v>
      </c>
      <c r="DZ6" s="35">
        <f t="shared" si="13"/>
        <v>10.54</v>
      </c>
      <c r="EA6" s="35">
        <f t="shared" si="13"/>
        <v>12.03</v>
      </c>
      <c r="EB6" s="35">
        <f t="shared" si="13"/>
        <v>12.19</v>
      </c>
      <c r="EC6" s="34" t="str">
        <f>IF(EC7="","",IF(EC7="-","【-】","【"&amp;SUBSTITUTE(TEXT(EC7,"#,##0.00"),"-","△")&amp;"】"))</f>
        <v>【15.89】</v>
      </c>
      <c r="ED6" s="35">
        <f>IF(ED7="",NA(),ED7)</f>
        <v>1.26</v>
      </c>
      <c r="EE6" s="35">
        <f t="shared" ref="EE6:EM6" si="14">IF(EE7="",NA(),EE7)</f>
        <v>0.6</v>
      </c>
      <c r="EF6" s="35">
        <f t="shared" si="14"/>
        <v>1.62</v>
      </c>
      <c r="EG6" s="35">
        <f t="shared" si="14"/>
        <v>0.94</v>
      </c>
      <c r="EH6" s="35">
        <f t="shared" si="14"/>
        <v>1.2</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273619</v>
      </c>
      <c r="D7" s="37">
        <v>46</v>
      </c>
      <c r="E7" s="37">
        <v>1</v>
      </c>
      <c r="F7" s="37">
        <v>0</v>
      </c>
      <c r="G7" s="37">
        <v>1</v>
      </c>
      <c r="H7" s="37" t="s">
        <v>105</v>
      </c>
      <c r="I7" s="37" t="s">
        <v>106</v>
      </c>
      <c r="J7" s="37" t="s">
        <v>107</v>
      </c>
      <c r="K7" s="37" t="s">
        <v>108</v>
      </c>
      <c r="L7" s="37" t="s">
        <v>109</v>
      </c>
      <c r="M7" s="37" t="s">
        <v>110</v>
      </c>
      <c r="N7" s="38" t="s">
        <v>111</v>
      </c>
      <c r="O7" s="38">
        <v>81.67</v>
      </c>
      <c r="P7" s="38">
        <v>99.13</v>
      </c>
      <c r="Q7" s="38">
        <v>2650</v>
      </c>
      <c r="R7" s="38">
        <v>43927</v>
      </c>
      <c r="S7" s="38">
        <v>17.239999999999998</v>
      </c>
      <c r="T7" s="38">
        <v>2547.9699999999998</v>
      </c>
      <c r="U7" s="38">
        <v>43533</v>
      </c>
      <c r="V7" s="38">
        <v>14</v>
      </c>
      <c r="W7" s="38">
        <v>3109.5</v>
      </c>
      <c r="X7" s="38">
        <v>107.05</v>
      </c>
      <c r="Y7" s="38">
        <v>110.18</v>
      </c>
      <c r="Z7" s="38">
        <v>108.58</v>
      </c>
      <c r="AA7" s="38">
        <v>109.01</v>
      </c>
      <c r="AB7" s="38">
        <v>104.8</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575.70000000000005</v>
      </c>
      <c r="AU7" s="38">
        <v>239.87</v>
      </c>
      <c r="AV7" s="38">
        <v>245.48</v>
      </c>
      <c r="AW7" s="38">
        <v>217.22</v>
      </c>
      <c r="AX7" s="38">
        <v>217.13</v>
      </c>
      <c r="AY7" s="38">
        <v>909.68</v>
      </c>
      <c r="AZ7" s="38">
        <v>382.09</v>
      </c>
      <c r="BA7" s="38">
        <v>371.31</v>
      </c>
      <c r="BB7" s="38">
        <v>377.63</v>
      </c>
      <c r="BC7" s="38">
        <v>357.34</v>
      </c>
      <c r="BD7" s="38">
        <v>264.33999999999997</v>
      </c>
      <c r="BE7" s="38">
        <v>186</v>
      </c>
      <c r="BF7" s="38">
        <v>178.17</v>
      </c>
      <c r="BG7" s="38">
        <v>175.56</v>
      </c>
      <c r="BH7" s="38">
        <v>169.63</v>
      </c>
      <c r="BI7" s="38">
        <v>165.06</v>
      </c>
      <c r="BJ7" s="38">
        <v>382.65</v>
      </c>
      <c r="BK7" s="38">
        <v>385.06</v>
      </c>
      <c r="BL7" s="38">
        <v>373.09</v>
      </c>
      <c r="BM7" s="38">
        <v>364.71</v>
      </c>
      <c r="BN7" s="38">
        <v>373.69</v>
      </c>
      <c r="BO7" s="38">
        <v>274.27</v>
      </c>
      <c r="BP7" s="38">
        <v>101.5</v>
      </c>
      <c r="BQ7" s="38">
        <v>107.5</v>
      </c>
      <c r="BR7" s="38">
        <v>104.96</v>
      </c>
      <c r="BS7" s="38">
        <v>105.3</v>
      </c>
      <c r="BT7" s="38">
        <v>101.3</v>
      </c>
      <c r="BU7" s="38">
        <v>96.1</v>
      </c>
      <c r="BV7" s="38">
        <v>99.07</v>
      </c>
      <c r="BW7" s="38">
        <v>99.99</v>
      </c>
      <c r="BX7" s="38">
        <v>100.65</v>
      </c>
      <c r="BY7" s="38">
        <v>99.87</v>
      </c>
      <c r="BZ7" s="38">
        <v>104.36</v>
      </c>
      <c r="CA7" s="38">
        <v>162.82</v>
      </c>
      <c r="CB7" s="38">
        <v>153.87</v>
      </c>
      <c r="CC7" s="38">
        <v>157.33000000000001</v>
      </c>
      <c r="CD7" s="38">
        <v>156.74</v>
      </c>
      <c r="CE7" s="38">
        <v>162.72</v>
      </c>
      <c r="CF7" s="38">
        <v>178.39</v>
      </c>
      <c r="CG7" s="38">
        <v>173.03</v>
      </c>
      <c r="CH7" s="38">
        <v>171.15</v>
      </c>
      <c r="CI7" s="38">
        <v>170.19</v>
      </c>
      <c r="CJ7" s="38">
        <v>171.81</v>
      </c>
      <c r="CK7" s="38">
        <v>165.71</v>
      </c>
      <c r="CL7" s="38">
        <v>51.8</v>
      </c>
      <c r="CM7" s="38">
        <v>51.88</v>
      </c>
      <c r="CN7" s="38">
        <v>51.02</v>
      </c>
      <c r="CO7" s="38">
        <v>83.67</v>
      </c>
      <c r="CP7" s="38">
        <v>83.86</v>
      </c>
      <c r="CQ7" s="38">
        <v>59.23</v>
      </c>
      <c r="CR7" s="38">
        <v>58.58</v>
      </c>
      <c r="CS7" s="38">
        <v>58.53</v>
      </c>
      <c r="CT7" s="38">
        <v>59.01</v>
      </c>
      <c r="CU7" s="38">
        <v>60.03</v>
      </c>
      <c r="CV7" s="38">
        <v>60.41</v>
      </c>
      <c r="CW7" s="38">
        <v>92.88</v>
      </c>
      <c r="CX7" s="38">
        <v>92.2</v>
      </c>
      <c r="CY7" s="38">
        <v>92.79</v>
      </c>
      <c r="CZ7" s="38">
        <v>93.05</v>
      </c>
      <c r="DA7" s="38">
        <v>92.45</v>
      </c>
      <c r="DB7" s="38">
        <v>85.53</v>
      </c>
      <c r="DC7" s="38">
        <v>85.23</v>
      </c>
      <c r="DD7" s="38">
        <v>85.26</v>
      </c>
      <c r="DE7" s="38">
        <v>85.37</v>
      </c>
      <c r="DF7" s="38">
        <v>84.81</v>
      </c>
      <c r="DG7" s="38">
        <v>89.93</v>
      </c>
      <c r="DH7" s="38">
        <v>25.78</v>
      </c>
      <c r="DI7" s="38">
        <v>39.11</v>
      </c>
      <c r="DJ7" s="38">
        <v>40.21</v>
      </c>
      <c r="DK7" s="38">
        <v>41.18</v>
      </c>
      <c r="DL7" s="38">
        <v>42.1</v>
      </c>
      <c r="DM7" s="38">
        <v>37.340000000000003</v>
      </c>
      <c r="DN7" s="38">
        <v>44.31</v>
      </c>
      <c r="DO7" s="38">
        <v>45.75</v>
      </c>
      <c r="DP7" s="38">
        <v>46.9</v>
      </c>
      <c r="DQ7" s="38">
        <v>47.28</v>
      </c>
      <c r="DR7" s="38">
        <v>48.12</v>
      </c>
      <c r="DS7" s="38">
        <v>0.44</v>
      </c>
      <c r="DT7" s="38">
        <v>0.06</v>
      </c>
      <c r="DU7" s="38">
        <v>15.15</v>
      </c>
      <c r="DV7" s="38">
        <v>16.920000000000002</v>
      </c>
      <c r="DW7" s="38">
        <v>16.100000000000001</v>
      </c>
      <c r="DX7" s="38">
        <v>8.39</v>
      </c>
      <c r="DY7" s="38">
        <v>10.09</v>
      </c>
      <c r="DZ7" s="38">
        <v>10.54</v>
      </c>
      <c r="EA7" s="38">
        <v>12.03</v>
      </c>
      <c r="EB7" s="38">
        <v>12.19</v>
      </c>
      <c r="EC7" s="38">
        <v>15.89</v>
      </c>
      <c r="ED7" s="38">
        <v>1.26</v>
      </c>
      <c r="EE7" s="38">
        <v>0.6</v>
      </c>
      <c r="EF7" s="38">
        <v>1.62</v>
      </c>
      <c r="EG7" s="38">
        <v>0.94</v>
      </c>
      <c r="EH7" s="38">
        <v>1.2</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H24-061</dc:creator>
  <cp:lastModifiedBy>大阪府</cp:lastModifiedBy>
  <cp:lastPrinted>2019-01-22T04:10:57Z</cp:lastPrinted>
  <dcterms:created xsi:type="dcterms:W3CDTF">2019-01-21T00:19:20Z</dcterms:created>
  <dcterms:modified xsi:type="dcterms:W3CDTF">2019-02-13T04:12:33Z</dcterms:modified>
</cp:coreProperties>
</file>