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2茨木市〇\"/>
    </mc:Choice>
  </mc:AlternateContent>
  <workbookProtection workbookAlgorithmName="SHA-512" workbookHashValue="Uy0HD02tOia/vQyfhg7CTZP3hLz64VfYS66le+PYtNkPetA6+4yDPVyfnrJC8ytbXttbznAWwdYehaXwm8omhg==" workbookSaltValue="IrdNg2X48KJcO9ZMlfbBN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P6" i="5"/>
  <c r="O6" i="5"/>
  <c r="I10" i="4" s="1"/>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AT8" i="4"/>
  <c r="AL8" i="4"/>
  <c r="W8" i="4"/>
  <c r="B6" i="4"/>
  <c r="C10" i="5" l="1"/>
  <c r="D10" i="5"/>
  <c r="E10" i="5"/>
  <c r="B10" i="5"/>
</calcChain>
</file>

<file path=xl/sharedStrings.xml><?xml version="1.0" encoding="utf-8"?>
<sst xmlns="http://schemas.openxmlformats.org/spreadsheetml/2006/main" count="282" uniqueCount="123">
  <si>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</si>
  <si>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</si>
  <si>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</si>
  <si>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</si>
  <si>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</si>
  <si>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</si>
  <si>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</si>
  <si>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</si>
  <si>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</si>
  <si>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</si>
  <si>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</si>
  <si>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</si>
  <si>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</si>
  <si>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</si>
  <si>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</si>
  <si>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</si>
  <si>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</si>
  <si>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</si>
  <si>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</si>
  <si>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</si>
  <si>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</si>
  <si>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</si>
  <si>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</si>
  <si>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</si>
  <si>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</si>
  <si>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</si>
  <si>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</si>
  <si>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</si>
  <si>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</si>
  <si>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</si>
  <si>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</si>
  <si>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</si>
  <si>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</si>
  <si>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</si>
  <si>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</si>
  <si>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</si>
  <si>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</si>
  <si>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</si>
  <si>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</si>
  <si>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</si>
  <si>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</si>
  <si>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</si>
  <si>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</si>
  <si>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</si>
  <si>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</si>
  <si>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</si>
  <si>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</si>
  <si>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</si>
  <si>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</si>
  <si>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</si>
  <si>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</si>
  <si>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</si>
  <si>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</si>
  <si>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</si>
  <si>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</si>
  <si>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</si>
  <si>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</si>
  <si>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</si>
  <si>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</si>
  <si>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</si>
  <si>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</si>
  <si>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</si>
  <si>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</si>
  <si>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</si>
  <si>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</si>
  <si>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</si>
  <si>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</si>
  <si>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</si>
  <si>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</si>
  <si>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</si>
  <si>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</si>
  <si>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</si>
  <si>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</si>
  <si>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</si>
  <si>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</si>
  <si>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</si>
  <si>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</si>
  <si>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</si>
  <si>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</si>
  <si>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</si>
  <si>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</si>
  <si>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</si>
  <si>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</si>
  <si>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</si>
  <si>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</si>
  <si>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</si>
  <si>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</si>
  <si>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</si>
  <si>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</si>
  <si>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</si>
  <si>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</si>
  <si>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</si>
  <si>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</si>
  <si>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</si>
  <si>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</si>
  <si>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</si>
  <si>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</si>
  <si>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</si>
  <si>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</si>
  <si>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</si>
  <si>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</si>
  <si>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</si>
  <si>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</si>
  <si>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</si>
  <si>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</si>
  <si>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</si>
  <si>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</si>
  <si>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</si>
  <si>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</si>
  <si>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</si>
  <si>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</si>
  <si>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</si>
  <si>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</si>
  <si>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</si>
  <si>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</si>
  <si>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</si>
  <si>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</si>
  <si>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</si>
  <si>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</si>
  <si>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</si>
  <si>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平成27年度から地方公営企業法の一部適用に伴い企業会計を導入したことから、平成27年度からの比較分析を行っている。
　平成29年度において類似団体と比較すると、効率的な事業運営の点では、①経常収支比率は100％を超えやや高い水準であり、⑧水洗化率もやや高い水準にある。また、⑥汚水処理原価は低い水準である。
　経営の健全性の観点では、類似団体と比較して③流動比率が低い一方で⑤経費回収率が高い水準にある。これは企業会計の導入により、資本費の算定を企業債元金償還額で行っていたところが減価償却費で行うこととなったためである。本市においては、現在元金償還額が減価償却費を上回るため、経費回収率は100%を超えているにもかかわらず、短期的な支払い能力は低い状況である。
　他に、④企業債残高対事業規模比率については、類似団体と比較して低い水準であることから、改築更新への現状投資額が低く、投資規模が使用料水準と比較して過大なものになっていないことを示している。
　なお、⑦施設利用率については、汚水処理施設を保有していないため、該当数値はない。
</t>
    <phoneticPr fontId="4"/>
  </si>
  <si>
    <t xml:space="preserve">昭和37年に事業を開始したが、耐用年数を迎える管渠では、現状の調査結果は健全である。平成29年度において、②管渠老朽化率は類似団体と比較して低い水準であるが、平成28年度と比較するとやや上昇している。③管渠改善率は平成28年度と比較すると高くなっているが、これは管渠延長（更新・改良・修繕）の数値が上昇したたためである。
また、①有形固定資産減価償却率は類似団体と比較すると高くなっているが、これはポンプ場に設置した機械等は耐用年数が管渠より短く、累計の減価償却額も大きいためである。
</t>
    <rPh sb="107" eb="109">
      <t>ヘイセイ</t>
    </rPh>
    <rPh sb="111" eb="113">
      <t>ネンド</t>
    </rPh>
    <rPh sb="114" eb="116">
      <t>ヒカク</t>
    </rPh>
    <rPh sb="119" eb="120">
      <t>タカ</t>
    </rPh>
    <rPh sb="131" eb="132">
      <t>カン</t>
    </rPh>
    <rPh sb="132" eb="133">
      <t>キョ</t>
    </rPh>
    <rPh sb="133" eb="135">
      <t>エンチョウ</t>
    </rPh>
    <rPh sb="136" eb="138">
      <t>コウシン</t>
    </rPh>
    <rPh sb="139" eb="141">
      <t>カイリョウ</t>
    </rPh>
    <rPh sb="142" eb="144">
      <t>シュウゼン</t>
    </rPh>
    <rPh sb="146" eb="148">
      <t>スウチ</t>
    </rPh>
    <rPh sb="149" eb="151">
      <t>ジョウショウ</t>
    </rPh>
    <phoneticPr fontId="4"/>
  </si>
  <si>
    <t xml:space="preserve">平成29年度に下水道使用料の改定を実施しており、これにより流動比率の数値改善が今後も見込まれる。
　今後、人口減少や節水意識の向上による使用料減少の影響から事業資金が減少していくこと及び高度経済成長時に布設した管渠の更新時期を迎えることから、計画的な管渠の改築更新を進め、永続的な事業運営を図るため経営戦略を策定し、経営の健全性・効率性を確保していくことが重要である。
</t>
    <rPh sb="39" eb="41">
      <t>コンゴ</t>
    </rPh>
    <rPh sb="42" eb="44">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</si>
</sst>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0.01</c:v>
                </c:pt>
                <c:pt idx="3">
                  <c:v>0.06</c:v>
                </c:pt>
                <c:pt idx="4">
                  <c:v>0.25</c:v>
                </c:pt>
              </c:numCache>
            </c:numRef>
          </c:val>
          <c:extLst>
            <c:ext xmlns:c16="http://schemas.microsoft.com/office/drawing/2014/chart" uri="{C3380CC4-5D6E-409C-BE32-E72D297353CC}">
              <c16:uniqueId val="{00000000-AB5B-49F2-87B5-1D28C81144AE}"/>
            </c:ext>
          </c:extLst>
        </c:ser>
        <c:dLbls>
          <c:showLegendKey val="0"/>
          <c:showVal val="0"/>
          <c:showCatName val="0"/>
          <c:showSerName val="0"/>
          <c:showPercent val="0"/>
          <c:showBubbleSize val="0"/>
        </c:dLbls>
        <c:gapWidth val="150"/>
        <c:axId val="29237248"/>
        <c:axId val="2923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0.16</c:v>
                </c:pt>
                <c:pt idx="4">
                  <c:v>0.16</c:v>
                </c:pt>
              </c:numCache>
            </c:numRef>
          </c:val>
          <c:smooth val="0"/>
          <c:extLst>
            <c:ext xmlns:c16="http://schemas.microsoft.com/office/drawing/2014/chart" uri="{C3380CC4-5D6E-409C-BE32-E72D297353CC}">
              <c16:uniqueId val="{00000001-AB5B-49F2-87B5-1D28C81144AE}"/>
            </c:ext>
          </c:extLst>
        </c:ser>
        <c:dLbls>
          <c:showLegendKey val="0"/>
          <c:showVal val="0"/>
          <c:showCatName val="0"/>
          <c:showSerName val="0"/>
          <c:showPercent val="0"/>
          <c:showBubbleSize val="0"/>
        </c:dLbls>
        <c:marker val="1"/>
        <c:smooth val="0"/>
        <c:axId val="29237248"/>
        <c:axId val="29239168"/>
      </c:lineChart>
      <c:dateAx>
        <c:axId val="29237248"/>
        <c:scaling>
          <c:orientation val="minMax"/>
        </c:scaling>
        <c:delete val="1"/>
        <c:axPos val="b"/>
        <c:numFmt formatCode="ge" sourceLinked="1"/>
        <c:majorTickMark val="none"/>
        <c:minorTickMark val="none"/>
        <c:tickLblPos val="none"/>
        <c:crossAx val="29239168"/>
        <c:crosses val="autoZero"/>
        <c:auto val="1"/>
        <c:lblOffset val="100"/>
        <c:baseTimeUnit val="years"/>
      </c:dateAx>
      <c:valAx>
        <c:axId val="292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B5-485F-A2D6-B8370C1DBA77}"/>
            </c:ext>
          </c:extLst>
        </c:ser>
        <c:dLbls>
          <c:showLegendKey val="0"/>
          <c:showVal val="0"/>
          <c:showCatName val="0"/>
          <c:showSerName val="0"/>
          <c:showPercent val="0"/>
          <c:showBubbleSize val="0"/>
        </c:dLbls>
        <c:gapWidth val="150"/>
        <c:axId val="73745536"/>
        <c:axId val="737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64.81</c:v>
                </c:pt>
                <c:pt idx="3">
                  <c:v>64.66</c:v>
                </c:pt>
                <c:pt idx="4">
                  <c:v>64.650000000000006</c:v>
                </c:pt>
              </c:numCache>
            </c:numRef>
          </c:val>
          <c:smooth val="0"/>
          <c:extLst>
            <c:ext xmlns:c16="http://schemas.microsoft.com/office/drawing/2014/chart" uri="{C3380CC4-5D6E-409C-BE32-E72D297353CC}">
              <c16:uniqueId val="{00000001-9CB5-485F-A2D6-B8370C1DBA77}"/>
            </c:ext>
          </c:extLst>
        </c:ser>
        <c:dLbls>
          <c:showLegendKey val="0"/>
          <c:showVal val="0"/>
          <c:showCatName val="0"/>
          <c:showSerName val="0"/>
          <c:showPercent val="0"/>
          <c:showBubbleSize val="0"/>
        </c:dLbls>
        <c:marker val="1"/>
        <c:smooth val="0"/>
        <c:axId val="73745536"/>
        <c:axId val="73747456"/>
      </c:lineChart>
      <c:dateAx>
        <c:axId val="73745536"/>
        <c:scaling>
          <c:orientation val="minMax"/>
        </c:scaling>
        <c:delete val="1"/>
        <c:axPos val="b"/>
        <c:numFmt formatCode="ge" sourceLinked="1"/>
        <c:majorTickMark val="none"/>
        <c:minorTickMark val="none"/>
        <c:tickLblPos val="none"/>
        <c:crossAx val="73747456"/>
        <c:crosses val="autoZero"/>
        <c:auto val="1"/>
        <c:lblOffset val="100"/>
        <c:baseTimeUnit val="years"/>
      </c:dateAx>
      <c:valAx>
        <c:axId val="737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98.88</c:v>
                </c:pt>
                <c:pt idx="3">
                  <c:v>98.88</c:v>
                </c:pt>
                <c:pt idx="4">
                  <c:v>98.92</c:v>
                </c:pt>
              </c:numCache>
            </c:numRef>
          </c:val>
          <c:extLst>
            <c:ext xmlns:c16="http://schemas.microsoft.com/office/drawing/2014/chart" uri="{C3380CC4-5D6E-409C-BE32-E72D297353CC}">
              <c16:uniqueId val="{00000000-F436-47BF-9EC4-0E905EBD1910}"/>
            </c:ext>
          </c:extLst>
        </c:ser>
        <c:dLbls>
          <c:showLegendKey val="0"/>
          <c:showVal val="0"/>
          <c:showCatName val="0"/>
          <c:showSerName val="0"/>
          <c:showPercent val="0"/>
          <c:showBubbleSize val="0"/>
        </c:dLbls>
        <c:gapWidth val="150"/>
        <c:axId val="73782400"/>
        <c:axId val="7378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96.89</c:v>
                </c:pt>
                <c:pt idx="3">
                  <c:v>97.08</c:v>
                </c:pt>
                <c:pt idx="4">
                  <c:v>97.4</c:v>
                </c:pt>
              </c:numCache>
            </c:numRef>
          </c:val>
          <c:smooth val="0"/>
          <c:extLst>
            <c:ext xmlns:c16="http://schemas.microsoft.com/office/drawing/2014/chart" uri="{C3380CC4-5D6E-409C-BE32-E72D297353CC}">
              <c16:uniqueId val="{00000001-F436-47BF-9EC4-0E905EBD1910}"/>
            </c:ext>
          </c:extLst>
        </c:ser>
        <c:dLbls>
          <c:showLegendKey val="0"/>
          <c:showVal val="0"/>
          <c:showCatName val="0"/>
          <c:showSerName val="0"/>
          <c:showPercent val="0"/>
          <c:showBubbleSize val="0"/>
        </c:dLbls>
        <c:marker val="1"/>
        <c:smooth val="0"/>
        <c:axId val="73782400"/>
        <c:axId val="73784320"/>
      </c:lineChart>
      <c:dateAx>
        <c:axId val="73782400"/>
        <c:scaling>
          <c:orientation val="minMax"/>
        </c:scaling>
        <c:delete val="1"/>
        <c:axPos val="b"/>
        <c:numFmt formatCode="ge" sourceLinked="1"/>
        <c:majorTickMark val="none"/>
        <c:minorTickMark val="none"/>
        <c:tickLblPos val="none"/>
        <c:crossAx val="73784320"/>
        <c:crosses val="autoZero"/>
        <c:auto val="1"/>
        <c:lblOffset val="100"/>
        <c:baseTimeUnit val="years"/>
      </c:dateAx>
      <c:valAx>
        <c:axId val="737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112.53</c:v>
                </c:pt>
                <c:pt idx="3">
                  <c:v>115.66</c:v>
                </c:pt>
                <c:pt idx="4">
                  <c:v>114.76</c:v>
                </c:pt>
              </c:numCache>
            </c:numRef>
          </c:val>
          <c:extLst>
            <c:ext xmlns:c16="http://schemas.microsoft.com/office/drawing/2014/chart" uri="{C3380CC4-5D6E-409C-BE32-E72D297353CC}">
              <c16:uniqueId val="{00000000-0924-41E0-8EC0-297446BAA3A4}"/>
            </c:ext>
          </c:extLst>
        </c:ser>
        <c:dLbls>
          <c:showLegendKey val="0"/>
          <c:showVal val="0"/>
          <c:showCatName val="0"/>
          <c:showSerName val="0"/>
          <c:showPercent val="0"/>
          <c:showBubbleSize val="0"/>
        </c:dLbls>
        <c:gapWidth val="150"/>
        <c:axId val="29900800"/>
        <c:axId val="2990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110.25</c:v>
                </c:pt>
                <c:pt idx="3">
                  <c:v>109.82</c:v>
                </c:pt>
                <c:pt idx="4">
                  <c:v>111.25</c:v>
                </c:pt>
              </c:numCache>
            </c:numRef>
          </c:val>
          <c:smooth val="0"/>
          <c:extLst>
            <c:ext xmlns:c16="http://schemas.microsoft.com/office/drawing/2014/chart" uri="{C3380CC4-5D6E-409C-BE32-E72D297353CC}">
              <c16:uniqueId val="{00000001-0924-41E0-8EC0-297446BAA3A4}"/>
            </c:ext>
          </c:extLst>
        </c:ser>
        <c:dLbls>
          <c:showLegendKey val="0"/>
          <c:showVal val="0"/>
          <c:showCatName val="0"/>
          <c:showSerName val="0"/>
          <c:showPercent val="0"/>
          <c:showBubbleSize val="0"/>
        </c:dLbls>
        <c:marker val="1"/>
        <c:smooth val="0"/>
        <c:axId val="29900800"/>
        <c:axId val="29902720"/>
      </c:lineChart>
      <c:dateAx>
        <c:axId val="29900800"/>
        <c:scaling>
          <c:orientation val="minMax"/>
        </c:scaling>
        <c:delete val="1"/>
        <c:axPos val="b"/>
        <c:numFmt formatCode="ge" sourceLinked="1"/>
        <c:majorTickMark val="none"/>
        <c:minorTickMark val="none"/>
        <c:tickLblPos val="none"/>
        <c:crossAx val="29902720"/>
        <c:crosses val="autoZero"/>
        <c:auto val="1"/>
        <c:lblOffset val="100"/>
        <c:baseTimeUnit val="years"/>
      </c:dateAx>
      <c:valAx>
        <c:axId val="299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45.78</c:v>
                </c:pt>
                <c:pt idx="3">
                  <c:v>47.13</c:v>
                </c:pt>
                <c:pt idx="4">
                  <c:v>48.31</c:v>
                </c:pt>
              </c:numCache>
            </c:numRef>
          </c:val>
          <c:extLst>
            <c:ext xmlns:c16="http://schemas.microsoft.com/office/drawing/2014/chart" uri="{C3380CC4-5D6E-409C-BE32-E72D297353CC}">
              <c16:uniqueId val="{00000000-2284-49D6-8FE8-320B870362DC}"/>
            </c:ext>
          </c:extLst>
        </c:ser>
        <c:dLbls>
          <c:showLegendKey val="0"/>
          <c:showVal val="0"/>
          <c:showCatName val="0"/>
          <c:showSerName val="0"/>
          <c:showPercent val="0"/>
          <c:showBubbleSize val="0"/>
        </c:dLbls>
        <c:gapWidth val="150"/>
        <c:axId val="29929472"/>
        <c:axId val="2993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25.8</c:v>
                </c:pt>
                <c:pt idx="3">
                  <c:v>25.28</c:v>
                </c:pt>
                <c:pt idx="4">
                  <c:v>28.35</c:v>
                </c:pt>
              </c:numCache>
            </c:numRef>
          </c:val>
          <c:smooth val="0"/>
          <c:extLst>
            <c:ext xmlns:c16="http://schemas.microsoft.com/office/drawing/2014/chart" uri="{C3380CC4-5D6E-409C-BE32-E72D297353CC}">
              <c16:uniqueId val="{00000001-2284-49D6-8FE8-320B870362DC}"/>
            </c:ext>
          </c:extLst>
        </c:ser>
        <c:dLbls>
          <c:showLegendKey val="0"/>
          <c:showVal val="0"/>
          <c:showCatName val="0"/>
          <c:showSerName val="0"/>
          <c:showPercent val="0"/>
          <c:showBubbleSize val="0"/>
        </c:dLbls>
        <c:marker val="1"/>
        <c:smooth val="0"/>
        <c:axId val="29929472"/>
        <c:axId val="29931392"/>
      </c:lineChart>
      <c:dateAx>
        <c:axId val="29929472"/>
        <c:scaling>
          <c:orientation val="minMax"/>
        </c:scaling>
        <c:delete val="1"/>
        <c:axPos val="b"/>
        <c:numFmt formatCode="ge" sourceLinked="1"/>
        <c:majorTickMark val="none"/>
        <c:minorTickMark val="none"/>
        <c:tickLblPos val="none"/>
        <c:crossAx val="29931392"/>
        <c:crosses val="autoZero"/>
        <c:auto val="1"/>
        <c:lblOffset val="100"/>
        <c:baseTimeUnit val="years"/>
      </c:dateAx>
      <c:valAx>
        <c:axId val="299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0.23</c:v>
                </c:pt>
                <c:pt idx="3">
                  <c:v>0.53</c:v>
                </c:pt>
                <c:pt idx="4">
                  <c:v>0.77</c:v>
                </c:pt>
              </c:numCache>
            </c:numRef>
          </c:val>
          <c:extLst>
            <c:ext xmlns:c16="http://schemas.microsoft.com/office/drawing/2014/chart" uri="{C3380CC4-5D6E-409C-BE32-E72D297353CC}">
              <c16:uniqueId val="{00000000-9F5F-4DC6-BD13-2FB5355D8B02}"/>
            </c:ext>
          </c:extLst>
        </c:ser>
        <c:dLbls>
          <c:showLegendKey val="0"/>
          <c:showVal val="0"/>
          <c:showCatName val="0"/>
          <c:showSerName val="0"/>
          <c:showPercent val="0"/>
          <c:showBubbleSize val="0"/>
        </c:dLbls>
        <c:gapWidth val="150"/>
        <c:axId val="72376320"/>
        <c:axId val="7237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3.39</c:v>
                </c:pt>
                <c:pt idx="3">
                  <c:v>4.08</c:v>
                </c:pt>
                <c:pt idx="4">
                  <c:v>6.7</c:v>
                </c:pt>
              </c:numCache>
            </c:numRef>
          </c:val>
          <c:smooth val="0"/>
          <c:extLst>
            <c:ext xmlns:c16="http://schemas.microsoft.com/office/drawing/2014/chart" uri="{C3380CC4-5D6E-409C-BE32-E72D297353CC}">
              <c16:uniqueId val="{00000001-9F5F-4DC6-BD13-2FB5355D8B02}"/>
            </c:ext>
          </c:extLst>
        </c:ser>
        <c:dLbls>
          <c:showLegendKey val="0"/>
          <c:showVal val="0"/>
          <c:showCatName val="0"/>
          <c:showSerName val="0"/>
          <c:showPercent val="0"/>
          <c:showBubbleSize val="0"/>
        </c:dLbls>
        <c:marker val="1"/>
        <c:smooth val="0"/>
        <c:axId val="72376320"/>
        <c:axId val="72378240"/>
      </c:lineChart>
      <c:dateAx>
        <c:axId val="72376320"/>
        <c:scaling>
          <c:orientation val="minMax"/>
        </c:scaling>
        <c:delete val="1"/>
        <c:axPos val="b"/>
        <c:numFmt formatCode="ge" sourceLinked="1"/>
        <c:majorTickMark val="none"/>
        <c:minorTickMark val="none"/>
        <c:tickLblPos val="none"/>
        <c:crossAx val="72378240"/>
        <c:crosses val="autoZero"/>
        <c:auto val="1"/>
        <c:lblOffset val="100"/>
        <c:baseTimeUnit val="years"/>
      </c:dateAx>
      <c:valAx>
        <c:axId val="723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94E-4AAA-B521-2C4908148518}"/>
            </c:ext>
          </c:extLst>
        </c:ser>
        <c:dLbls>
          <c:showLegendKey val="0"/>
          <c:showVal val="0"/>
          <c:showCatName val="0"/>
          <c:showSerName val="0"/>
          <c:showPercent val="0"/>
          <c:showBubbleSize val="0"/>
        </c:dLbls>
        <c:gapWidth val="150"/>
        <c:axId val="72472064"/>
        <c:axId val="7247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0.6</c:v>
                </c:pt>
                <c:pt idx="3">
                  <c:v>0.45</c:v>
                </c:pt>
                <c:pt idx="4" formatCode="#,##0.00;&quot;△&quot;#,##0.00">
                  <c:v>0</c:v>
                </c:pt>
              </c:numCache>
            </c:numRef>
          </c:val>
          <c:smooth val="0"/>
          <c:extLst>
            <c:ext xmlns:c16="http://schemas.microsoft.com/office/drawing/2014/chart" uri="{C3380CC4-5D6E-409C-BE32-E72D297353CC}">
              <c16:uniqueId val="{00000001-E94E-4AAA-B521-2C4908148518}"/>
            </c:ext>
          </c:extLst>
        </c:ser>
        <c:dLbls>
          <c:showLegendKey val="0"/>
          <c:showVal val="0"/>
          <c:showCatName val="0"/>
          <c:showSerName val="0"/>
          <c:showPercent val="0"/>
          <c:showBubbleSize val="0"/>
        </c:dLbls>
        <c:marker val="1"/>
        <c:smooth val="0"/>
        <c:axId val="72472064"/>
        <c:axId val="72473984"/>
      </c:lineChart>
      <c:dateAx>
        <c:axId val="72472064"/>
        <c:scaling>
          <c:orientation val="minMax"/>
        </c:scaling>
        <c:delete val="1"/>
        <c:axPos val="b"/>
        <c:numFmt formatCode="ge" sourceLinked="1"/>
        <c:majorTickMark val="none"/>
        <c:minorTickMark val="none"/>
        <c:tickLblPos val="none"/>
        <c:crossAx val="72473984"/>
        <c:crosses val="autoZero"/>
        <c:auto val="1"/>
        <c:lblOffset val="100"/>
        <c:baseTimeUnit val="years"/>
      </c:dateAx>
      <c:valAx>
        <c:axId val="724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37.6</c:v>
                </c:pt>
                <c:pt idx="3">
                  <c:v>42.39</c:v>
                </c:pt>
                <c:pt idx="4">
                  <c:v>47.05</c:v>
                </c:pt>
              </c:numCache>
            </c:numRef>
          </c:val>
          <c:extLst>
            <c:ext xmlns:c16="http://schemas.microsoft.com/office/drawing/2014/chart" uri="{C3380CC4-5D6E-409C-BE32-E72D297353CC}">
              <c16:uniqueId val="{00000000-1CDE-48E0-B01F-0017B43D3573}"/>
            </c:ext>
          </c:extLst>
        </c:ser>
        <c:dLbls>
          <c:showLegendKey val="0"/>
          <c:showVal val="0"/>
          <c:showCatName val="0"/>
          <c:showSerName val="0"/>
          <c:showPercent val="0"/>
          <c:showBubbleSize val="0"/>
        </c:dLbls>
        <c:gapWidth val="150"/>
        <c:axId val="73561600"/>
        <c:axId val="7356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65.17</c:v>
                </c:pt>
                <c:pt idx="3">
                  <c:v>67.7</c:v>
                </c:pt>
                <c:pt idx="4">
                  <c:v>75.02</c:v>
                </c:pt>
              </c:numCache>
            </c:numRef>
          </c:val>
          <c:smooth val="0"/>
          <c:extLst>
            <c:ext xmlns:c16="http://schemas.microsoft.com/office/drawing/2014/chart" uri="{C3380CC4-5D6E-409C-BE32-E72D297353CC}">
              <c16:uniqueId val="{00000001-1CDE-48E0-B01F-0017B43D3573}"/>
            </c:ext>
          </c:extLst>
        </c:ser>
        <c:dLbls>
          <c:showLegendKey val="0"/>
          <c:showVal val="0"/>
          <c:showCatName val="0"/>
          <c:showSerName val="0"/>
          <c:showPercent val="0"/>
          <c:showBubbleSize val="0"/>
        </c:dLbls>
        <c:marker val="1"/>
        <c:smooth val="0"/>
        <c:axId val="73561600"/>
        <c:axId val="73563520"/>
      </c:lineChart>
      <c:dateAx>
        <c:axId val="73561600"/>
        <c:scaling>
          <c:orientation val="minMax"/>
        </c:scaling>
        <c:delete val="1"/>
        <c:axPos val="b"/>
        <c:numFmt formatCode="ge" sourceLinked="1"/>
        <c:majorTickMark val="none"/>
        <c:minorTickMark val="none"/>
        <c:tickLblPos val="none"/>
        <c:crossAx val="73563520"/>
        <c:crosses val="autoZero"/>
        <c:auto val="1"/>
        <c:lblOffset val="100"/>
        <c:baseTimeUnit val="years"/>
      </c:dateAx>
      <c:valAx>
        <c:axId val="7356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524.80999999999995</c:v>
                </c:pt>
                <c:pt idx="3">
                  <c:v>486.24</c:v>
                </c:pt>
                <c:pt idx="4">
                  <c:v>432.27</c:v>
                </c:pt>
              </c:numCache>
            </c:numRef>
          </c:val>
          <c:extLst>
            <c:ext xmlns:c16="http://schemas.microsoft.com/office/drawing/2014/chart" uri="{C3380CC4-5D6E-409C-BE32-E72D297353CC}">
              <c16:uniqueId val="{00000000-6892-4009-BE07-45004E29A302}"/>
            </c:ext>
          </c:extLst>
        </c:ser>
        <c:dLbls>
          <c:showLegendKey val="0"/>
          <c:showVal val="0"/>
          <c:showCatName val="0"/>
          <c:showSerName val="0"/>
          <c:showPercent val="0"/>
          <c:showBubbleSize val="0"/>
        </c:dLbls>
        <c:gapWidth val="150"/>
        <c:axId val="73594368"/>
        <c:axId val="7359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642.57000000000005</c:v>
                </c:pt>
                <c:pt idx="3">
                  <c:v>599.92999999999995</c:v>
                </c:pt>
                <c:pt idx="4">
                  <c:v>573.73</c:v>
                </c:pt>
              </c:numCache>
            </c:numRef>
          </c:val>
          <c:smooth val="0"/>
          <c:extLst>
            <c:ext xmlns:c16="http://schemas.microsoft.com/office/drawing/2014/chart" uri="{C3380CC4-5D6E-409C-BE32-E72D297353CC}">
              <c16:uniqueId val="{00000001-6892-4009-BE07-45004E29A302}"/>
            </c:ext>
          </c:extLst>
        </c:ser>
        <c:dLbls>
          <c:showLegendKey val="0"/>
          <c:showVal val="0"/>
          <c:showCatName val="0"/>
          <c:showSerName val="0"/>
          <c:showPercent val="0"/>
          <c:showBubbleSize val="0"/>
        </c:dLbls>
        <c:marker val="1"/>
        <c:smooth val="0"/>
        <c:axId val="73594368"/>
        <c:axId val="73596288"/>
      </c:lineChart>
      <c:dateAx>
        <c:axId val="73594368"/>
        <c:scaling>
          <c:orientation val="minMax"/>
        </c:scaling>
        <c:delete val="1"/>
        <c:axPos val="b"/>
        <c:numFmt formatCode="ge" sourceLinked="1"/>
        <c:majorTickMark val="none"/>
        <c:minorTickMark val="none"/>
        <c:tickLblPos val="none"/>
        <c:crossAx val="73596288"/>
        <c:crosses val="autoZero"/>
        <c:auto val="1"/>
        <c:lblOffset val="100"/>
        <c:baseTimeUnit val="years"/>
      </c:dateAx>
      <c:valAx>
        <c:axId val="735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120.51</c:v>
                </c:pt>
                <c:pt idx="3">
                  <c:v>116.61</c:v>
                </c:pt>
                <c:pt idx="4">
                  <c:v>122.08</c:v>
                </c:pt>
              </c:numCache>
            </c:numRef>
          </c:val>
          <c:extLst>
            <c:ext xmlns:c16="http://schemas.microsoft.com/office/drawing/2014/chart" uri="{C3380CC4-5D6E-409C-BE32-E72D297353CC}">
              <c16:uniqueId val="{00000000-507A-4FC5-90F0-B88CDE73A16E}"/>
            </c:ext>
          </c:extLst>
        </c:ser>
        <c:dLbls>
          <c:showLegendKey val="0"/>
          <c:showVal val="0"/>
          <c:showCatName val="0"/>
          <c:showSerName val="0"/>
          <c:showPercent val="0"/>
          <c:showBubbleSize val="0"/>
        </c:dLbls>
        <c:gapWidth val="150"/>
        <c:axId val="73647616"/>
        <c:axId val="7364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94.3</c:v>
                </c:pt>
                <c:pt idx="3">
                  <c:v>95.76</c:v>
                </c:pt>
                <c:pt idx="4">
                  <c:v>100.74</c:v>
                </c:pt>
              </c:numCache>
            </c:numRef>
          </c:val>
          <c:smooth val="0"/>
          <c:extLst>
            <c:ext xmlns:c16="http://schemas.microsoft.com/office/drawing/2014/chart" uri="{C3380CC4-5D6E-409C-BE32-E72D297353CC}">
              <c16:uniqueId val="{00000001-507A-4FC5-90F0-B88CDE73A16E}"/>
            </c:ext>
          </c:extLst>
        </c:ser>
        <c:dLbls>
          <c:showLegendKey val="0"/>
          <c:showVal val="0"/>
          <c:showCatName val="0"/>
          <c:showSerName val="0"/>
          <c:showPercent val="0"/>
          <c:showBubbleSize val="0"/>
        </c:dLbls>
        <c:marker val="1"/>
        <c:smooth val="0"/>
        <c:axId val="73647616"/>
        <c:axId val="73649536"/>
      </c:lineChart>
      <c:dateAx>
        <c:axId val="73647616"/>
        <c:scaling>
          <c:orientation val="minMax"/>
        </c:scaling>
        <c:delete val="1"/>
        <c:axPos val="b"/>
        <c:numFmt formatCode="ge" sourceLinked="1"/>
        <c:majorTickMark val="none"/>
        <c:minorTickMark val="none"/>
        <c:tickLblPos val="none"/>
        <c:crossAx val="73649536"/>
        <c:crosses val="autoZero"/>
        <c:auto val="1"/>
        <c:lblOffset val="100"/>
        <c:baseTimeUnit val="years"/>
      </c:dateAx>
      <c:valAx>
        <c:axId val="736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93.73</c:v>
                </c:pt>
                <c:pt idx="3">
                  <c:v>97.06</c:v>
                </c:pt>
                <c:pt idx="4">
                  <c:v>97.56</c:v>
                </c:pt>
              </c:numCache>
            </c:numRef>
          </c:val>
          <c:extLst>
            <c:ext xmlns:c16="http://schemas.microsoft.com/office/drawing/2014/chart" uri="{C3380CC4-5D6E-409C-BE32-E72D297353CC}">
              <c16:uniqueId val="{00000000-055A-490D-87B0-9BE9695195B6}"/>
            </c:ext>
          </c:extLst>
        </c:ser>
        <c:dLbls>
          <c:showLegendKey val="0"/>
          <c:showVal val="0"/>
          <c:showCatName val="0"/>
          <c:showSerName val="0"/>
          <c:showPercent val="0"/>
          <c:showBubbleSize val="0"/>
        </c:dLbls>
        <c:gapWidth val="150"/>
        <c:axId val="73688192"/>
        <c:axId val="736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120.18</c:v>
                </c:pt>
                <c:pt idx="3">
                  <c:v>119</c:v>
                </c:pt>
                <c:pt idx="4">
                  <c:v>112.75</c:v>
                </c:pt>
              </c:numCache>
            </c:numRef>
          </c:val>
          <c:smooth val="0"/>
          <c:extLst>
            <c:ext xmlns:c16="http://schemas.microsoft.com/office/drawing/2014/chart" uri="{C3380CC4-5D6E-409C-BE32-E72D297353CC}">
              <c16:uniqueId val="{00000001-055A-490D-87B0-9BE9695195B6}"/>
            </c:ext>
          </c:extLst>
        </c:ser>
        <c:dLbls>
          <c:showLegendKey val="0"/>
          <c:showVal val="0"/>
          <c:showCatName val="0"/>
          <c:showSerName val="0"/>
          <c:showPercent val="0"/>
          <c:showBubbleSize val="0"/>
        </c:dLbls>
        <c:marker val="1"/>
        <c:smooth val="0"/>
        <c:axId val="73688192"/>
        <c:axId val="73690112"/>
      </c:lineChart>
      <c:dateAx>
        <c:axId val="73688192"/>
        <c:scaling>
          <c:orientation val="minMax"/>
        </c:scaling>
        <c:delete val="1"/>
        <c:axPos val="b"/>
        <c:numFmt formatCode="ge" sourceLinked="1"/>
        <c:majorTickMark val="none"/>
        <c:minorTickMark val="none"/>
        <c:tickLblPos val="none"/>
        <c:crossAx val="73690112"/>
        <c:crosses val="autoZero"/>
        <c:auto val="1"/>
        <c:lblOffset val="100"/>
        <c:baseTimeUnit val="years"/>
      </c:dateAx>
      <c:valAx>
        <c:axId val="736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茨木市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Aa</v>
      </c>
      <c r="X8" s="48"/>
      <c r="Y8" s="48"/>
      <c r="Z8" s="48"/>
      <c r="AA8" s="48"/>
      <c r="AB8" s="48"/>
      <c r="AC8" s="48"/>
      <c r="AD8" s="49" t="str">
        <f>データ!$M$6</f>
        <v>非設置</v>
      </c>
      <c r="AE8" s="49"/>
      <c r="AF8" s="49"/>
      <c r="AG8" s="49"/>
      <c r="AH8" s="49"/>
      <c r="AI8" s="49"/>
      <c r="AJ8" s="49"/>
      <c r="AK8" s="3"/>
      <c r="AL8" s="50">
        <f>データ!S6</f>
        <v>281675</v>
      </c>
      <c r="AM8" s="50"/>
      <c r="AN8" s="50"/>
      <c r="AO8" s="50"/>
      <c r="AP8" s="50"/>
      <c r="AQ8" s="50"/>
      <c r="AR8" s="50"/>
      <c r="AS8" s="50"/>
      <c r="AT8" s="45">
        <f>データ!T6</f>
        <v>76.489999999999995</v>
      </c>
      <c r="AU8" s="45"/>
      <c r="AV8" s="45"/>
      <c r="AW8" s="45"/>
      <c r="AX8" s="45"/>
      <c r="AY8" s="45"/>
      <c r="AZ8" s="45"/>
      <c r="BA8" s="45"/>
      <c r="BB8" s="45">
        <f>データ!U6</f>
        <v>3682.51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68.11</v>
      </c>
      <c r="J10" s="45"/>
      <c r="K10" s="45"/>
      <c r="L10" s="45"/>
      <c r="M10" s="45"/>
      <c r="N10" s="45"/>
      <c r="O10" s="45"/>
      <c r="P10" s="45">
        <f>データ!P6</f>
        <v>99.13</v>
      </c>
      <c r="Q10" s="45"/>
      <c r="R10" s="45"/>
      <c r="S10" s="45"/>
      <c r="T10" s="45"/>
      <c r="U10" s="45"/>
      <c r="V10" s="45"/>
      <c r="W10" s="45">
        <f>データ!Q6</f>
        <v>70.5</v>
      </c>
      <c r="X10" s="45"/>
      <c r="Y10" s="45"/>
      <c r="Z10" s="45"/>
      <c r="AA10" s="45"/>
      <c r="AB10" s="45"/>
      <c r="AC10" s="45"/>
      <c r="AD10" s="50">
        <f>データ!R6</f>
        <v>1998</v>
      </c>
      <c r="AE10" s="50"/>
      <c r="AF10" s="50"/>
      <c r="AG10" s="50"/>
      <c r="AH10" s="50"/>
      <c r="AI10" s="50"/>
      <c r="AJ10" s="50"/>
      <c r="AK10" s="2"/>
      <c r="AL10" s="50">
        <f>データ!V6</f>
        <v>279043</v>
      </c>
      <c r="AM10" s="50"/>
      <c r="AN10" s="50"/>
      <c r="AO10" s="50"/>
      <c r="AP10" s="50"/>
      <c r="AQ10" s="50"/>
      <c r="AR10" s="50"/>
      <c r="AS10" s="50"/>
      <c r="AT10" s="45">
        <f>データ!W6</f>
        <v>26.58</v>
      </c>
      <c r="AU10" s="45"/>
      <c r="AV10" s="45"/>
      <c r="AW10" s="45"/>
      <c r="AX10" s="45"/>
      <c r="AY10" s="45"/>
      <c r="AZ10" s="45"/>
      <c r="BA10" s="45"/>
      <c r="BB10" s="45">
        <f>データ!X6</f>
        <v>10498.23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hOyQvZjCJyXQBVy18LHpHK+pASpjueOkFrGydOY4PwfsIyUp/KygoomjRPQzutXXnMs4X7x4gfhUGHdnKrE8SQ==" saltValue="1WHIYXnHzdheJN3pguIDW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272116</v>
      </c>
      <c r="D6" s="33">
        <f t="shared" si="3"/>
        <v>46</v>
      </c>
      <c r="E6" s="33">
        <f t="shared" si="3"/>
        <v>17</v>
      </c>
      <c r="F6" s="33">
        <f t="shared" si="3"/>
        <v>1</v>
      </c>
      <c r="G6" s="33">
        <f t="shared" si="3"/>
        <v>0</v>
      </c>
      <c r="H6" s="33" t="str">
        <f t="shared" si="3"/>
        <v>大阪府　茨木市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68.11</v>
      </c>
      <c r="P6" s="34">
        <f t="shared" si="3"/>
        <v>99.13</v>
      </c>
      <c r="Q6" s="34">
        <f t="shared" si="3"/>
        <v>70.5</v>
      </c>
      <c r="R6" s="34">
        <f t="shared" si="3"/>
        <v>1998</v>
      </c>
      <c r="S6" s="34">
        <f t="shared" si="3"/>
        <v>281675</v>
      </c>
      <c r="T6" s="34">
        <f t="shared" si="3"/>
        <v>76.489999999999995</v>
      </c>
      <c r="U6" s="34">
        <f t="shared" si="3"/>
        <v>3682.51</v>
      </c>
      <c r="V6" s="34">
        <f t="shared" si="3"/>
        <v>279043</v>
      </c>
      <c r="W6" s="34">
        <f t="shared" si="3"/>
        <v>26.58</v>
      </c>
      <c r="X6" s="34">
        <f t="shared" si="3"/>
        <v>10498.23</v>
      </c>
      <c r="Y6" s="35" t="str">
        <f>IF(Y7="",NA(),Y7)</f>
        <v>-</v>
      </c>
      <c r="Z6" s="35" t="str">
        <f t="shared" ref="Z6:AH6" si="4">IF(Z7="",NA(),Z7)</f>
        <v>-</v>
      </c>
      <c r="AA6" s="35">
        <f t="shared" si="4"/>
        <v>112.53</v>
      </c>
      <c r="AB6" s="35">
        <f t="shared" si="4"/>
        <v>115.66</v>
      </c>
      <c r="AC6" s="35">
        <f t="shared" si="4"/>
        <v>114.76</v>
      </c>
      <c r="AD6" s="35" t="str">
        <f t="shared" si="4"/>
        <v>-</v>
      </c>
      <c r="AE6" s="35" t="str">
        <f t="shared" si="4"/>
        <v>-</v>
      </c>
      <c r="AF6" s="35">
        <f t="shared" si="4"/>
        <v>110.25</v>
      </c>
      <c r="AG6" s="35">
        <f t="shared" si="4"/>
        <v>109.82</v>
      </c>
      <c r="AH6" s="35">
        <f t="shared" si="4"/>
        <v>111.25</v>
      </c>
      <c r="AI6" s="34" t="str">
        <f>IF(AI7="","",IF(AI7="-","【-】","【"&amp;SUBSTITUTE(TEXT(AI7,"#,##0.00"),"-","△")&amp;"】"))</f>
        <v>【108.80】</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0.6</v>
      </c>
      <c r="AR6" s="35">
        <f t="shared" si="5"/>
        <v>0.45</v>
      </c>
      <c r="AS6" s="34">
        <f t="shared" si="5"/>
        <v>0</v>
      </c>
      <c r="AT6" s="34" t="str">
        <f>IF(AT7="","",IF(AT7="-","【-】","【"&amp;SUBSTITUTE(TEXT(AT7,"#,##0.00"),"-","△")&amp;"】"))</f>
        <v>【4.27】</v>
      </c>
      <c r="AU6" s="35" t="str">
        <f>IF(AU7="",NA(),AU7)</f>
        <v>-</v>
      </c>
      <c r="AV6" s="35" t="str">
        <f t="shared" ref="AV6:BD6" si="6">IF(AV7="",NA(),AV7)</f>
        <v>-</v>
      </c>
      <c r="AW6" s="35">
        <f t="shared" si="6"/>
        <v>37.6</v>
      </c>
      <c r="AX6" s="35">
        <f t="shared" si="6"/>
        <v>42.39</v>
      </c>
      <c r="AY6" s="35">
        <f t="shared" si="6"/>
        <v>47.05</v>
      </c>
      <c r="AZ6" s="35" t="str">
        <f t="shared" si="6"/>
        <v>-</v>
      </c>
      <c r="BA6" s="35" t="str">
        <f t="shared" si="6"/>
        <v>-</v>
      </c>
      <c r="BB6" s="35">
        <f t="shared" si="6"/>
        <v>65.17</v>
      </c>
      <c r="BC6" s="35">
        <f t="shared" si="6"/>
        <v>67.7</v>
      </c>
      <c r="BD6" s="35">
        <f t="shared" si="6"/>
        <v>75.02</v>
      </c>
      <c r="BE6" s="34" t="str">
        <f>IF(BE7="","",IF(BE7="-","【-】","【"&amp;SUBSTITUTE(TEXT(BE7,"#,##0.00"),"-","△")&amp;"】"))</f>
        <v>【66.41】</v>
      </c>
      <c r="BF6" s="35" t="str">
        <f>IF(BF7="",NA(),BF7)</f>
        <v>-</v>
      </c>
      <c r="BG6" s="35" t="str">
        <f t="shared" ref="BG6:BO6" si="7">IF(BG7="",NA(),BG7)</f>
        <v>-</v>
      </c>
      <c r="BH6" s="35">
        <f t="shared" si="7"/>
        <v>524.80999999999995</v>
      </c>
      <c r="BI6" s="35">
        <f t="shared" si="7"/>
        <v>486.24</v>
      </c>
      <c r="BJ6" s="35">
        <f t="shared" si="7"/>
        <v>432.27</v>
      </c>
      <c r="BK6" s="35" t="str">
        <f t="shared" si="7"/>
        <v>-</v>
      </c>
      <c r="BL6" s="35" t="str">
        <f t="shared" si="7"/>
        <v>-</v>
      </c>
      <c r="BM6" s="35">
        <f t="shared" si="7"/>
        <v>642.57000000000005</v>
      </c>
      <c r="BN6" s="35">
        <f t="shared" si="7"/>
        <v>599.92999999999995</v>
      </c>
      <c r="BO6" s="35">
        <f t="shared" si="7"/>
        <v>573.73</v>
      </c>
      <c r="BP6" s="34" t="str">
        <f>IF(BP7="","",IF(BP7="-","【-】","【"&amp;SUBSTITUTE(TEXT(BP7,"#,##0.00"),"-","△")&amp;"】"))</f>
        <v>【707.33】</v>
      </c>
      <c r="BQ6" s="35" t="str">
        <f>IF(BQ7="",NA(),BQ7)</f>
        <v>-</v>
      </c>
      <c r="BR6" s="35" t="str">
        <f t="shared" ref="BR6:BZ6" si="8">IF(BR7="",NA(),BR7)</f>
        <v>-</v>
      </c>
      <c r="BS6" s="35">
        <f t="shared" si="8"/>
        <v>120.51</v>
      </c>
      <c r="BT6" s="35">
        <f t="shared" si="8"/>
        <v>116.61</v>
      </c>
      <c r="BU6" s="35">
        <f t="shared" si="8"/>
        <v>122.08</v>
      </c>
      <c r="BV6" s="35" t="str">
        <f t="shared" si="8"/>
        <v>-</v>
      </c>
      <c r="BW6" s="35" t="str">
        <f t="shared" si="8"/>
        <v>-</v>
      </c>
      <c r="BX6" s="35">
        <f t="shared" si="8"/>
        <v>94.3</v>
      </c>
      <c r="BY6" s="35">
        <f t="shared" si="8"/>
        <v>95.76</v>
      </c>
      <c r="BZ6" s="35">
        <f t="shared" si="8"/>
        <v>100.74</v>
      </c>
      <c r="CA6" s="34" t="str">
        <f>IF(CA7="","",IF(CA7="-","【-】","【"&amp;SUBSTITUTE(TEXT(CA7,"#,##0.00"),"-","△")&amp;"】"))</f>
        <v>【101.26】</v>
      </c>
      <c r="CB6" s="35" t="str">
        <f>IF(CB7="",NA(),CB7)</f>
        <v>-</v>
      </c>
      <c r="CC6" s="35" t="str">
        <f t="shared" ref="CC6:CK6" si="9">IF(CC7="",NA(),CC7)</f>
        <v>-</v>
      </c>
      <c r="CD6" s="35">
        <f t="shared" si="9"/>
        <v>93.73</v>
      </c>
      <c r="CE6" s="35">
        <f t="shared" si="9"/>
        <v>97.06</v>
      </c>
      <c r="CF6" s="35">
        <f t="shared" si="9"/>
        <v>97.56</v>
      </c>
      <c r="CG6" s="35" t="str">
        <f t="shared" si="9"/>
        <v>-</v>
      </c>
      <c r="CH6" s="35" t="str">
        <f t="shared" si="9"/>
        <v>-</v>
      </c>
      <c r="CI6" s="35">
        <f t="shared" si="9"/>
        <v>120.18</v>
      </c>
      <c r="CJ6" s="35">
        <f t="shared" si="9"/>
        <v>119</v>
      </c>
      <c r="CK6" s="35">
        <f t="shared" si="9"/>
        <v>112.75</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64.81</v>
      </c>
      <c r="CU6" s="35">
        <f t="shared" si="10"/>
        <v>64.66</v>
      </c>
      <c r="CV6" s="35">
        <f t="shared" si="10"/>
        <v>64.650000000000006</v>
      </c>
      <c r="CW6" s="34" t="str">
        <f>IF(CW7="","",IF(CW7="-","【-】","【"&amp;SUBSTITUTE(TEXT(CW7,"#,##0.00"),"-","△")&amp;"】"))</f>
        <v>【60.13】</v>
      </c>
      <c r="CX6" s="35" t="str">
        <f>IF(CX7="",NA(),CX7)</f>
        <v>-</v>
      </c>
      <c r="CY6" s="35" t="str">
        <f t="shared" ref="CY6:DG6" si="11">IF(CY7="",NA(),CY7)</f>
        <v>-</v>
      </c>
      <c r="CZ6" s="35">
        <f t="shared" si="11"/>
        <v>98.88</v>
      </c>
      <c r="DA6" s="35">
        <f t="shared" si="11"/>
        <v>98.88</v>
      </c>
      <c r="DB6" s="35">
        <f t="shared" si="11"/>
        <v>98.92</v>
      </c>
      <c r="DC6" s="35" t="str">
        <f t="shared" si="11"/>
        <v>-</v>
      </c>
      <c r="DD6" s="35" t="str">
        <f t="shared" si="11"/>
        <v>-</v>
      </c>
      <c r="DE6" s="35">
        <f t="shared" si="11"/>
        <v>96.89</v>
      </c>
      <c r="DF6" s="35">
        <f t="shared" si="11"/>
        <v>97.08</v>
      </c>
      <c r="DG6" s="35">
        <f t="shared" si="11"/>
        <v>97.4</v>
      </c>
      <c r="DH6" s="34" t="str">
        <f>IF(DH7="","",IF(DH7="-","【-】","【"&amp;SUBSTITUTE(TEXT(DH7,"#,##0.00"),"-","△")&amp;"】"))</f>
        <v>【95.06】</v>
      </c>
      <c r="DI6" s="35" t="str">
        <f>IF(DI7="",NA(),DI7)</f>
        <v>-</v>
      </c>
      <c r="DJ6" s="35" t="str">
        <f t="shared" ref="DJ6:DR6" si="12">IF(DJ7="",NA(),DJ7)</f>
        <v>-</v>
      </c>
      <c r="DK6" s="35">
        <f t="shared" si="12"/>
        <v>45.78</v>
      </c>
      <c r="DL6" s="35">
        <f t="shared" si="12"/>
        <v>47.13</v>
      </c>
      <c r="DM6" s="35">
        <f t="shared" si="12"/>
        <v>48.31</v>
      </c>
      <c r="DN6" s="35" t="str">
        <f t="shared" si="12"/>
        <v>-</v>
      </c>
      <c r="DO6" s="35" t="str">
        <f t="shared" si="12"/>
        <v>-</v>
      </c>
      <c r="DP6" s="35">
        <f t="shared" si="12"/>
        <v>25.8</v>
      </c>
      <c r="DQ6" s="35">
        <f t="shared" si="12"/>
        <v>25.28</v>
      </c>
      <c r="DR6" s="35">
        <f t="shared" si="12"/>
        <v>28.35</v>
      </c>
      <c r="DS6" s="34" t="str">
        <f>IF(DS7="","",IF(DS7="-","【-】","【"&amp;SUBSTITUTE(TEXT(DS7,"#,##0.00"),"-","△")&amp;"】"))</f>
        <v>【38.13】</v>
      </c>
      <c r="DT6" s="35" t="str">
        <f>IF(DT7="",NA(),DT7)</f>
        <v>-</v>
      </c>
      <c r="DU6" s="35" t="str">
        <f t="shared" ref="DU6:EC6" si="13">IF(DU7="",NA(),DU7)</f>
        <v>-</v>
      </c>
      <c r="DV6" s="35">
        <f t="shared" si="13"/>
        <v>0.23</v>
      </c>
      <c r="DW6" s="35">
        <f t="shared" si="13"/>
        <v>0.53</v>
      </c>
      <c r="DX6" s="35">
        <f t="shared" si="13"/>
        <v>0.77</v>
      </c>
      <c r="DY6" s="35" t="str">
        <f t="shared" si="13"/>
        <v>-</v>
      </c>
      <c r="DZ6" s="35" t="str">
        <f t="shared" si="13"/>
        <v>-</v>
      </c>
      <c r="EA6" s="35">
        <f t="shared" si="13"/>
        <v>3.39</v>
      </c>
      <c r="EB6" s="35">
        <f t="shared" si="13"/>
        <v>4.08</v>
      </c>
      <c r="EC6" s="35">
        <f t="shared" si="13"/>
        <v>6.7</v>
      </c>
      <c r="ED6" s="34" t="str">
        <f>IF(ED7="","",IF(ED7="-","【-】","【"&amp;SUBSTITUTE(TEXT(ED7,"#,##0.00"),"-","△")&amp;"】"))</f>
        <v>【5.37】</v>
      </c>
      <c r="EE6" s="35" t="str">
        <f>IF(EE7="",NA(),EE7)</f>
        <v>-</v>
      </c>
      <c r="EF6" s="35" t="str">
        <f t="shared" ref="EF6:EN6" si="14">IF(EF7="",NA(),EF7)</f>
        <v>-</v>
      </c>
      <c r="EG6" s="35">
        <f t="shared" si="14"/>
        <v>0.01</v>
      </c>
      <c r="EH6" s="35">
        <f t="shared" si="14"/>
        <v>0.06</v>
      </c>
      <c r="EI6" s="35">
        <f t="shared" si="14"/>
        <v>0.25</v>
      </c>
      <c r="EJ6" s="35" t="str">
        <f t="shared" si="14"/>
        <v>-</v>
      </c>
      <c r="EK6" s="35" t="str">
        <f t="shared" si="14"/>
        <v>-</v>
      </c>
      <c r="EL6" s="35">
        <f t="shared" si="14"/>
        <v>0.13</v>
      </c>
      <c r="EM6" s="35">
        <f t="shared" si="14"/>
        <v>0.16</v>
      </c>
      <c r="EN6" s="35">
        <f t="shared" si="14"/>
        <v>0.16</v>
      </c>
      <c r="EO6" s="34" t="str">
        <f>IF(EO7="","",IF(EO7="-","【-】","【"&amp;SUBSTITUTE(TEXT(EO7,"#,##0.00"),"-","△")&amp;"】"))</f>
        <v>【0.23】</v>
      </c>
    </row>
    <row r="7" spans="1:148" s="36" customFormat="1" x14ac:dyDescent="0.15">
      <c r="A7" s="28"/>
      <c r="B7" s="37">
        <v>2017</v>
      </c>
      <c r="C7" s="37">
        <v>272116</v>
      </c>
      <c r="D7" s="37">
        <v>46</v>
      </c>
      <c r="E7" s="37">
        <v>17</v>
      </c>
      <c r="F7" s="37">
        <v>1</v>
      </c>
      <c r="G7" s="37">
        <v>0</v>
      </c>
      <c r="H7" s="37" t="s">
        <v>108</v>
      </c>
      <c r="I7" s="37" t="s">
        <v>109</v>
      </c>
      <c r="J7" s="37" t="s">
        <v>110</v>
      </c>
      <c r="K7" s="37" t="s">
        <v>111</v>
      </c>
      <c r="L7" s="37" t="s">
        <v>112</v>
      </c>
      <c r="M7" s="37" t="s">
        <v>113</v>
      </c>
      <c r="N7" s="38" t="s">
        <v>114</v>
      </c>
      <c r="O7" s="38">
        <v>68.11</v>
      </c>
      <c r="P7" s="38">
        <v>99.13</v>
      </c>
      <c r="Q7" s="38">
        <v>70.5</v>
      </c>
      <c r="R7" s="38">
        <v>1998</v>
      </c>
      <c r="S7" s="38">
        <v>281675</v>
      </c>
      <c r="T7" s="38">
        <v>76.489999999999995</v>
      </c>
      <c r="U7" s="38">
        <v>3682.51</v>
      </c>
      <c r="V7" s="38">
        <v>279043</v>
      </c>
      <c r="W7" s="38">
        <v>26.58</v>
      </c>
      <c r="X7" s="38">
        <v>10498.23</v>
      </c>
      <c r="Y7" s="38" t="s">
        <v>114</v>
      </c>
      <c r="Z7" s="38" t="s">
        <v>114</v>
      </c>
      <c r="AA7" s="38">
        <v>112.53</v>
      </c>
      <c r="AB7" s="38">
        <v>115.66</v>
      </c>
      <c r="AC7" s="38">
        <v>114.76</v>
      </c>
      <c r="AD7" s="38" t="s">
        <v>114</v>
      </c>
      <c r="AE7" s="38" t="s">
        <v>114</v>
      </c>
      <c r="AF7" s="38">
        <v>110.25</v>
      </c>
      <c r="AG7" s="38">
        <v>109.82</v>
      </c>
      <c r="AH7" s="38">
        <v>111.25</v>
      </c>
      <c r="AI7" s="38">
        <v>108.8</v>
      </c>
      <c r="AJ7" s="38" t="s">
        <v>114</v>
      </c>
      <c r="AK7" s="38" t="s">
        <v>114</v>
      </c>
      <c r="AL7" s="38">
        <v>0</v>
      </c>
      <c r="AM7" s="38">
        <v>0</v>
      </c>
      <c r="AN7" s="38">
        <v>0</v>
      </c>
      <c r="AO7" s="38" t="s">
        <v>114</v>
      </c>
      <c r="AP7" s="38" t="s">
        <v>114</v>
      </c>
      <c r="AQ7" s="38">
        <v>0.6</v>
      </c>
      <c r="AR7" s="38">
        <v>0.45</v>
      </c>
      <c r="AS7" s="38">
        <v>0</v>
      </c>
      <c r="AT7" s="38">
        <v>4.2699999999999996</v>
      </c>
      <c r="AU7" s="38" t="s">
        <v>114</v>
      </c>
      <c r="AV7" s="38" t="s">
        <v>114</v>
      </c>
      <c r="AW7" s="38">
        <v>37.6</v>
      </c>
      <c r="AX7" s="38">
        <v>42.39</v>
      </c>
      <c r="AY7" s="38">
        <v>47.05</v>
      </c>
      <c r="AZ7" s="38" t="s">
        <v>114</v>
      </c>
      <c r="BA7" s="38" t="s">
        <v>114</v>
      </c>
      <c r="BB7" s="38">
        <v>65.17</v>
      </c>
      <c r="BC7" s="38">
        <v>67.7</v>
      </c>
      <c r="BD7" s="38">
        <v>75.02</v>
      </c>
      <c r="BE7" s="38">
        <v>66.41</v>
      </c>
      <c r="BF7" s="38" t="s">
        <v>114</v>
      </c>
      <c r="BG7" s="38" t="s">
        <v>114</v>
      </c>
      <c r="BH7" s="38">
        <v>524.80999999999995</v>
      </c>
      <c r="BI7" s="38">
        <v>486.24</v>
      </c>
      <c r="BJ7" s="38">
        <v>432.27</v>
      </c>
      <c r="BK7" s="38" t="s">
        <v>114</v>
      </c>
      <c r="BL7" s="38" t="s">
        <v>114</v>
      </c>
      <c r="BM7" s="38">
        <v>642.57000000000005</v>
      </c>
      <c r="BN7" s="38">
        <v>599.92999999999995</v>
      </c>
      <c r="BO7" s="38">
        <v>573.73</v>
      </c>
      <c r="BP7" s="38">
        <v>707.33</v>
      </c>
      <c r="BQ7" s="38" t="s">
        <v>114</v>
      </c>
      <c r="BR7" s="38" t="s">
        <v>114</v>
      </c>
      <c r="BS7" s="38">
        <v>120.51</v>
      </c>
      <c r="BT7" s="38">
        <v>116.61</v>
      </c>
      <c r="BU7" s="38">
        <v>122.08</v>
      </c>
      <c r="BV7" s="38" t="s">
        <v>114</v>
      </c>
      <c r="BW7" s="38" t="s">
        <v>114</v>
      </c>
      <c r="BX7" s="38">
        <v>94.3</v>
      </c>
      <c r="BY7" s="38">
        <v>95.76</v>
      </c>
      <c r="BZ7" s="38">
        <v>100.74</v>
      </c>
      <c r="CA7" s="38">
        <v>101.26</v>
      </c>
      <c r="CB7" s="38" t="s">
        <v>114</v>
      </c>
      <c r="CC7" s="38" t="s">
        <v>114</v>
      </c>
      <c r="CD7" s="38">
        <v>93.73</v>
      </c>
      <c r="CE7" s="38">
        <v>97.06</v>
      </c>
      <c r="CF7" s="38">
        <v>97.56</v>
      </c>
      <c r="CG7" s="38" t="s">
        <v>114</v>
      </c>
      <c r="CH7" s="38" t="s">
        <v>114</v>
      </c>
      <c r="CI7" s="38">
        <v>120.18</v>
      </c>
      <c r="CJ7" s="38">
        <v>119</v>
      </c>
      <c r="CK7" s="38">
        <v>112.75</v>
      </c>
      <c r="CL7" s="38">
        <v>136.38999999999999</v>
      </c>
      <c r="CM7" s="38" t="s">
        <v>114</v>
      </c>
      <c r="CN7" s="38" t="s">
        <v>114</v>
      </c>
      <c r="CO7" s="38" t="s">
        <v>114</v>
      </c>
      <c r="CP7" s="38" t="s">
        <v>114</v>
      </c>
      <c r="CQ7" s="38" t="s">
        <v>114</v>
      </c>
      <c r="CR7" s="38" t="s">
        <v>114</v>
      </c>
      <c r="CS7" s="38" t="s">
        <v>114</v>
      </c>
      <c r="CT7" s="38">
        <v>64.81</v>
      </c>
      <c r="CU7" s="38">
        <v>64.66</v>
      </c>
      <c r="CV7" s="38">
        <v>64.650000000000006</v>
      </c>
      <c r="CW7" s="38">
        <v>60.13</v>
      </c>
      <c r="CX7" s="38" t="s">
        <v>114</v>
      </c>
      <c r="CY7" s="38" t="s">
        <v>114</v>
      </c>
      <c r="CZ7" s="38">
        <v>98.88</v>
      </c>
      <c r="DA7" s="38">
        <v>98.88</v>
      </c>
      <c r="DB7" s="38">
        <v>98.92</v>
      </c>
      <c r="DC7" s="38" t="s">
        <v>114</v>
      </c>
      <c r="DD7" s="38" t="s">
        <v>114</v>
      </c>
      <c r="DE7" s="38">
        <v>96.89</v>
      </c>
      <c r="DF7" s="38">
        <v>97.08</v>
      </c>
      <c r="DG7" s="38">
        <v>97.4</v>
      </c>
      <c r="DH7" s="38">
        <v>95.06</v>
      </c>
      <c r="DI7" s="38" t="s">
        <v>114</v>
      </c>
      <c r="DJ7" s="38" t="s">
        <v>114</v>
      </c>
      <c r="DK7" s="38">
        <v>45.78</v>
      </c>
      <c r="DL7" s="38">
        <v>47.13</v>
      </c>
      <c r="DM7" s="38">
        <v>48.31</v>
      </c>
      <c r="DN7" s="38" t="s">
        <v>114</v>
      </c>
      <c r="DO7" s="38" t="s">
        <v>114</v>
      </c>
      <c r="DP7" s="38">
        <v>25.8</v>
      </c>
      <c r="DQ7" s="38">
        <v>25.28</v>
      </c>
      <c r="DR7" s="38">
        <v>28.35</v>
      </c>
      <c r="DS7" s="38">
        <v>38.130000000000003</v>
      </c>
      <c r="DT7" s="38" t="s">
        <v>114</v>
      </c>
      <c r="DU7" s="38" t="s">
        <v>114</v>
      </c>
      <c r="DV7" s="38">
        <v>0.23</v>
      </c>
      <c r="DW7" s="38">
        <v>0.53</v>
      </c>
      <c r="DX7" s="38">
        <v>0.77</v>
      </c>
      <c r="DY7" s="38" t="s">
        <v>114</v>
      </c>
      <c r="DZ7" s="38" t="s">
        <v>114</v>
      </c>
      <c r="EA7" s="38">
        <v>3.39</v>
      </c>
      <c r="EB7" s="38">
        <v>4.08</v>
      </c>
      <c r="EC7" s="38">
        <v>6.7</v>
      </c>
      <c r="ED7" s="38">
        <v>5.37</v>
      </c>
      <c r="EE7" s="38" t="s">
        <v>114</v>
      </c>
      <c r="EF7" s="38" t="s">
        <v>114</v>
      </c>
      <c r="EG7" s="38">
        <v>0.01</v>
      </c>
      <c r="EH7" s="38">
        <v>0.06</v>
      </c>
      <c r="EI7" s="38">
        <v>0.25</v>
      </c>
      <c r="EJ7" s="38" t="s">
        <v>114</v>
      </c>
      <c r="EK7" s="38" t="s">
        <v>114</v>
      </c>
      <c r="EL7" s="38">
        <v>0.13</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2019-01-23T03:52:38Z</cp:lastPrinted>
  <dcterms:created xsi:type="dcterms:W3CDTF">2018-12-03T08:49:59Z</dcterms:created>
  <dcterms:modified xsi:type="dcterms:W3CDTF">2019-02-13T08:16:35Z</dcterms:modified>
  <cp:category/>
</cp:coreProperties>
</file>