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08高槻市〇\04_最終版（暫定版）\"/>
    </mc:Choice>
  </mc:AlternateContent>
  <workbookProtection workbookAlgorithmName="SHA-512" workbookHashValue="9L8h3aBDTAazOpVOab/HJx+wPjdW+yYJyOBv3jvKRR64hEGc+qI0T/Kc3K3YQK3xYRTba0aUTTvZPhl5bhmA4g==" workbookSaltValue="tzNjFT306Vxv1jAxjUkxdA=="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BA9" i="4" s="1"/>
  <c r="AH6" i="5"/>
  <c r="AG6" i="5"/>
  <c r="AF6" i="5"/>
  <c r="AE6" i="5"/>
  <c r="BF8" i="4" s="1"/>
  <c r="AD6" i="5"/>
  <c r="AC6" i="5"/>
  <c r="AB6" i="5"/>
  <c r="AA6" i="5"/>
  <c r="Z12" i="4" s="1"/>
  <c r="Z6" i="5"/>
  <c r="Y6" i="5"/>
  <c r="X6" i="5"/>
  <c r="B12" i="4" s="1"/>
  <c r="W6" i="5"/>
  <c r="Z10" i="4" s="1"/>
  <c r="V6" i="5"/>
  <c r="U6" i="5"/>
  <c r="T6" i="5"/>
  <c r="B10" i="4" s="1"/>
  <c r="S6" i="5"/>
  <c r="Z8" i="4" s="1"/>
  <c r="R6" i="5"/>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J12" i="4"/>
  <c r="R10" i="4"/>
  <c r="J10" i="4"/>
  <c r="BK9" i="4"/>
  <c r="BF9" i="4"/>
  <c r="AV9" i="4"/>
  <c r="AQ9" i="4"/>
  <c r="BK8" i="4"/>
  <c r="BA8" i="4"/>
  <c r="AV8" i="4"/>
  <c r="AQ8" i="4"/>
  <c r="R8" i="4"/>
  <c r="J8" i="4"/>
  <c r="B8" i="4"/>
  <c r="K10" i="5" l="1"/>
  <c r="EM16" i="5" s="1"/>
  <c r="FI16" i="5"/>
  <c r="DU16" i="5"/>
  <c r="BK16" i="5"/>
  <c r="AO11" i="5"/>
  <c r="EE10" i="5"/>
  <c r="CG10" i="5"/>
  <c r="DA16" i="5"/>
  <c r="DK10" i="5"/>
  <c r="BK10" i="5"/>
  <c r="EY16" i="5"/>
  <c r="DK16" i="5"/>
  <c r="AZ16" i="5"/>
  <c r="FI10" i="5"/>
  <c r="DU10" i="5"/>
  <c r="BV10" i="5"/>
  <c r="CG17" i="5"/>
  <c r="AO17" i="5"/>
  <c r="EE16" i="5"/>
  <c r="BV16" i="5"/>
  <c r="EO10" i="5"/>
  <c r="DA10" i="5"/>
  <c r="AZ10" i="5"/>
  <c r="BK7" i="4"/>
  <c r="EO16" i="5"/>
  <c r="EY10" i="5"/>
  <c r="J10" i="5"/>
  <c r="L10" i="5"/>
  <c r="I10" i="5"/>
  <c r="AM17" i="5" l="1"/>
  <c r="CY10" i="5"/>
  <c r="EC10" i="5"/>
  <c r="FG10" i="5"/>
  <c r="BA7" i="4"/>
  <c r="EW10" i="5"/>
  <c r="BI16" i="5"/>
  <c r="EC16" i="5"/>
  <c r="AX10" i="5"/>
  <c r="EW16" i="5"/>
  <c r="DS10" i="5"/>
  <c r="DS16" i="5"/>
  <c r="DI16" i="5"/>
  <c r="BT10" i="5"/>
  <c r="AM11" i="5"/>
  <c r="CY16" i="5"/>
  <c r="DI10" i="5"/>
  <c r="CE10" i="5"/>
  <c r="BT16" i="5"/>
  <c r="BI10" i="5"/>
  <c r="CE17" i="5"/>
  <c r="EM10" i="5"/>
  <c r="FG16" i="5"/>
  <c r="AX16" i="5"/>
  <c r="FE16" i="5"/>
  <c r="DQ16" i="5"/>
  <c r="BG16" i="5"/>
  <c r="AK11" i="5"/>
  <c r="EA10" i="5"/>
  <c r="CC10" i="5"/>
  <c r="EU10" i="5"/>
  <c r="EU16" i="5"/>
  <c r="DG16" i="5"/>
  <c r="AV16" i="5"/>
  <c r="FE10" i="5"/>
  <c r="DQ10" i="5"/>
  <c r="BR10" i="5"/>
  <c r="EK16" i="5"/>
  <c r="DG10" i="5"/>
  <c r="CC17" i="5"/>
  <c r="AK17" i="5"/>
  <c r="EA16" i="5"/>
  <c r="BR16" i="5"/>
  <c r="EK10" i="5"/>
  <c r="CW10" i="5"/>
  <c r="AV10" i="5"/>
  <c r="AQ7" i="4"/>
  <c r="CW16" i="5"/>
  <c r="BG10" i="5"/>
  <c r="CF17" i="5"/>
  <c r="AN17" i="5"/>
  <c r="ED16" i="5"/>
  <c r="BU16" i="5"/>
  <c r="EN10" i="5"/>
  <c r="CZ10" i="5"/>
  <c r="AY10" i="5"/>
  <c r="BF7" i="4"/>
  <c r="EX16" i="5"/>
  <c r="FH16" i="5"/>
  <c r="DT16" i="5"/>
  <c r="BJ16" i="5"/>
  <c r="AN11" i="5"/>
  <c r="ED10" i="5"/>
  <c r="CF10" i="5"/>
  <c r="DJ16" i="5"/>
  <c r="FH10" i="5"/>
  <c r="BU10" i="5"/>
  <c r="EN16" i="5"/>
  <c r="CZ16" i="5"/>
  <c r="EX10" i="5"/>
  <c r="DJ10" i="5"/>
  <c r="BJ10" i="5"/>
  <c r="AY16" i="5"/>
  <c r="DT10" i="5"/>
  <c r="EV16" i="5"/>
  <c r="DH16" i="5"/>
  <c r="AW16" i="5"/>
  <c r="FF10" i="5"/>
  <c r="DR10" i="5"/>
  <c r="BS10" i="5"/>
  <c r="AL17" i="5"/>
  <c r="EB16" i="5"/>
  <c r="EL16" i="5"/>
  <c r="CX16" i="5"/>
  <c r="EV10" i="5"/>
  <c r="DH10" i="5"/>
  <c r="BH10" i="5"/>
  <c r="BS16" i="5"/>
  <c r="AW10" i="5"/>
  <c r="AV7" i="4"/>
  <c r="FF16" i="5"/>
  <c r="DR16" i="5"/>
  <c r="BH16" i="5"/>
  <c r="AL11" i="5"/>
  <c r="EB10" i="5"/>
  <c r="CD10" i="5"/>
  <c r="CD17" i="5"/>
  <c r="EL10" i="5"/>
  <c r="CX10" i="5"/>
</calcChain>
</file>

<file path=xl/sharedStrings.xml><?xml version="1.0" encoding="utf-8"?>
<sst xmlns="http://schemas.openxmlformats.org/spreadsheetml/2006/main" count="317" uniqueCount="134">
  <si>
    <t>経営比較分析表（平成29年度決算）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</si>
  <si>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</si>
  <si>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</si>
  <si>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</si>
  <si>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</si>
  <si>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</si>
  <si>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</si>
  <si>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</si>
  <si>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</si>
  <si>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</si>
  <si>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</si>
  <si>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</si>
  <si>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</si>
  <si>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</si>
  <si>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</si>
  <si>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</si>
  <si>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</si>
  <si>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</si>
  <si>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</si>
  <si>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</si>
  <si>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</si>
  <si>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</si>
  <si>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</si>
  <si>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</si>
  <si>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</si>
  <si>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</si>
  <si>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</si>
  <si>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</si>
  <si>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</si>
  <si>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</si>
  <si>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</si>
  <si>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</si>
  <si>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</si>
  <si>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</si>
  <si>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</si>
  <si>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</si>
  <si>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</si>
  <si>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</si>
  <si>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</si>
  <si>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</si>
  <si>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</si>
  <si>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</si>
  <si>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</si>
  <si>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</si>
  <si>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</si>
  <si>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</si>
  <si>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</si>
  <si>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</si>
  <si>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</si>
  <si>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</si>
  <si>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</si>
  <si>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</si>
  <si>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</si>
  <si>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</si>
  <si>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</si>
  <si>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</si>
  <si>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</si>
  <si>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</si>
  <si>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</si>
  <si>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</si>
  <si>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</si>
  <si>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</si>
  <si>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</si>
  <si>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</si>
  <si>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</si>
  <si>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</si>
  <si>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</si>
  <si>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</si>
  <si>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</si>
  <si>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</si>
  <si>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</si>
  <si>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</si>
  <si>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</si>
  <si>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</si>
  <si>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</si>
  <si>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</si>
  <si>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</si>
  <si>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</si>
  <si>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</si>
  <si>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</si>
  <si>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</si>
  <si>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</si>
  <si>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</si>
  <si>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</si>
  <si>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</si>
  <si>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</si>
  <si>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</si>
  <si>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</si>
  <si>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2017</t>
  </si>
  <si>
    <t>272078</t>
  </si>
  <si>
    <t>46</t>
  </si>
  <si>
    <t>03</t>
  </si>
  <si>
    <t>3</t>
  </si>
  <si>
    <t>000</t>
  </si>
  <si>
    <t>大阪府　高槻市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</si>
  <si>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</si>
  <si>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</si>
  <si>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</si>
  <si>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</si>
  <si>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</si>
  <si>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</si>
  <si>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</si>
  <si>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</si>
  <si>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</si>
  <si>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</si>
  <si>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</si>
  <si>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</si>
  <si>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</si>
  <si>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</si>
  <si>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</si>
  <si>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</si>
  <si>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</si>
  <si>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</si>
  <si>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</si>
  <si>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当該値</t>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</si>
  <si>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</si>
  <si>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</si>
  <si>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</si>
  <si>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</si>
  <si>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</si>
  <si>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</si>
  <si>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t>平均値</t>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</si>
  <si>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</si>
  <si>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</si>
  <si>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</si>
  <si>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</si>
  <si>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</si>
  <si>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</si>
  <si>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</si>
  <si>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</si>
  <si>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</si>
  <si>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t>　</t>
    </r>
    <r>
      <rPr>
        <sz val="11"/>
        <rFont val="ＭＳ ゴシック"/>
        <family val="3"/>
        <charset val="128"/>
      </rPr>
      <t>現状においては累積欠損金はなく、経常収支においても黒字で推移しているため、良好な経営状態である。
　しかし、少子高齢化による生産年齢人口の減少、平成33年度から車両の大量更新が約10年間続くことによる減価償却費の増加及び同年度から退職者数の増加が予定されているため、その間においては経常収支についても厳しい予測をたてており、流動比率においても悪化することが懸念されている。
　今後、策定を予定している経営戦略のなかで、バス運行の効率化や総人件費の抑制などの取組みを継続する一方で、車両や保有施設を利用したさらなる広告収入等での増収に取り組み、安定した経営を目指していくものである。</t>
    </r>
    <phoneticPr fontId="3"/>
  </si>
  <si>
    <r>
      <rPr>
        <sz val="11"/>
        <color rgb="FFFF0000"/>
        <rFont val="ＭＳ ゴシック"/>
        <family val="3"/>
        <charset val="128"/>
      </rPr>
      <t xml:space="preserve"> </t>
    </r>
    <r>
      <rPr>
        <sz val="11"/>
        <rFont val="ＭＳ ゴシック"/>
        <family val="3"/>
        <charset val="128"/>
      </rPr>
      <t xml:space="preserve"> 指標の項目については、公営企業平均値に比べて概ね良好な数値となっている。特に流動比率については200％以上の数値が望ましいとされている中で本市は大きく上回っている。
　また、累積欠損金や企業債もなく、経営状況は非常に健全であるといえる。
　しかし、営業収支比率については100%未満であり、公営企業平均値を下回っている。その理由として、営業収入は、少子高齢化にもかかわらず、利用者増加の取組みなどによってほぼ現状を維持できているのに対し、人件費が、人事院勧告による増加や被用者年金制度の一元化による法定福利費の増加及び会計制度改正に係る退職給付引当金の引当義務化などにより増加していることが挙げられ、営業収支比率としては黒字化できていない。</t>
    </r>
    <rPh sb="13" eb="15">
      <t>コウエイ</t>
    </rPh>
    <rPh sb="15" eb="17">
      <t>キギョウ</t>
    </rPh>
    <rPh sb="71" eb="72">
      <t>ホン</t>
    </rPh>
    <rPh sb="141" eb="143">
      <t>ミマン</t>
    </rPh>
    <rPh sb="155" eb="157">
      <t>シタマワ</t>
    </rPh>
    <rPh sb="176" eb="178">
      <t>ショウシ</t>
    </rPh>
    <rPh sb="178" eb="181">
      <t>コウレイカ</t>
    </rPh>
    <rPh sb="297" eb="298">
      <t>ア</t>
    </rPh>
    <phoneticPr fontId="3"/>
  </si>
  <si>
    <t>　走行キロ当たりの運送原価及び人件費が公営企業平均値に比べて高い原因については、本市は主に住宅地と鉄道駅間の輸送であるため、朝夕の通勤・通学時間帯は乗客数が一方向に偏る輸送となることから、輸送効率を向上させるため、一方を回送としている。そのため、実車走行キロが少なくなり走行キロ当たりの運送原価や人件費が高くなっている。
　また、特に人件費については、大都市の公営交通事業者や大手民間事業者が、路線を他の事業者に委託しているため、人件費に相当する費用が経費として計上されているのに対し、本市においては全路線を直営で運行しているため、人件費をそのまま計上している。そのことも走行キロ当たりの人件費が公営企業平均値と比較して高くなっている要因の一つと考えられる。</t>
    <rPh sb="19" eb="21">
      <t>コウエイ</t>
    </rPh>
    <rPh sb="21" eb="23">
      <t>キギョウ</t>
    </rPh>
    <rPh sb="40" eb="41">
      <t>ホン</t>
    </rPh>
    <rPh sb="165" eb="166">
      <t>トク</t>
    </rPh>
    <rPh sb="167" eb="170">
      <t>ジンケンヒ</t>
    </rPh>
    <rPh sb="215" eb="218">
      <t>ジンケンヒ</t>
    </rPh>
    <rPh sb="219" eb="221">
      <t>ソウトウ</t>
    </rPh>
    <rPh sb="226" eb="228">
      <t>ケイヒ</t>
    </rPh>
    <rPh sb="231" eb="233">
      <t>ケイジョウ</t>
    </rPh>
    <rPh sb="240" eb="241">
      <t>タイ</t>
    </rPh>
    <rPh sb="243" eb="244">
      <t>ホン</t>
    </rPh>
    <rPh sb="250" eb="253">
      <t>ゼンロセン</t>
    </rPh>
    <rPh sb="254" eb="256">
      <t>チョクエイ</t>
    </rPh>
    <rPh sb="257" eb="259">
      <t>ウンコウ</t>
    </rPh>
    <rPh sb="266" eb="269">
      <t>ジンケンヒ</t>
    </rPh>
    <rPh sb="274" eb="276">
      <t>ケイジョウ</t>
    </rPh>
    <rPh sb="298" eb="300">
      <t>コウエイ</t>
    </rPh>
    <rPh sb="300" eb="302">
      <t>キギョウ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</si>
</sst>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1"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9" fillId="0" borderId="1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41275</c:v>
                </c:pt>
                <c:pt idx="1">
                  <c:v>41640</c:v>
                </c:pt>
                <c:pt idx="2">
                  <c:v>42005</c:v>
                </c:pt>
                <c:pt idx="3">
                  <c:v>42370</c:v>
                </c:pt>
                <c:pt idx="4">
                  <c:v>42736</c:v>
                </c:pt>
              </c:numCache>
            </c:numRef>
          </c:cat>
          <c:val>
            <c:numRef>
              <c:f>データ!$AK$18:$AO$18</c:f>
              <c:numCache>
                <c:formatCode>#,##0.0;"▲ "#,##0.0</c:formatCode>
                <c:ptCount val="5"/>
                <c:pt idx="0">
                  <c:v>105.3</c:v>
                </c:pt>
                <c:pt idx="1">
                  <c:v>108.1</c:v>
                </c:pt>
                <c:pt idx="2">
                  <c:v>105.5</c:v>
                </c:pt>
                <c:pt idx="3">
                  <c:v>103.1</c:v>
                </c:pt>
                <c:pt idx="4">
                  <c:v>101.9</c:v>
                </c:pt>
              </c:numCache>
            </c:numRef>
          </c:val>
          <c:extLst>
            <c:ext xmlns:c16="http://schemas.microsoft.com/office/drawing/2014/chart" uri="{C3380CC4-5D6E-409C-BE32-E72D297353CC}">
              <c16:uniqueId val="{00000000-FE22-4AB3-9425-B0695BA1A915}"/>
            </c:ext>
          </c:extLst>
        </c:ser>
        <c:dLbls>
          <c:showLegendKey val="0"/>
          <c:showVal val="0"/>
          <c:showCatName val="0"/>
          <c:showSerName val="0"/>
          <c:showPercent val="0"/>
          <c:showBubbleSize val="0"/>
        </c:dLbls>
        <c:gapWidth val="180"/>
        <c:overlap val="-90"/>
        <c:axId val="169096704"/>
        <c:axId val="16909824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41275</c:v>
                </c:pt>
                <c:pt idx="1">
                  <c:v>41640</c:v>
                </c:pt>
                <c:pt idx="2">
                  <c:v>42005</c:v>
                </c:pt>
                <c:pt idx="3">
                  <c:v>42370</c:v>
                </c:pt>
                <c:pt idx="4">
                  <c:v>42736</c:v>
                </c:pt>
              </c:numCache>
            </c:numRef>
          </c:cat>
          <c:val>
            <c:numRef>
              <c:f>データ!$AK$19:$AO$19</c:f>
              <c:numCache>
                <c:formatCode>#,##0.0;"▲ "#,##0.0</c:formatCode>
                <c:ptCount val="5"/>
                <c:pt idx="0">
                  <c:v>103</c:v>
                </c:pt>
                <c:pt idx="1">
                  <c:v>102.8</c:v>
                </c:pt>
                <c:pt idx="2">
                  <c:v>104.1</c:v>
                </c:pt>
                <c:pt idx="3">
                  <c:v>103.5</c:v>
                </c:pt>
                <c:pt idx="4">
                  <c:v>103.3</c:v>
                </c:pt>
              </c:numCache>
            </c:numRef>
          </c:val>
          <c:smooth val="0"/>
          <c:extLst>
            <c:ext xmlns:c16="http://schemas.microsoft.com/office/drawing/2014/chart" uri="{C3380CC4-5D6E-409C-BE32-E72D297353CC}">
              <c16:uniqueId val="{00000001-FE22-4AB3-9425-B0695BA1A915}"/>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41275</c:v>
                </c:pt>
                <c:pt idx="1">
                  <c:v>41640</c:v>
                </c:pt>
                <c:pt idx="2">
                  <c:v>42005</c:v>
                </c:pt>
                <c:pt idx="3">
                  <c:v>42370</c:v>
                </c:pt>
                <c:pt idx="4">
                  <c:v>42736</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E22-4AB3-9425-B0695BA1A915}"/>
            </c:ext>
          </c:extLst>
        </c:ser>
        <c:dLbls>
          <c:showLegendKey val="0"/>
          <c:showVal val="0"/>
          <c:showCatName val="0"/>
          <c:showSerName val="0"/>
          <c:showPercent val="0"/>
          <c:showBubbleSize val="0"/>
        </c:dLbls>
        <c:marker val="1"/>
        <c:smooth val="0"/>
        <c:axId val="169096704"/>
        <c:axId val="169098240"/>
      </c:lineChart>
      <c:catAx>
        <c:axId val="169096704"/>
        <c:scaling>
          <c:orientation val="minMax"/>
        </c:scaling>
        <c:delete val="0"/>
        <c:axPos val="b"/>
        <c:numFmt formatCode="ge" sourceLinked="1"/>
        <c:majorTickMark val="none"/>
        <c:minorTickMark val="none"/>
        <c:tickLblPos val="none"/>
        <c:crossAx val="169098240"/>
        <c:crosses val="autoZero"/>
        <c:auto val="0"/>
        <c:lblAlgn val="ctr"/>
        <c:lblOffset val="100"/>
        <c:noMultiLvlLbl val="1"/>
      </c:catAx>
      <c:valAx>
        <c:axId val="169098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0967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41275</c:v>
                </c:pt>
                <c:pt idx="1">
                  <c:v>41640</c:v>
                </c:pt>
                <c:pt idx="2">
                  <c:v>42005</c:v>
                </c:pt>
                <c:pt idx="3">
                  <c:v>42370</c:v>
                </c:pt>
                <c:pt idx="4">
                  <c:v>42736</c:v>
                </c:pt>
              </c:numCache>
            </c:numRef>
          </c:cat>
          <c:val>
            <c:numRef>
              <c:f>データ!$EA$17:$EE$17</c:f>
              <c:numCache>
                <c:formatCode>#,##0.00;"▲ "#,##0.00</c:formatCode>
                <c:ptCount val="5"/>
                <c:pt idx="0">
                  <c:v>732.16</c:v>
                </c:pt>
                <c:pt idx="1">
                  <c:v>726.28</c:v>
                </c:pt>
                <c:pt idx="2">
                  <c:v>734.02</c:v>
                </c:pt>
                <c:pt idx="3">
                  <c:v>798.13</c:v>
                </c:pt>
                <c:pt idx="4">
                  <c:v>800.19</c:v>
                </c:pt>
              </c:numCache>
            </c:numRef>
          </c:val>
          <c:extLst>
            <c:ext xmlns:c16="http://schemas.microsoft.com/office/drawing/2014/chart" uri="{C3380CC4-5D6E-409C-BE32-E72D297353CC}">
              <c16:uniqueId val="{00000000-BB61-499F-A67C-4FBF3F0F9971}"/>
            </c:ext>
          </c:extLst>
        </c:ser>
        <c:dLbls>
          <c:showLegendKey val="0"/>
          <c:showVal val="0"/>
          <c:showCatName val="0"/>
          <c:showSerName val="0"/>
          <c:showPercent val="0"/>
          <c:showBubbleSize val="0"/>
        </c:dLbls>
        <c:gapWidth val="180"/>
        <c:overlap val="-90"/>
        <c:axId val="171725952"/>
        <c:axId val="17172787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41275</c:v>
                </c:pt>
                <c:pt idx="1">
                  <c:v>41640</c:v>
                </c:pt>
                <c:pt idx="2">
                  <c:v>42005</c:v>
                </c:pt>
                <c:pt idx="3">
                  <c:v>42370</c:v>
                </c:pt>
                <c:pt idx="4">
                  <c:v>42736</c:v>
                </c:pt>
              </c:numCache>
            </c:numRef>
          </c:cat>
          <c:val>
            <c:numRef>
              <c:f>データ!$EA$18:$EE$18</c:f>
              <c:numCache>
                <c:formatCode>#,##0.00;"▲ "#,##0.00</c:formatCode>
                <c:ptCount val="5"/>
                <c:pt idx="0">
                  <c:v>488.26</c:v>
                </c:pt>
                <c:pt idx="1">
                  <c:v>486.02</c:v>
                </c:pt>
                <c:pt idx="2">
                  <c:v>495.21</c:v>
                </c:pt>
                <c:pt idx="3">
                  <c:v>513.91999999999996</c:v>
                </c:pt>
                <c:pt idx="4">
                  <c:v>527.41999999999996</c:v>
                </c:pt>
              </c:numCache>
            </c:numRef>
          </c:val>
          <c:smooth val="0"/>
          <c:extLst>
            <c:ext xmlns:c16="http://schemas.microsoft.com/office/drawing/2014/chart" uri="{C3380CC4-5D6E-409C-BE32-E72D297353CC}">
              <c16:uniqueId val="{00000001-BB61-499F-A67C-4FBF3F0F9971}"/>
            </c:ext>
          </c:extLst>
        </c:ser>
        <c:dLbls>
          <c:showLegendKey val="0"/>
          <c:showVal val="0"/>
          <c:showCatName val="0"/>
          <c:showSerName val="0"/>
          <c:showPercent val="0"/>
          <c:showBubbleSize val="0"/>
        </c:dLbls>
        <c:marker val="1"/>
        <c:smooth val="0"/>
        <c:axId val="171725952"/>
        <c:axId val="171727872"/>
      </c:lineChart>
      <c:catAx>
        <c:axId val="171725952"/>
        <c:scaling>
          <c:orientation val="minMax"/>
        </c:scaling>
        <c:delete val="0"/>
        <c:axPos val="b"/>
        <c:numFmt formatCode="ge" sourceLinked="1"/>
        <c:majorTickMark val="none"/>
        <c:minorTickMark val="none"/>
        <c:tickLblPos val="none"/>
        <c:crossAx val="171727872"/>
        <c:crosses val="autoZero"/>
        <c:auto val="0"/>
        <c:lblAlgn val="ctr"/>
        <c:lblOffset val="100"/>
        <c:noMultiLvlLbl val="1"/>
      </c:catAx>
      <c:valAx>
        <c:axId val="17172787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17259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41275</c:v>
                </c:pt>
                <c:pt idx="1">
                  <c:v>41640</c:v>
                </c:pt>
                <c:pt idx="2">
                  <c:v>42005</c:v>
                </c:pt>
                <c:pt idx="3">
                  <c:v>42370</c:v>
                </c:pt>
                <c:pt idx="4">
                  <c:v>42736</c:v>
                </c:pt>
              </c:numCache>
            </c:numRef>
          </c:cat>
          <c:val>
            <c:numRef>
              <c:f>データ!$FE$17:$FI$17</c:f>
              <c:numCache>
                <c:formatCode>#,##0.0;"▲ "#,##0.0</c:formatCode>
                <c:ptCount val="5"/>
                <c:pt idx="0">
                  <c:v>24.3</c:v>
                </c:pt>
                <c:pt idx="1">
                  <c:v>23.8</c:v>
                </c:pt>
                <c:pt idx="2">
                  <c:v>23.6</c:v>
                </c:pt>
                <c:pt idx="3">
                  <c:v>24.1</c:v>
                </c:pt>
                <c:pt idx="4">
                  <c:v>23.8</c:v>
                </c:pt>
              </c:numCache>
            </c:numRef>
          </c:val>
          <c:extLst>
            <c:ext xmlns:c16="http://schemas.microsoft.com/office/drawing/2014/chart" uri="{C3380CC4-5D6E-409C-BE32-E72D297353CC}">
              <c16:uniqueId val="{00000000-77A1-4B74-84F9-266490F2414B}"/>
            </c:ext>
          </c:extLst>
        </c:ser>
        <c:dLbls>
          <c:showLegendKey val="0"/>
          <c:showVal val="0"/>
          <c:showCatName val="0"/>
          <c:showSerName val="0"/>
          <c:showPercent val="0"/>
          <c:showBubbleSize val="0"/>
        </c:dLbls>
        <c:gapWidth val="180"/>
        <c:overlap val="-90"/>
        <c:axId val="171766144"/>
        <c:axId val="171768064"/>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41275</c:v>
                </c:pt>
                <c:pt idx="1">
                  <c:v>41640</c:v>
                </c:pt>
                <c:pt idx="2">
                  <c:v>42005</c:v>
                </c:pt>
                <c:pt idx="3">
                  <c:v>42370</c:v>
                </c:pt>
                <c:pt idx="4">
                  <c:v>42736</c:v>
                </c:pt>
              </c:numCache>
            </c:numRef>
          </c:cat>
          <c:val>
            <c:numRef>
              <c:f>データ!$FE$18:$FI$18</c:f>
              <c:numCache>
                <c:formatCode>#,##0.0;"▲ "#,##0.0</c:formatCode>
                <c:ptCount val="5"/>
                <c:pt idx="0">
                  <c:v>17.399999999999999</c:v>
                </c:pt>
                <c:pt idx="1">
                  <c:v>17.399999999999999</c:v>
                </c:pt>
                <c:pt idx="2">
                  <c:v>17.7</c:v>
                </c:pt>
                <c:pt idx="3">
                  <c:v>18</c:v>
                </c:pt>
                <c:pt idx="4">
                  <c:v>18.399999999999999</c:v>
                </c:pt>
              </c:numCache>
            </c:numRef>
          </c:val>
          <c:smooth val="0"/>
          <c:extLst>
            <c:ext xmlns:c16="http://schemas.microsoft.com/office/drawing/2014/chart" uri="{C3380CC4-5D6E-409C-BE32-E72D297353CC}">
              <c16:uniqueId val="{00000001-77A1-4B74-84F9-266490F2414B}"/>
            </c:ext>
          </c:extLst>
        </c:ser>
        <c:dLbls>
          <c:showLegendKey val="0"/>
          <c:showVal val="0"/>
          <c:showCatName val="0"/>
          <c:showSerName val="0"/>
          <c:showPercent val="0"/>
          <c:showBubbleSize val="0"/>
        </c:dLbls>
        <c:marker val="1"/>
        <c:smooth val="0"/>
        <c:axId val="171766144"/>
        <c:axId val="171768064"/>
      </c:lineChart>
      <c:catAx>
        <c:axId val="171766144"/>
        <c:scaling>
          <c:orientation val="minMax"/>
        </c:scaling>
        <c:delete val="0"/>
        <c:axPos val="b"/>
        <c:numFmt formatCode="ge" sourceLinked="1"/>
        <c:majorTickMark val="none"/>
        <c:minorTickMark val="none"/>
        <c:tickLblPos val="none"/>
        <c:crossAx val="171768064"/>
        <c:crosses val="autoZero"/>
        <c:auto val="0"/>
        <c:lblAlgn val="ctr"/>
        <c:lblOffset val="100"/>
        <c:noMultiLvlLbl val="1"/>
      </c:catAx>
      <c:valAx>
        <c:axId val="171768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17661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41275</c:v>
                </c:pt>
                <c:pt idx="1">
                  <c:v>41640</c:v>
                </c:pt>
                <c:pt idx="2">
                  <c:v>42005</c:v>
                </c:pt>
                <c:pt idx="3">
                  <c:v>42370</c:v>
                </c:pt>
                <c:pt idx="4">
                  <c:v>42736</c:v>
                </c:pt>
              </c:numCache>
            </c:numRef>
          </c:cat>
          <c:val>
            <c:numRef>
              <c:f>データ!$BR$17:$BV$17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C398-444F-AECC-6E8274CA196E}"/>
            </c:ext>
          </c:extLst>
        </c:ser>
        <c:dLbls>
          <c:showLegendKey val="0"/>
          <c:showVal val="0"/>
          <c:showCatName val="0"/>
          <c:showSerName val="0"/>
          <c:showPercent val="0"/>
          <c:showBubbleSize val="0"/>
        </c:dLbls>
        <c:gapWidth val="180"/>
        <c:overlap val="-90"/>
        <c:axId val="171806720"/>
        <c:axId val="171808640"/>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41275</c:v>
                </c:pt>
                <c:pt idx="1">
                  <c:v>41640</c:v>
                </c:pt>
                <c:pt idx="2">
                  <c:v>42005</c:v>
                </c:pt>
                <c:pt idx="3">
                  <c:v>42370</c:v>
                </c:pt>
                <c:pt idx="4">
                  <c:v>42736</c:v>
                </c:pt>
              </c:numCache>
            </c:numRef>
          </c:cat>
          <c:val>
            <c:numRef>
              <c:f>データ!$BR$18:$BV$18</c:f>
              <c:numCache>
                <c:formatCode>#,##0.0;"▲ "#,##0.0</c:formatCode>
                <c:ptCount val="5"/>
                <c:pt idx="0">
                  <c:v>76.599999999999994</c:v>
                </c:pt>
                <c:pt idx="1">
                  <c:v>102.5</c:v>
                </c:pt>
                <c:pt idx="2">
                  <c:v>90.4</c:v>
                </c:pt>
                <c:pt idx="3">
                  <c:v>86.1</c:v>
                </c:pt>
                <c:pt idx="4">
                  <c:v>62.9</c:v>
                </c:pt>
              </c:numCache>
            </c:numRef>
          </c:val>
          <c:smooth val="0"/>
          <c:extLst>
            <c:ext xmlns:c16="http://schemas.microsoft.com/office/drawing/2014/chart" uri="{C3380CC4-5D6E-409C-BE32-E72D297353CC}">
              <c16:uniqueId val="{00000001-C398-444F-AECC-6E8274CA196E}"/>
            </c:ext>
          </c:extLst>
        </c:ser>
        <c:dLbls>
          <c:showLegendKey val="0"/>
          <c:showVal val="0"/>
          <c:showCatName val="0"/>
          <c:showSerName val="0"/>
          <c:showPercent val="0"/>
          <c:showBubbleSize val="0"/>
        </c:dLbls>
        <c:marker val="1"/>
        <c:smooth val="0"/>
        <c:axId val="171806720"/>
        <c:axId val="171808640"/>
      </c:lineChart>
      <c:catAx>
        <c:axId val="171806720"/>
        <c:scaling>
          <c:orientation val="minMax"/>
        </c:scaling>
        <c:delete val="0"/>
        <c:axPos val="b"/>
        <c:numFmt formatCode="ge" sourceLinked="1"/>
        <c:majorTickMark val="none"/>
        <c:minorTickMark val="none"/>
        <c:tickLblPos val="none"/>
        <c:crossAx val="171808640"/>
        <c:crosses val="autoZero"/>
        <c:auto val="0"/>
        <c:lblAlgn val="ctr"/>
        <c:lblOffset val="100"/>
        <c:noMultiLvlLbl val="1"/>
      </c:catAx>
      <c:valAx>
        <c:axId val="171808640"/>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18067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41275</c:v>
                </c:pt>
                <c:pt idx="1">
                  <c:v>41640</c:v>
                </c:pt>
                <c:pt idx="2">
                  <c:v>42005</c:v>
                </c:pt>
                <c:pt idx="3">
                  <c:v>42370</c:v>
                </c:pt>
                <c:pt idx="4">
                  <c:v>42736</c:v>
                </c:pt>
              </c:numCache>
            </c:numRef>
          </c:cat>
          <c:val>
            <c:numRef>
              <c:f>データ!$AV$17:$AZ$17</c:f>
              <c:numCache>
                <c:formatCode>#,##0.0;"▲ "#,##0.0</c:formatCode>
                <c:ptCount val="5"/>
                <c:pt idx="0">
                  <c:v>97.9</c:v>
                </c:pt>
                <c:pt idx="1">
                  <c:v>98.6</c:v>
                </c:pt>
                <c:pt idx="2">
                  <c:v>97.9</c:v>
                </c:pt>
                <c:pt idx="3">
                  <c:v>95</c:v>
                </c:pt>
                <c:pt idx="4">
                  <c:v>93.1</c:v>
                </c:pt>
              </c:numCache>
            </c:numRef>
          </c:val>
          <c:extLst>
            <c:ext xmlns:c16="http://schemas.microsoft.com/office/drawing/2014/chart" uri="{C3380CC4-5D6E-409C-BE32-E72D297353CC}">
              <c16:uniqueId val="{00000000-1297-48BE-ACA5-59CB0FC244FB}"/>
            </c:ext>
          </c:extLst>
        </c:ser>
        <c:dLbls>
          <c:showLegendKey val="0"/>
          <c:showVal val="0"/>
          <c:showCatName val="0"/>
          <c:showSerName val="0"/>
          <c:showPercent val="0"/>
          <c:showBubbleSize val="0"/>
        </c:dLbls>
        <c:gapWidth val="180"/>
        <c:overlap val="-90"/>
        <c:axId val="171125760"/>
        <c:axId val="1711316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41275</c:v>
                </c:pt>
                <c:pt idx="1">
                  <c:v>41640</c:v>
                </c:pt>
                <c:pt idx="2">
                  <c:v>42005</c:v>
                </c:pt>
                <c:pt idx="3">
                  <c:v>42370</c:v>
                </c:pt>
                <c:pt idx="4">
                  <c:v>42736</c:v>
                </c:pt>
              </c:numCache>
            </c:numRef>
          </c:cat>
          <c:val>
            <c:numRef>
              <c:f>データ!$AV$18:$AZ$18</c:f>
              <c:numCache>
                <c:formatCode>#,##0.0;"▲ "#,##0.0</c:formatCode>
                <c:ptCount val="5"/>
                <c:pt idx="0">
                  <c:v>93.5</c:v>
                </c:pt>
                <c:pt idx="1">
                  <c:v>93.3</c:v>
                </c:pt>
                <c:pt idx="2">
                  <c:v>95.5</c:v>
                </c:pt>
                <c:pt idx="3">
                  <c:v>94.2</c:v>
                </c:pt>
                <c:pt idx="4">
                  <c:v>94</c:v>
                </c:pt>
              </c:numCache>
            </c:numRef>
          </c:val>
          <c:smooth val="0"/>
          <c:extLst>
            <c:ext xmlns:c16="http://schemas.microsoft.com/office/drawing/2014/chart" uri="{C3380CC4-5D6E-409C-BE32-E72D297353CC}">
              <c16:uniqueId val="{00000001-1297-48BE-ACA5-59CB0FC244FB}"/>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41275</c:v>
                </c:pt>
                <c:pt idx="1">
                  <c:v>41640</c:v>
                </c:pt>
                <c:pt idx="2">
                  <c:v>42005</c:v>
                </c:pt>
                <c:pt idx="3">
                  <c:v>42370</c:v>
                </c:pt>
                <c:pt idx="4">
                  <c:v>42736</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297-48BE-ACA5-59CB0FC244FB}"/>
            </c:ext>
          </c:extLst>
        </c:ser>
        <c:dLbls>
          <c:showLegendKey val="0"/>
          <c:showVal val="0"/>
          <c:showCatName val="0"/>
          <c:showSerName val="0"/>
          <c:showPercent val="0"/>
          <c:showBubbleSize val="0"/>
        </c:dLbls>
        <c:marker val="1"/>
        <c:smooth val="0"/>
        <c:axId val="171125760"/>
        <c:axId val="171131648"/>
      </c:lineChart>
      <c:catAx>
        <c:axId val="171125760"/>
        <c:scaling>
          <c:orientation val="minMax"/>
        </c:scaling>
        <c:delete val="0"/>
        <c:axPos val="b"/>
        <c:numFmt formatCode="ge" sourceLinked="1"/>
        <c:majorTickMark val="none"/>
        <c:minorTickMark val="none"/>
        <c:tickLblPos val="none"/>
        <c:crossAx val="171131648"/>
        <c:crosses val="autoZero"/>
        <c:auto val="0"/>
        <c:lblAlgn val="ctr"/>
        <c:lblOffset val="100"/>
        <c:noMultiLvlLbl val="1"/>
      </c:catAx>
      <c:valAx>
        <c:axId val="171131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1125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41275</c:v>
                </c:pt>
                <c:pt idx="1">
                  <c:v>41640</c:v>
                </c:pt>
                <c:pt idx="2">
                  <c:v>42005</c:v>
                </c:pt>
                <c:pt idx="3">
                  <c:v>42370</c:v>
                </c:pt>
                <c:pt idx="4">
                  <c:v>42736</c:v>
                </c:pt>
              </c:numCache>
            </c:numRef>
          </c:cat>
          <c:val>
            <c:numRef>
              <c:f>データ!$BG$17:$BK$17</c:f>
              <c:numCache>
                <c:formatCode>#,##0.0;"▲ "#,##0.0</c:formatCode>
                <c:ptCount val="5"/>
                <c:pt idx="0">
                  <c:v>1702.3</c:v>
                </c:pt>
                <c:pt idx="1">
                  <c:v>925.9</c:v>
                </c:pt>
                <c:pt idx="2">
                  <c:v>1070.5999999999999</c:v>
                </c:pt>
                <c:pt idx="3">
                  <c:v>790</c:v>
                </c:pt>
                <c:pt idx="4">
                  <c:v>742</c:v>
                </c:pt>
              </c:numCache>
            </c:numRef>
          </c:val>
          <c:extLst>
            <c:ext xmlns:c16="http://schemas.microsoft.com/office/drawing/2014/chart" uri="{C3380CC4-5D6E-409C-BE32-E72D297353CC}">
              <c16:uniqueId val="{00000000-DD2F-4D59-83AB-2FC80747C5BF}"/>
            </c:ext>
          </c:extLst>
        </c:ser>
        <c:dLbls>
          <c:showLegendKey val="0"/>
          <c:showVal val="0"/>
          <c:showCatName val="0"/>
          <c:showSerName val="0"/>
          <c:showPercent val="0"/>
          <c:showBubbleSize val="0"/>
        </c:dLbls>
        <c:gapWidth val="180"/>
        <c:overlap val="-90"/>
        <c:axId val="171172224"/>
        <c:axId val="171173760"/>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41275</c:v>
                </c:pt>
                <c:pt idx="1">
                  <c:v>41640</c:v>
                </c:pt>
                <c:pt idx="2">
                  <c:v>42005</c:v>
                </c:pt>
                <c:pt idx="3">
                  <c:v>42370</c:v>
                </c:pt>
                <c:pt idx="4">
                  <c:v>42736</c:v>
                </c:pt>
              </c:numCache>
            </c:numRef>
          </c:cat>
          <c:val>
            <c:numRef>
              <c:f>データ!$BG$18:$BK$18</c:f>
              <c:numCache>
                <c:formatCode>#,##0.0;"▲ "#,##0.0</c:formatCode>
                <c:ptCount val="5"/>
                <c:pt idx="0">
                  <c:v>196.1</c:v>
                </c:pt>
                <c:pt idx="1">
                  <c:v>96.5</c:v>
                </c:pt>
                <c:pt idx="2">
                  <c:v>97.7</c:v>
                </c:pt>
                <c:pt idx="3">
                  <c:v>100</c:v>
                </c:pt>
                <c:pt idx="4">
                  <c:v>156.69999999999999</c:v>
                </c:pt>
              </c:numCache>
            </c:numRef>
          </c:val>
          <c:smooth val="0"/>
          <c:extLst>
            <c:ext xmlns:c16="http://schemas.microsoft.com/office/drawing/2014/chart" uri="{C3380CC4-5D6E-409C-BE32-E72D297353CC}">
              <c16:uniqueId val="{00000001-DD2F-4D59-83AB-2FC80747C5BF}"/>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41275</c:v>
                </c:pt>
                <c:pt idx="1">
                  <c:v>41640</c:v>
                </c:pt>
                <c:pt idx="2">
                  <c:v>42005</c:v>
                </c:pt>
                <c:pt idx="3">
                  <c:v>42370</c:v>
                </c:pt>
                <c:pt idx="4">
                  <c:v>42736</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D2F-4D59-83AB-2FC80747C5BF}"/>
            </c:ext>
          </c:extLst>
        </c:ser>
        <c:dLbls>
          <c:showLegendKey val="0"/>
          <c:showVal val="0"/>
          <c:showCatName val="0"/>
          <c:showSerName val="0"/>
          <c:showPercent val="0"/>
          <c:showBubbleSize val="0"/>
        </c:dLbls>
        <c:marker val="1"/>
        <c:smooth val="0"/>
        <c:axId val="171172224"/>
        <c:axId val="171173760"/>
      </c:lineChart>
      <c:catAx>
        <c:axId val="171172224"/>
        <c:scaling>
          <c:orientation val="minMax"/>
        </c:scaling>
        <c:delete val="0"/>
        <c:axPos val="b"/>
        <c:numFmt formatCode="ge" sourceLinked="1"/>
        <c:majorTickMark val="none"/>
        <c:minorTickMark val="none"/>
        <c:tickLblPos val="none"/>
        <c:crossAx val="171173760"/>
        <c:crosses val="autoZero"/>
        <c:auto val="0"/>
        <c:lblAlgn val="ctr"/>
        <c:lblOffset val="100"/>
        <c:noMultiLvlLbl val="1"/>
      </c:catAx>
      <c:valAx>
        <c:axId val="171173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117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データ!$CC$18:$CG$18</c:f>
              <c:numCache>
                <c:formatCode>#,##0.0;"▲ "#,##0.0</c:formatCode>
                <c:ptCount val="5"/>
                <c:pt idx="0">
                  <c:v>11.7</c:v>
                </c:pt>
                <c:pt idx="1">
                  <c:v>13</c:v>
                </c:pt>
                <c:pt idx="2">
                  <c:v>10.5</c:v>
                </c:pt>
                <c:pt idx="3">
                  <c:v>12</c:v>
                </c:pt>
                <c:pt idx="4">
                  <c:v>13.6</c:v>
                </c:pt>
              </c:numCache>
            </c:numRef>
          </c:val>
          <c:extLst>
            <c:ext xmlns:c16="http://schemas.microsoft.com/office/drawing/2014/chart" uri="{C3380CC4-5D6E-409C-BE32-E72D297353CC}">
              <c16:uniqueId val="{00000000-4F40-425C-A336-BEEC4D9C4717}"/>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データ!$CC$19:$CG$19</c:f>
              <c:numCache>
                <c:formatCode>#,##0.0;"▲ "#,##0.0</c:formatCode>
                <c:ptCount val="5"/>
                <c:pt idx="0">
                  <c:v>171.1</c:v>
                </c:pt>
                <c:pt idx="1">
                  <c:v>169.5</c:v>
                </c:pt>
                <c:pt idx="2">
                  <c:v>170.2</c:v>
                </c:pt>
                <c:pt idx="3">
                  <c:v>174.7</c:v>
                </c:pt>
                <c:pt idx="4">
                  <c:v>178.3</c:v>
                </c:pt>
              </c:numCache>
            </c:numRef>
          </c:val>
          <c:extLst>
            <c:ext xmlns:c16="http://schemas.microsoft.com/office/drawing/2014/chart" uri="{C3380CC4-5D6E-409C-BE32-E72D297353CC}">
              <c16:uniqueId val="{00000001-4F40-425C-A336-BEEC4D9C4717}"/>
            </c:ext>
          </c:extLst>
        </c:ser>
        <c:dLbls>
          <c:showLegendKey val="0"/>
          <c:showVal val="0"/>
          <c:showCatName val="0"/>
          <c:showSerName val="0"/>
          <c:showPercent val="0"/>
          <c:showBubbleSize val="0"/>
        </c:dLbls>
        <c:gapWidth val="150"/>
        <c:axId val="171289600"/>
        <c:axId val="171304064"/>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41275</c:v>
                </c:pt>
                <c:pt idx="1">
                  <c:v>41640</c:v>
                </c:pt>
                <c:pt idx="2">
                  <c:v>42005</c:v>
                </c:pt>
                <c:pt idx="3">
                  <c:v>42370</c:v>
                </c:pt>
                <c:pt idx="4">
                  <c:v>42736</c:v>
                </c:pt>
              </c:numCache>
            </c:numRef>
          </c:cat>
          <c:val>
            <c:numRef>
              <c:f>データ!$CC$20:$CG$20</c:f>
              <c:numCache>
                <c:formatCode>#,##0.0;"▲ "#,##0.0</c:formatCode>
                <c:ptCount val="5"/>
                <c:pt idx="0">
                  <c:v>17.7</c:v>
                </c:pt>
                <c:pt idx="1">
                  <c:v>15.7</c:v>
                </c:pt>
                <c:pt idx="2">
                  <c:v>13.6</c:v>
                </c:pt>
                <c:pt idx="3">
                  <c:v>14.6</c:v>
                </c:pt>
                <c:pt idx="4">
                  <c:v>14.5</c:v>
                </c:pt>
              </c:numCache>
            </c:numRef>
          </c:val>
          <c:smooth val="0"/>
          <c:extLst>
            <c:ext xmlns:c16="http://schemas.microsoft.com/office/drawing/2014/chart" uri="{C3380CC4-5D6E-409C-BE32-E72D297353CC}">
              <c16:uniqueId val="{00000002-4F40-425C-A336-BEEC4D9C4717}"/>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41275</c:v>
                </c:pt>
                <c:pt idx="1">
                  <c:v>41640</c:v>
                </c:pt>
                <c:pt idx="2">
                  <c:v>42005</c:v>
                </c:pt>
                <c:pt idx="3">
                  <c:v>42370</c:v>
                </c:pt>
                <c:pt idx="4">
                  <c:v>42736</c:v>
                </c:pt>
              </c:numCache>
            </c:numRef>
          </c:cat>
          <c:val>
            <c:numRef>
              <c:f>データ!$CC$21:$CG$21</c:f>
              <c:numCache>
                <c:formatCode>#,##0.0;"▲ "#,##0.0</c:formatCode>
                <c:ptCount val="5"/>
                <c:pt idx="0">
                  <c:v>183</c:v>
                </c:pt>
                <c:pt idx="1">
                  <c:v>181.8</c:v>
                </c:pt>
                <c:pt idx="2">
                  <c:v>177.3</c:v>
                </c:pt>
                <c:pt idx="3">
                  <c:v>180</c:v>
                </c:pt>
                <c:pt idx="4">
                  <c:v>180.1</c:v>
                </c:pt>
              </c:numCache>
            </c:numRef>
          </c:val>
          <c:smooth val="0"/>
          <c:extLst>
            <c:ext xmlns:c16="http://schemas.microsoft.com/office/drawing/2014/chart" uri="{C3380CC4-5D6E-409C-BE32-E72D297353CC}">
              <c16:uniqueId val="{00000003-4F40-425C-A336-BEEC4D9C4717}"/>
            </c:ext>
          </c:extLst>
        </c:ser>
        <c:dLbls>
          <c:showLegendKey val="0"/>
          <c:showVal val="0"/>
          <c:showCatName val="0"/>
          <c:showSerName val="0"/>
          <c:showPercent val="0"/>
          <c:showBubbleSize val="0"/>
        </c:dLbls>
        <c:marker val="1"/>
        <c:smooth val="0"/>
        <c:axId val="171289600"/>
        <c:axId val="171304064"/>
      </c:lineChart>
      <c:catAx>
        <c:axId val="171289600"/>
        <c:scaling>
          <c:orientation val="minMax"/>
        </c:scaling>
        <c:delete val="0"/>
        <c:axPos val="b"/>
        <c:numFmt formatCode="ge" sourceLinked="1"/>
        <c:majorTickMark val="none"/>
        <c:minorTickMark val="none"/>
        <c:tickLblPos val="none"/>
        <c:crossAx val="171304064"/>
        <c:crosses val="autoZero"/>
        <c:auto val="0"/>
        <c:lblAlgn val="ctr"/>
        <c:lblOffset val="100"/>
        <c:noMultiLvlLbl val="1"/>
      </c:catAx>
      <c:valAx>
        <c:axId val="171304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12896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41275</c:v>
                </c:pt>
                <c:pt idx="1">
                  <c:v>41640</c:v>
                </c:pt>
                <c:pt idx="2">
                  <c:v>42005</c:v>
                </c:pt>
                <c:pt idx="3">
                  <c:v>42370</c:v>
                </c:pt>
                <c:pt idx="4">
                  <c:v>42736</c:v>
                </c:pt>
              </c:numCache>
            </c:numRef>
          </c:cat>
          <c:val>
            <c:numRef>
              <c:f>データ!$CW$17:$DA$17</c:f>
              <c:numCache>
                <c:formatCode>#,##0.0;"▲ "#,##0.0</c:formatCode>
                <c:ptCount val="5"/>
                <c:pt idx="0">
                  <c:v>6.8</c:v>
                </c:pt>
                <c:pt idx="1">
                  <c:v>7.7</c:v>
                </c:pt>
                <c:pt idx="2">
                  <c:v>6.2</c:v>
                </c:pt>
                <c:pt idx="3">
                  <c:v>6.9</c:v>
                </c:pt>
                <c:pt idx="4">
                  <c:v>7.6</c:v>
                </c:pt>
              </c:numCache>
            </c:numRef>
          </c:val>
          <c:extLst>
            <c:ext xmlns:c16="http://schemas.microsoft.com/office/drawing/2014/chart" uri="{C3380CC4-5D6E-409C-BE32-E72D297353CC}">
              <c16:uniqueId val="{00000000-0233-4858-8860-129E6E79138A}"/>
            </c:ext>
          </c:extLst>
        </c:ser>
        <c:dLbls>
          <c:showLegendKey val="0"/>
          <c:showVal val="0"/>
          <c:showCatName val="0"/>
          <c:showSerName val="0"/>
          <c:showPercent val="0"/>
          <c:showBubbleSize val="0"/>
        </c:dLbls>
        <c:gapWidth val="180"/>
        <c:overlap val="-90"/>
        <c:axId val="171411712"/>
        <c:axId val="171413888"/>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41275</c:v>
                </c:pt>
                <c:pt idx="1">
                  <c:v>41640</c:v>
                </c:pt>
                <c:pt idx="2">
                  <c:v>42005</c:v>
                </c:pt>
                <c:pt idx="3">
                  <c:v>42370</c:v>
                </c:pt>
                <c:pt idx="4">
                  <c:v>42736</c:v>
                </c:pt>
              </c:numCache>
            </c:numRef>
          </c:cat>
          <c:val>
            <c:numRef>
              <c:f>データ!$CW$18:$DA$18</c:f>
              <c:numCache>
                <c:formatCode>#,##0.0;"▲ "#,##0.0</c:formatCode>
                <c:ptCount val="5"/>
                <c:pt idx="0">
                  <c:v>9.6999999999999993</c:v>
                </c:pt>
                <c:pt idx="1">
                  <c:v>8.6999999999999993</c:v>
                </c:pt>
                <c:pt idx="2">
                  <c:v>7.7</c:v>
                </c:pt>
                <c:pt idx="3">
                  <c:v>8.1</c:v>
                </c:pt>
                <c:pt idx="4">
                  <c:v>8</c:v>
                </c:pt>
              </c:numCache>
            </c:numRef>
          </c:val>
          <c:smooth val="0"/>
          <c:extLst>
            <c:ext xmlns:c16="http://schemas.microsoft.com/office/drawing/2014/chart" uri="{C3380CC4-5D6E-409C-BE32-E72D297353CC}">
              <c16:uniqueId val="{00000001-0233-4858-8860-129E6E79138A}"/>
            </c:ext>
          </c:extLst>
        </c:ser>
        <c:dLbls>
          <c:showLegendKey val="0"/>
          <c:showVal val="0"/>
          <c:showCatName val="0"/>
          <c:showSerName val="0"/>
          <c:showPercent val="0"/>
          <c:showBubbleSize val="0"/>
        </c:dLbls>
        <c:marker val="1"/>
        <c:smooth val="0"/>
        <c:axId val="171411712"/>
        <c:axId val="171413888"/>
      </c:lineChart>
      <c:catAx>
        <c:axId val="171411712"/>
        <c:scaling>
          <c:orientation val="minMax"/>
        </c:scaling>
        <c:delete val="0"/>
        <c:axPos val="b"/>
        <c:numFmt formatCode="ge" sourceLinked="1"/>
        <c:majorTickMark val="none"/>
        <c:minorTickMark val="none"/>
        <c:tickLblPos val="none"/>
        <c:crossAx val="171413888"/>
        <c:crosses val="autoZero"/>
        <c:auto val="0"/>
        <c:lblAlgn val="ctr"/>
        <c:lblOffset val="100"/>
        <c:noMultiLvlLbl val="1"/>
      </c:catAx>
      <c:valAx>
        <c:axId val="171413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14117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41275</c:v>
                </c:pt>
                <c:pt idx="1">
                  <c:v>41640</c:v>
                </c:pt>
                <c:pt idx="2">
                  <c:v>42005</c:v>
                </c:pt>
                <c:pt idx="3">
                  <c:v>42370</c:v>
                </c:pt>
                <c:pt idx="4">
                  <c:v>42736</c:v>
                </c:pt>
              </c:numCache>
            </c:numRef>
          </c:cat>
          <c:val>
            <c:numRef>
              <c:f>データ!$DG$17:$DK$17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219-4F2E-B3E5-9ECCA7297A80}"/>
            </c:ext>
          </c:extLst>
        </c:ser>
        <c:dLbls>
          <c:showLegendKey val="0"/>
          <c:showVal val="0"/>
          <c:showCatName val="0"/>
          <c:showSerName val="0"/>
          <c:showPercent val="0"/>
          <c:showBubbleSize val="0"/>
        </c:dLbls>
        <c:gapWidth val="180"/>
        <c:overlap val="-90"/>
        <c:axId val="171454848"/>
        <c:axId val="171456768"/>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41275</c:v>
                </c:pt>
                <c:pt idx="1">
                  <c:v>41640</c:v>
                </c:pt>
                <c:pt idx="2">
                  <c:v>42005</c:v>
                </c:pt>
                <c:pt idx="3">
                  <c:v>42370</c:v>
                </c:pt>
                <c:pt idx="4">
                  <c:v>42736</c:v>
                </c:pt>
              </c:numCache>
            </c:numRef>
          </c:cat>
          <c:val>
            <c:numRef>
              <c:f>データ!$DG$18:$DK$18</c:f>
              <c:numCache>
                <c:formatCode>#,##0.0;"▲ "#,##0.0</c:formatCode>
                <c:ptCount val="5"/>
                <c:pt idx="0">
                  <c:v>37.5</c:v>
                </c:pt>
                <c:pt idx="1">
                  <c:v>30.9</c:v>
                </c:pt>
                <c:pt idx="2">
                  <c:v>27</c:v>
                </c:pt>
                <c:pt idx="3">
                  <c:v>22.5</c:v>
                </c:pt>
                <c:pt idx="4">
                  <c:v>21.9</c:v>
                </c:pt>
              </c:numCache>
            </c:numRef>
          </c:val>
          <c:smooth val="0"/>
          <c:extLst>
            <c:ext xmlns:c16="http://schemas.microsoft.com/office/drawing/2014/chart" uri="{C3380CC4-5D6E-409C-BE32-E72D297353CC}">
              <c16:uniqueId val="{00000001-6219-4F2E-B3E5-9ECCA7297A80}"/>
            </c:ext>
          </c:extLst>
        </c:ser>
        <c:dLbls>
          <c:showLegendKey val="0"/>
          <c:showVal val="0"/>
          <c:showCatName val="0"/>
          <c:showSerName val="0"/>
          <c:showPercent val="0"/>
          <c:showBubbleSize val="0"/>
        </c:dLbls>
        <c:marker val="1"/>
        <c:smooth val="0"/>
        <c:axId val="171454848"/>
        <c:axId val="171456768"/>
      </c:lineChart>
      <c:catAx>
        <c:axId val="171454848"/>
        <c:scaling>
          <c:orientation val="minMax"/>
        </c:scaling>
        <c:delete val="0"/>
        <c:axPos val="b"/>
        <c:numFmt formatCode="ge" sourceLinked="1"/>
        <c:majorTickMark val="none"/>
        <c:minorTickMark val="none"/>
        <c:tickLblPos val="none"/>
        <c:crossAx val="171456768"/>
        <c:crosses val="autoZero"/>
        <c:auto val="0"/>
        <c:lblAlgn val="ctr"/>
        <c:lblOffset val="100"/>
        <c:noMultiLvlLbl val="1"/>
      </c:catAx>
      <c:valAx>
        <c:axId val="171456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14548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41275</c:v>
                </c:pt>
                <c:pt idx="1">
                  <c:v>41640</c:v>
                </c:pt>
                <c:pt idx="2">
                  <c:v>42005</c:v>
                </c:pt>
                <c:pt idx="3">
                  <c:v>42370</c:v>
                </c:pt>
                <c:pt idx="4">
                  <c:v>42736</c:v>
                </c:pt>
              </c:numCache>
            </c:numRef>
          </c:cat>
          <c:val>
            <c:numRef>
              <c:f>データ!$DQ$17:$DU$17</c:f>
              <c:numCache>
                <c:formatCode>#,##0.0;"▲ "#,##0.0</c:formatCode>
                <c:ptCount val="5"/>
                <c:pt idx="0">
                  <c:v>62.1</c:v>
                </c:pt>
                <c:pt idx="1">
                  <c:v>76.8</c:v>
                </c:pt>
                <c:pt idx="2">
                  <c:v>80.599999999999994</c:v>
                </c:pt>
                <c:pt idx="3">
                  <c:v>81</c:v>
                </c:pt>
                <c:pt idx="4">
                  <c:v>79.8</c:v>
                </c:pt>
              </c:numCache>
            </c:numRef>
          </c:val>
          <c:extLst>
            <c:ext xmlns:c16="http://schemas.microsoft.com/office/drawing/2014/chart" uri="{C3380CC4-5D6E-409C-BE32-E72D297353CC}">
              <c16:uniqueId val="{00000000-7D1C-4F2F-88EC-DB4238A0B82A}"/>
            </c:ext>
          </c:extLst>
        </c:ser>
        <c:dLbls>
          <c:showLegendKey val="0"/>
          <c:showVal val="0"/>
          <c:showCatName val="0"/>
          <c:showSerName val="0"/>
          <c:showPercent val="0"/>
          <c:showBubbleSize val="0"/>
        </c:dLbls>
        <c:gapWidth val="180"/>
        <c:overlap val="-90"/>
        <c:axId val="171506688"/>
        <c:axId val="17157440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41275</c:v>
                </c:pt>
                <c:pt idx="1">
                  <c:v>41640</c:v>
                </c:pt>
                <c:pt idx="2">
                  <c:v>42005</c:v>
                </c:pt>
                <c:pt idx="3">
                  <c:v>42370</c:v>
                </c:pt>
                <c:pt idx="4">
                  <c:v>42736</c:v>
                </c:pt>
              </c:numCache>
            </c:numRef>
          </c:cat>
          <c:val>
            <c:numRef>
              <c:f>データ!$DQ$18:$DU$18</c:f>
              <c:numCache>
                <c:formatCode>#,##0.0;"▲ "#,##0.0</c:formatCode>
                <c:ptCount val="5"/>
                <c:pt idx="0">
                  <c:v>69.7</c:v>
                </c:pt>
                <c:pt idx="1">
                  <c:v>79.3</c:v>
                </c:pt>
                <c:pt idx="2">
                  <c:v>78.900000000000006</c:v>
                </c:pt>
                <c:pt idx="3">
                  <c:v>78.400000000000006</c:v>
                </c:pt>
                <c:pt idx="4">
                  <c:v>77.8</c:v>
                </c:pt>
              </c:numCache>
            </c:numRef>
          </c:val>
          <c:smooth val="0"/>
          <c:extLst>
            <c:ext xmlns:c16="http://schemas.microsoft.com/office/drawing/2014/chart" uri="{C3380CC4-5D6E-409C-BE32-E72D297353CC}">
              <c16:uniqueId val="{00000001-7D1C-4F2F-88EC-DB4238A0B82A}"/>
            </c:ext>
          </c:extLst>
        </c:ser>
        <c:dLbls>
          <c:showLegendKey val="0"/>
          <c:showVal val="0"/>
          <c:showCatName val="0"/>
          <c:showSerName val="0"/>
          <c:showPercent val="0"/>
          <c:showBubbleSize val="0"/>
        </c:dLbls>
        <c:marker val="1"/>
        <c:smooth val="0"/>
        <c:axId val="171506688"/>
        <c:axId val="171574400"/>
      </c:lineChart>
      <c:catAx>
        <c:axId val="171506688"/>
        <c:scaling>
          <c:orientation val="minMax"/>
        </c:scaling>
        <c:delete val="0"/>
        <c:axPos val="b"/>
        <c:numFmt formatCode="ge" sourceLinked="1"/>
        <c:majorTickMark val="none"/>
        <c:minorTickMark val="none"/>
        <c:tickLblPos val="none"/>
        <c:crossAx val="171574400"/>
        <c:crosses val="autoZero"/>
        <c:auto val="0"/>
        <c:lblAlgn val="ctr"/>
        <c:lblOffset val="100"/>
        <c:noMultiLvlLbl val="1"/>
      </c:catAx>
      <c:valAx>
        <c:axId val="171574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15066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41275</c:v>
                </c:pt>
                <c:pt idx="1">
                  <c:v>41640</c:v>
                </c:pt>
                <c:pt idx="2">
                  <c:v>42005</c:v>
                </c:pt>
                <c:pt idx="3">
                  <c:v>42370</c:v>
                </c:pt>
                <c:pt idx="4">
                  <c:v>42736</c:v>
                </c:pt>
              </c:numCache>
            </c:numRef>
          </c:cat>
          <c:val>
            <c:numRef>
              <c:f>データ!$EU$17:$EY$17</c:f>
              <c:numCache>
                <c:formatCode>#,##0.00;"▲ "#,##0.00</c:formatCode>
                <c:ptCount val="5"/>
                <c:pt idx="0">
                  <c:v>521.57000000000005</c:v>
                </c:pt>
                <c:pt idx="1">
                  <c:v>499.14</c:v>
                </c:pt>
                <c:pt idx="2">
                  <c:v>494.63</c:v>
                </c:pt>
                <c:pt idx="3">
                  <c:v>569.57000000000005</c:v>
                </c:pt>
                <c:pt idx="4">
                  <c:v>572.53</c:v>
                </c:pt>
              </c:numCache>
            </c:numRef>
          </c:val>
          <c:extLst>
            <c:ext xmlns:c16="http://schemas.microsoft.com/office/drawing/2014/chart" uri="{C3380CC4-5D6E-409C-BE32-E72D297353CC}">
              <c16:uniqueId val="{00000000-00D1-4122-8A76-65326AB5CC60}"/>
            </c:ext>
          </c:extLst>
        </c:ser>
        <c:dLbls>
          <c:showLegendKey val="0"/>
          <c:showVal val="0"/>
          <c:showCatName val="0"/>
          <c:showSerName val="0"/>
          <c:showPercent val="0"/>
          <c:showBubbleSize val="0"/>
        </c:dLbls>
        <c:gapWidth val="180"/>
        <c:overlap val="-90"/>
        <c:axId val="171632896"/>
        <c:axId val="171643264"/>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41275</c:v>
                </c:pt>
                <c:pt idx="1">
                  <c:v>41640</c:v>
                </c:pt>
                <c:pt idx="2">
                  <c:v>42005</c:v>
                </c:pt>
                <c:pt idx="3">
                  <c:v>42370</c:v>
                </c:pt>
                <c:pt idx="4">
                  <c:v>42736</c:v>
                </c:pt>
              </c:numCache>
            </c:numRef>
          </c:cat>
          <c:val>
            <c:numRef>
              <c:f>データ!$EU$18:$EY$18</c:f>
              <c:numCache>
                <c:formatCode>#,##0.00;"▲ "#,##0.00</c:formatCode>
                <c:ptCount val="5"/>
                <c:pt idx="0">
                  <c:v>255.16</c:v>
                </c:pt>
                <c:pt idx="1">
                  <c:v>258.69</c:v>
                </c:pt>
                <c:pt idx="2">
                  <c:v>263.58</c:v>
                </c:pt>
                <c:pt idx="3">
                  <c:v>270.51</c:v>
                </c:pt>
                <c:pt idx="4">
                  <c:v>278.25</c:v>
                </c:pt>
              </c:numCache>
            </c:numRef>
          </c:val>
          <c:smooth val="0"/>
          <c:extLst>
            <c:ext xmlns:c16="http://schemas.microsoft.com/office/drawing/2014/chart" uri="{C3380CC4-5D6E-409C-BE32-E72D297353CC}">
              <c16:uniqueId val="{00000001-00D1-4122-8A76-65326AB5CC60}"/>
            </c:ext>
          </c:extLst>
        </c:ser>
        <c:dLbls>
          <c:showLegendKey val="0"/>
          <c:showVal val="0"/>
          <c:showCatName val="0"/>
          <c:showSerName val="0"/>
          <c:showPercent val="0"/>
          <c:showBubbleSize val="0"/>
        </c:dLbls>
        <c:marker val="1"/>
        <c:smooth val="0"/>
        <c:axId val="171632896"/>
        <c:axId val="171643264"/>
      </c:lineChart>
      <c:catAx>
        <c:axId val="171632896"/>
        <c:scaling>
          <c:orientation val="minMax"/>
        </c:scaling>
        <c:delete val="0"/>
        <c:axPos val="b"/>
        <c:numFmt formatCode="ge" sourceLinked="1"/>
        <c:majorTickMark val="none"/>
        <c:minorTickMark val="none"/>
        <c:tickLblPos val="none"/>
        <c:crossAx val="171643264"/>
        <c:crosses val="autoZero"/>
        <c:auto val="0"/>
        <c:lblAlgn val="ctr"/>
        <c:lblOffset val="100"/>
        <c:noMultiLvlLbl val="1"/>
      </c:catAx>
      <c:valAx>
        <c:axId val="17164326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16328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41275</c:v>
                </c:pt>
                <c:pt idx="1">
                  <c:v>41640</c:v>
                </c:pt>
                <c:pt idx="2">
                  <c:v>42005</c:v>
                </c:pt>
                <c:pt idx="3">
                  <c:v>42370</c:v>
                </c:pt>
                <c:pt idx="4">
                  <c:v>42736</c:v>
                </c:pt>
              </c:numCache>
            </c:numRef>
          </c:cat>
          <c:val>
            <c:numRef>
              <c:f>データ!$EK$17:$EO$17</c:f>
              <c:numCache>
                <c:formatCode>#,##0.00;"▲ "#,##0.00</c:formatCode>
                <c:ptCount val="5"/>
                <c:pt idx="0">
                  <c:v>743.57</c:v>
                </c:pt>
                <c:pt idx="1">
                  <c:v>714.52</c:v>
                </c:pt>
                <c:pt idx="2">
                  <c:v>697.49</c:v>
                </c:pt>
                <c:pt idx="3">
                  <c:v>753.98</c:v>
                </c:pt>
                <c:pt idx="4">
                  <c:v>785.29</c:v>
                </c:pt>
              </c:numCache>
            </c:numRef>
          </c:val>
          <c:extLst>
            <c:ext xmlns:c16="http://schemas.microsoft.com/office/drawing/2014/chart" uri="{C3380CC4-5D6E-409C-BE32-E72D297353CC}">
              <c16:uniqueId val="{00000000-0FEB-4CEC-B2BC-FDB1544C036B}"/>
            </c:ext>
          </c:extLst>
        </c:ser>
        <c:dLbls>
          <c:showLegendKey val="0"/>
          <c:showVal val="0"/>
          <c:showCatName val="0"/>
          <c:showSerName val="0"/>
          <c:showPercent val="0"/>
          <c:showBubbleSize val="0"/>
        </c:dLbls>
        <c:gapWidth val="180"/>
        <c:overlap val="-90"/>
        <c:axId val="171668992"/>
        <c:axId val="171670912"/>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41275</c:v>
                </c:pt>
                <c:pt idx="1">
                  <c:v>41640</c:v>
                </c:pt>
                <c:pt idx="2">
                  <c:v>42005</c:v>
                </c:pt>
                <c:pt idx="3">
                  <c:v>42370</c:v>
                </c:pt>
                <c:pt idx="4">
                  <c:v>42736</c:v>
                </c:pt>
              </c:numCache>
            </c:numRef>
          </c:cat>
          <c:val>
            <c:numRef>
              <c:f>データ!$EK$18:$EO$18</c:f>
              <c:numCache>
                <c:formatCode>#,##0.00;"▲ "#,##0.00</c:formatCode>
                <c:ptCount val="5"/>
                <c:pt idx="0">
                  <c:v>481.63</c:v>
                </c:pt>
                <c:pt idx="1">
                  <c:v>482.53</c:v>
                </c:pt>
                <c:pt idx="2">
                  <c:v>483.53</c:v>
                </c:pt>
                <c:pt idx="3">
                  <c:v>498.33</c:v>
                </c:pt>
                <c:pt idx="4">
                  <c:v>522.02</c:v>
                </c:pt>
              </c:numCache>
            </c:numRef>
          </c:val>
          <c:smooth val="0"/>
          <c:extLst>
            <c:ext xmlns:c16="http://schemas.microsoft.com/office/drawing/2014/chart" uri="{C3380CC4-5D6E-409C-BE32-E72D297353CC}">
              <c16:uniqueId val="{00000001-0FEB-4CEC-B2BC-FDB1544C036B}"/>
            </c:ext>
          </c:extLst>
        </c:ser>
        <c:dLbls>
          <c:showLegendKey val="0"/>
          <c:showVal val="0"/>
          <c:showCatName val="0"/>
          <c:showSerName val="0"/>
          <c:showPercent val="0"/>
          <c:showBubbleSize val="0"/>
        </c:dLbls>
        <c:marker val="1"/>
        <c:smooth val="0"/>
        <c:axId val="171668992"/>
        <c:axId val="171670912"/>
      </c:lineChart>
      <c:catAx>
        <c:axId val="171668992"/>
        <c:scaling>
          <c:orientation val="minMax"/>
        </c:scaling>
        <c:delete val="0"/>
        <c:axPos val="b"/>
        <c:numFmt formatCode="ge" sourceLinked="1"/>
        <c:majorTickMark val="none"/>
        <c:minorTickMark val="none"/>
        <c:tickLblPos val="none"/>
        <c:crossAx val="171670912"/>
        <c:crosses val="autoZero"/>
        <c:auto val="0"/>
        <c:lblAlgn val="ctr"/>
        <c:lblOffset val="100"/>
        <c:noMultiLvlLbl val="1"/>
      </c:catAx>
      <c:valAx>
        <c:axId val="17167091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16689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67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67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67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67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67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67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67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68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68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68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68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68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Normal="100" zoomScaleSheetLayoutView="100" workbookViewId="0"/>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4" t="str">
        <f>データ!O6</f>
        <v>大阪府　高槻市</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f>データ!I10</f>
        <v>41275</v>
      </c>
      <c r="AR7" s="128"/>
      <c r="AS7" s="128"/>
      <c r="AT7" s="128"/>
      <c r="AU7" s="129"/>
      <c r="AV7" s="130">
        <f>データ!J10</f>
        <v>41640</v>
      </c>
      <c r="AW7" s="128"/>
      <c r="AX7" s="128"/>
      <c r="AY7" s="128"/>
      <c r="AZ7" s="129"/>
      <c r="BA7" s="130">
        <f>データ!K10</f>
        <v>42005</v>
      </c>
      <c r="BB7" s="128"/>
      <c r="BC7" s="128"/>
      <c r="BD7" s="128"/>
      <c r="BE7" s="129"/>
      <c r="BF7" s="130">
        <f>データ!L10</f>
        <v>42370</v>
      </c>
      <c r="BG7" s="128"/>
      <c r="BH7" s="128"/>
      <c r="BI7" s="128"/>
      <c r="BJ7" s="129"/>
      <c r="BK7" s="130">
        <f>データ!M10</f>
        <v>42736</v>
      </c>
      <c r="BL7" s="128"/>
      <c r="BM7" s="128"/>
      <c r="BN7" s="128"/>
      <c r="BO7" s="129"/>
      <c r="BS7" s="8"/>
      <c r="BT7" s="8"/>
      <c r="BU7" s="8"/>
      <c r="BV7" s="8"/>
      <c r="BW7" s="8"/>
      <c r="BX7" s="8"/>
      <c r="BY7" s="8"/>
    </row>
    <row r="8" spans="1:78" ht="18.75" customHeight="1" x14ac:dyDescent="0.15">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自治体職員</v>
      </c>
      <c r="AA8" s="121"/>
      <c r="AB8" s="121"/>
      <c r="AC8" s="121"/>
      <c r="AD8" s="121"/>
      <c r="AE8" s="121"/>
      <c r="AF8" s="121"/>
      <c r="AG8" s="122"/>
      <c r="AH8" s="3"/>
      <c r="AJ8" s="114" t="s">
        <v>5</v>
      </c>
      <c r="AK8" s="115"/>
      <c r="AL8" s="115"/>
      <c r="AM8" s="115"/>
      <c r="AN8" s="115"/>
      <c r="AO8" s="115"/>
      <c r="AP8" s="116"/>
      <c r="AQ8" s="117">
        <f>データ!AB6</f>
        <v>19613</v>
      </c>
      <c r="AR8" s="117"/>
      <c r="AS8" s="117"/>
      <c r="AT8" s="117"/>
      <c r="AU8" s="118"/>
      <c r="AV8" s="119">
        <f>データ!AC6</f>
        <v>19205</v>
      </c>
      <c r="AW8" s="117"/>
      <c r="AX8" s="117"/>
      <c r="AY8" s="117"/>
      <c r="AZ8" s="118"/>
      <c r="BA8" s="119">
        <f>データ!AD6</f>
        <v>19547</v>
      </c>
      <c r="BB8" s="117"/>
      <c r="BC8" s="117"/>
      <c r="BD8" s="117"/>
      <c r="BE8" s="118"/>
      <c r="BF8" s="119">
        <f>データ!AE6</f>
        <v>19560</v>
      </c>
      <c r="BG8" s="117"/>
      <c r="BH8" s="117"/>
      <c r="BI8" s="117"/>
      <c r="BJ8" s="118"/>
      <c r="BK8" s="119">
        <f>データ!AF6</f>
        <v>19498</v>
      </c>
      <c r="BL8" s="117"/>
      <c r="BM8" s="117"/>
      <c r="BN8" s="117"/>
      <c r="BO8" s="118"/>
      <c r="BS8" s="9"/>
      <c r="BT8" s="9"/>
      <c r="BU8" s="9"/>
      <c r="BV8" s="9"/>
      <c r="BW8" s="9"/>
      <c r="BX8" s="9"/>
      <c r="BY8" s="9"/>
    </row>
    <row r="9" spans="1:78" ht="18.75" customHeight="1" x14ac:dyDescent="0.15">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f>データ!AG6</f>
        <v>229169</v>
      </c>
      <c r="AR9" s="109"/>
      <c r="AS9" s="109"/>
      <c r="AT9" s="109"/>
      <c r="AU9" s="109"/>
      <c r="AV9" s="100">
        <f>データ!AH6</f>
        <v>249563</v>
      </c>
      <c r="AW9" s="101"/>
      <c r="AX9" s="101"/>
      <c r="AY9" s="101"/>
      <c r="AZ9" s="102"/>
      <c r="BA9" s="100">
        <f>データ!AI6</f>
        <v>205978</v>
      </c>
      <c r="BB9" s="101"/>
      <c r="BC9" s="101"/>
      <c r="BD9" s="101"/>
      <c r="BE9" s="102"/>
      <c r="BF9" s="100">
        <f>データ!AJ6</f>
        <v>234502</v>
      </c>
      <c r="BG9" s="101"/>
      <c r="BH9" s="101"/>
      <c r="BI9" s="101"/>
      <c r="BJ9" s="102"/>
      <c r="BK9" s="100">
        <f>データ!AK6</f>
        <v>264633</v>
      </c>
      <c r="BL9" s="101"/>
      <c r="BM9" s="101"/>
      <c r="BN9" s="101"/>
      <c r="BO9" s="102"/>
      <c r="BP9" s="10"/>
      <c r="BQ9" s="10"/>
      <c r="BR9" s="10"/>
      <c r="BS9" s="10"/>
      <c r="BT9" s="10"/>
      <c r="BU9" s="10"/>
      <c r="BV9" s="10"/>
      <c r="BW9" s="10"/>
      <c r="BX9" s="10"/>
      <c r="BY9" s="10"/>
    </row>
    <row r="10" spans="1:78" ht="18.399999999999999" customHeight="1" x14ac:dyDescent="0.15">
      <c r="A10" s="2"/>
      <c r="B10" s="105" t="str">
        <f>データ!T6</f>
        <v>-</v>
      </c>
      <c r="C10" s="106"/>
      <c r="D10" s="106"/>
      <c r="E10" s="106"/>
      <c r="F10" s="106"/>
      <c r="G10" s="106"/>
      <c r="H10" s="106"/>
      <c r="I10" s="107"/>
      <c r="J10" s="108">
        <f>データ!U6</f>
        <v>125.3</v>
      </c>
      <c r="K10" s="108"/>
      <c r="L10" s="108"/>
      <c r="M10" s="108"/>
      <c r="N10" s="108"/>
      <c r="O10" s="108"/>
      <c r="P10" s="108"/>
      <c r="Q10" s="108"/>
      <c r="R10" s="109">
        <f>データ!V6</f>
        <v>4417</v>
      </c>
      <c r="S10" s="109"/>
      <c r="T10" s="109"/>
      <c r="U10" s="109"/>
      <c r="V10" s="109"/>
      <c r="W10" s="109"/>
      <c r="X10" s="109"/>
      <c r="Y10" s="109"/>
      <c r="Z10" s="109">
        <f>データ!W6</f>
        <v>171</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0">
        <f>データ!X6</f>
        <v>226</v>
      </c>
      <c r="C12" s="101"/>
      <c r="D12" s="101"/>
      <c r="E12" s="101"/>
      <c r="F12" s="101"/>
      <c r="G12" s="101"/>
      <c r="H12" s="101"/>
      <c r="I12" s="102"/>
      <c r="J12" s="103" t="str">
        <f>データ!Y6</f>
        <v>-</v>
      </c>
      <c r="K12" s="103"/>
      <c r="L12" s="103"/>
      <c r="M12" s="103"/>
      <c r="N12" s="103"/>
      <c r="O12" s="103"/>
      <c r="P12" s="103"/>
      <c r="Q12" s="103"/>
      <c r="R12" s="104" t="str">
        <f>データ!Z6</f>
        <v>有</v>
      </c>
      <c r="S12" s="104"/>
      <c r="T12" s="104"/>
      <c r="U12" s="104"/>
      <c r="V12" s="104"/>
      <c r="W12" s="104"/>
      <c r="X12" s="104"/>
      <c r="Y12" s="104"/>
      <c r="Z12" s="104" t="str">
        <f>データ!AA6</f>
        <v>無</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132</v>
      </c>
      <c r="BM17" s="85"/>
      <c r="BN17" s="85"/>
      <c r="BO17" s="85"/>
      <c r="BP17" s="85"/>
      <c r="BQ17" s="85"/>
      <c r="BR17" s="85"/>
      <c r="BS17" s="85"/>
      <c r="BT17" s="85"/>
      <c r="BU17" s="85"/>
      <c r="BV17" s="85"/>
      <c r="BW17" s="85"/>
      <c r="BX17" s="85"/>
      <c r="BY17" s="85"/>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31" t="s">
        <v>133</v>
      </c>
      <c r="BM55" s="132"/>
      <c r="BN55" s="132"/>
      <c r="BO55" s="132"/>
      <c r="BP55" s="132"/>
      <c r="BQ55" s="132"/>
      <c r="BR55" s="132"/>
      <c r="BS55" s="132"/>
      <c r="BT55" s="132"/>
      <c r="BU55" s="132"/>
      <c r="BV55" s="132"/>
      <c r="BW55" s="132"/>
      <c r="BX55" s="132"/>
      <c r="BY55" s="132"/>
      <c r="BZ55" s="13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31"/>
      <c r="BM56" s="132"/>
      <c r="BN56" s="132"/>
      <c r="BO56" s="132"/>
      <c r="BP56" s="132"/>
      <c r="BQ56" s="132"/>
      <c r="BR56" s="132"/>
      <c r="BS56" s="132"/>
      <c r="BT56" s="132"/>
      <c r="BU56" s="132"/>
      <c r="BV56" s="132"/>
      <c r="BW56" s="132"/>
      <c r="BX56" s="132"/>
      <c r="BY56" s="132"/>
      <c r="BZ56" s="13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31"/>
      <c r="BM57" s="132"/>
      <c r="BN57" s="132"/>
      <c r="BO57" s="132"/>
      <c r="BP57" s="132"/>
      <c r="BQ57" s="132"/>
      <c r="BR57" s="132"/>
      <c r="BS57" s="132"/>
      <c r="BT57" s="132"/>
      <c r="BU57" s="132"/>
      <c r="BV57" s="132"/>
      <c r="BW57" s="132"/>
      <c r="BX57" s="132"/>
      <c r="BY57" s="132"/>
      <c r="BZ57" s="13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31"/>
      <c r="BM58" s="132"/>
      <c r="BN58" s="132"/>
      <c r="BO58" s="132"/>
      <c r="BP58" s="132"/>
      <c r="BQ58" s="132"/>
      <c r="BR58" s="132"/>
      <c r="BS58" s="132"/>
      <c r="BT58" s="132"/>
      <c r="BU58" s="132"/>
      <c r="BV58" s="132"/>
      <c r="BW58" s="132"/>
      <c r="BX58" s="132"/>
      <c r="BY58" s="132"/>
      <c r="BZ58" s="13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31"/>
      <c r="BM59" s="132"/>
      <c r="BN59" s="132"/>
      <c r="BO59" s="132"/>
      <c r="BP59" s="132"/>
      <c r="BQ59" s="132"/>
      <c r="BR59" s="132"/>
      <c r="BS59" s="132"/>
      <c r="BT59" s="132"/>
      <c r="BU59" s="132"/>
      <c r="BV59" s="132"/>
      <c r="BW59" s="132"/>
      <c r="BX59" s="132"/>
      <c r="BY59" s="132"/>
      <c r="BZ59" s="13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31"/>
      <c r="BM60" s="132"/>
      <c r="BN60" s="132"/>
      <c r="BO60" s="132"/>
      <c r="BP60" s="132"/>
      <c r="BQ60" s="132"/>
      <c r="BR60" s="132"/>
      <c r="BS60" s="132"/>
      <c r="BT60" s="132"/>
      <c r="BU60" s="132"/>
      <c r="BV60" s="132"/>
      <c r="BW60" s="132"/>
      <c r="BX60" s="132"/>
      <c r="BY60" s="132"/>
      <c r="BZ60" s="13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31"/>
      <c r="BM61" s="132"/>
      <c r="BN61" s="132"/>
      <c r="BO61" s="132"/>
      <c r="BP61" s="132"/>
      <c r="BQ61" s="132"/>
      <c r="BR61" s="132"/>
      <c r="BS61" s="132"/>
      <c r="BT61" s="132"/>
      <c r="BU61" s="132"/>
      <c r="BV61" s="132"/>
      <c r="BW61" s="132"/>
      <c r="BX61" s="132"/>
      <c r="BY61" s="132"/>
      <c r="BZ61" s="13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31"/>
      <c r="BM62" s="132"/>
      <c r="BN62" s="132"/>
      <c r="BO62" s="132"/>
      <c r="BP62" s="132"/>
      <c r="BQ62" s="132"/>
      <c r="BR62" s="132"/>
      <c r="BS62" s="132"/>
      <c r="BT62" s="132"/>
      <c r="BU62" s="132"/>
      <c r="BV62" s="132"/>
      <c r="BW62" s="132"/>
      <c r="BX62" s="132"/>
      <c r="BY62" s="132"/>
      <c r="BZ62" s="13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31"/>
      <c r="BM63" s="132"/>
      <c r="BN63" s="132"/>
      <c r="BO63" s="132"/>
      <c r="BP63" s="132"/>
      <c r="BQ63" s="132"/>
      <c r="BR63" s="132"/>
      <c r="BS63" s="132"/>
      <c r="BT63" s="132"/>
      <c r="BU63" s="132"/>
      <c r="BV63" s="132"/>
      <c r="BW63" s="132"/>
      <c r="BX63" s="132"/>
      <c r="BY63" s="132"/>
      <c r="BZ63" s="133"/>
    </row>
    <row r="64" spans="1:78" ht="13.5" customHeight="1" x14ac:dyDescent="0.15">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131"/>
      <c r="BM64" s="132"/>
      <c r="BN64" s="132"/>
      <c r="BO64" s="132"/>
      <c r="BP64" s="132"/>
      <c r="BQ64" s="132"/>
      <c r="BR64" s="132"/>
      <c r="BS64" s="132"/>
      <c r="BT64" s="132"/>
      <c r="BU64" s="132"/>
      <c r="BV64" s="132"/>
      <c r="BW64" s="132"/>
      <c r="BX64" s="132"/>
      <c r="BY64" s="132"/>
      <c r="BZ64" s="13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31"/>
      <c r="BM65" s="132"/>
      <c r="BN65" s="132"/>
      <c r="BO65" s="132"/>
      <c r="BP65" s="132"/>
      <c r="BQ65" s="132"/>
      <c r="BR65" s="132"/>
      <c r="BS65" s="132"/>
      <c r="BT65" s="132"/>
      <c r="BU65" s="132"/>
      <c r="BV65" s="132"/>
      <c r="BW65" s="132"/>
      <c r="BX65" s="132"/>
      <c r="BY65" s="132"/>
      <c r="BZ65" s="133"/>
    </row>
    <row r="66" spans="1:78" ht="13.5" customHeight="1" thickTop="1" x14ac:dyDescent="0.15">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131"/>
      <c r="BM66" s="132"/>
      <c r="BN66" s="132"/>
      <c r="BO66" s="132"/>
      <c r="BP66" s="132"/>
      <c r="BQ66" s="132"/>
      <c r="BR66" s="132"/>
      <c r="BS66" s="132"/>
      <c r="BT66" s="132"/>
      <c r="BU66" s="132"/>
      <c r="BV66" s="132"/>
      <c r="BW66" s="132"/>
      <c r="BX66" s="132"/>
      <c r="BY66" s="132"/>
      <c r="BZ66" s="133"/>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131"/>
      <c r="BM67" s="132"/>
      <c r="BN67" s="132"/>
      <c r="BO67" s="132"/>
      <c r="BP67" s="132"/>
      <c r="BQ67" s="132"/>
      <c r="BR67" s="132"/>
      <c r="BS67" s="132"/>
      <c r="BT67" s="132"/>
      <c r="BU67" s="132"/>
      <c r="BV67" s="132"/>
      <c r="BW67" s="132"/>
      <c r="BX67" s="132"/>
      <c r="BY67" s="132"/>
      <c r="BZ67" s="13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31"/>
      <c r="BM68" s="132"/>
      <c r="BN68" s="132"/>
      <c r="BO68" s="132"/>
      <c r="BP68" s="132"/>
      <c r="BQ68" s="132"/>
      <c r="BR68" s="132"/>
      <c r="BS68" s="132"/>
      <c r="BT68" s="132"/>
      <c r="BU68" s="132"/>
      <c r="BV68" s="132"/>
      <c r="BW68" s="132"/>
      <c r="BX68" s="132"/>
      <c r="BY68" s="132"/>
      <c r="BZ68" s="13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31"/>
      <c r="BM69" s="132"/>
      <c r="BN69" s="132"/>
      <c r="BO69" s="132"/>
      <c r="BP69" s="132"/>
      <c r="BQ69" s="132"/>
      <c r="BR69" s="132"/>
      <c r="BS69" s="132"/>
      <c r="BT69" s="132"/>
      <c r="BU69" s="132"/>
      <c r="BV69" s="132"/>
      <c r="BW69" s="132"/>
      <c r="BX69" s="132"/>
      <c r="BY69" s="132"/>
      <c r="BZ69" s="13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31"/>
      <c r="BM70" s="132"/>
      <c r="BN70" s="132"/>
      <c r="BO70" s="132"/>
      <c r="BP70" s="132"/>
      <c r="BQ70" s="132"/>
      <c r="BR70" s="132"/>
      <c r="BS70" s="132"/>
      <c r="BT70" s="132"/>
      <c r="BU70" s="132"/>
      <c r="BV70" s="132"/>
      <c r="BW70" s="132"/>
      <c r="BX70" s="132"/>
      <c r="BY70" s="132"/>
      <c r="BZ70" s="13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31"/>
      <c r="BM71" s="132"/>
      <c r="BN71" s="132"/>
      <c r="BO71" s="132"/>
      <c r="BP71" s="132"/>
      <c r="BQ71" s="132"/>
      <c r="BR71" s="132"/>
      <c r="BS71" s="132"/>
      <c r="BT71" s="132"/>
      <c r="BU71" s="132"/>
      <c r="BV71" s="132"/>
      <c r="BW71" s="132"/>
      <c r="BX71" s="132"/>
      <c r="BY71" s="132"/>
      <c r="BZ71" s="13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31"/>
      <c r="BM72" s="132"/>
      <c r="BN72" s="132"/>
      <c r="BO72" s="132"/>
      <c r="BP72" s="132"/>
      <c r="BQ72" s="132"/>
      <c r="BR72" s="132"/>
      <c r="BS72" s="132"/>
      <c r="BT72" s="132"/>
      <c r="BU72" s="132"/>
      <c r="BV72" s="132"/>
      <c r="BW72" s="132"/>
      <c r="BX72" s="132"/>
      <c r="BY72" s="132"/>
      <c r="BZ72" s="13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131</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mW1OiWKmwLB2AHkUfJV3LVvtmvUPRiC6/w48vfPAPHFslrIFuK6HV0B5guZPc/YJ3Hrzes1HJ2E7G4i4LSjkjw==" saltValue="dfSCg2xTJjytXY2kqZ5QWg=="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2017</v>
      </c>
      <c r="J6" s="55" t="str">
        <f t="shared" ref="J6:AK6" si="3">J7</f>
        <v>272078</v>
      </c>
      <c r="K6" s="55" t="str">
        <f t="shared" si="3"/>
        <v>46</v>
      </c>
      <c r="L6" s="55" t="str">
        <f t="shared" si="3"/>
        <v>03</v>
      </c>
      <c r="M6" s="56" t="str">
        <f>M7</f>
        <v>3</v>
      </c>
      <c r="N6" s="56" t="str">
        <f>N7</f>
        <v>000</v>
      </c>
      <c r="O6" s="55" t="str">
        <f t="shared" si="3"/>
        <v>大阪府　高槻市</v>
      </c>
      <c r="P6" s="55" t="str">
        <f t="shared" si="3"/>
        <v>法適用</v>
      </c>
      <c r="Q6" s="55" t="str">
        <f t="shared" si="3"/>
        <v>交通事業</v>
      </c>
      <c r="R6" s="55" t="str">
        <f t="shared" si="3"/>
        <v>自動車運送事業</v>
      </c>
      <c r="S6" s="55" t="str">
        <f t="shared" si="3"/>
        <v>自治体職員</v>
      </c>
      <c r="T6" s="57" t="str">
        <f t="shared" si="3"/>
        <v>-</v>
      </c>
      <c r="U6" s="57">
        <f t="shared" si="3"/>
        <v>125.3</v>
      </c>
      <c r="V6" s="58">
        <f t="shared" si="3"/>
        <v>4417</v>
      </c>
      <c r="W6" s="58">
        <f t="shared" si="3"/>
        <v>171</v>
      </c>
      <c r="X6" s="58">
        <f t="shared" si="3"/>
        <v>226</v>
      </c>
      <c r="Y6" s="57" t="str">
        <f>Y7</f>
        <v>-</v>
      </c>
      <c r="Z6" s="55" t="str">
        <f t="shared" si="3"/>
        <v>有</v>
      </c>
      <c r="AA6" s="55" t="str">
        <f t="shared" si="3"/>
        <v>無</v>
      </c>
      <c r="AB6" s="58">
        <f t="shared" si="3"/>
        <v>19613</v>
      </c>
      <c r="AC6" s="58">
        <f t="shared" si="3"/>
        <v>19205</v>
      </c>
      <c r="AD6" s="58">
        <f t="shared" si="3"/>
        <v>19547</v>
      </c>
      <c r="AE6" s="58">
        <f t="shared" si="3"/>
        <v>19560</v>
      </c>
      <c r="AF6" s="58">
        <f t="shared" si="3"/>
        <v>19498</v>
      </c>
      <c r="AG6" s="58">
        <f t="shared" si="3"/>
        <v>229169</v>
      </c>
      <c r="AH6" s="58">
        <f t="shared" si="3"/>
        <v>249563</v>
      </c>
      <c r="AI6" s="58">
        <f t="shared" si="3"/>
        <v>205978</v>
      </c>
      <c r="AJ6" s="58">
        <f t="shared" si="3"/>
        <v>234502</v>
      </c>
      <c r="AK6" s="58">
        <f t="shared" si="3"/>
        <v>264633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125.3</v>
      </c>
      <c r="V7" s="65">
        <v>4417</v>
      </c>
      <c r="W7" s="65">
        <v>171</v>
      </c>
      <c r="X7" s="65">
        <v>226</v>
      </c>
      <c r="Y7" s="64" t="s">
        <v>99</v>
      </c>
      <c r="Z7" s="63" t="s">
        <v>100</v>
      </c>
      <c r="AA7" s="63" t="s">
        <v>101</v>
      </c>
      <c r="AB7" s="65">
        <v>19613</v>
      </c>
      <c r="AC7" s="65">
        <v>19205</v>
      </c>
      <c r="AD7" s="65">
        <v>19547</v>
      </c>
      <c r="AE7" s="65">
        <v>19560</v>
      </c>
      <c r="AF7" s="65">
        <v>19498</v>
      </c>
      <c r="AG7" s="65">
        <v>229169</v>
      </c>
      <c r="AH7" s="65">
        <v>249563</v>
      </c>
      <c r="AI7" s="65">
        <v>205978</v>
      </c>
      <c r="AJ7" s="65">
        <v>234502</v>
      </c>
      <c r="AK7" s="65">
        <v>264633</v>
      </c>
      <c r="AL7" s="64">
        <v>105.3</v>
      </c>
      <c r="AM7" s="64">
        <v>108.1</v>
      </c>
      <c r="AN7" s="64">
        <v>105.5</v>
      </c>
      <c r="AO7" s="64">
        <v>103.1</v>
      </c>
      <c r="AP7" s="64">
        <v>101.9</v>
      </c>
      <c r="AQ7" s="64">
        <v>103</v>
      </c>
      <c r="AR7" s="64">
        <v>102.8</v>
      </c>
      <c r="AS7" s="64">
        <v>104.1</v>
      </c>
      <c r="AT7" s="64">
        <v>103.5</v>
      </c>
      <c r="AU7" s="64">
        <v>103.3</v>
      </c>
      <c r="AV7" s="64">
        <v>100</v>
      </c>
      <c r="AW7" s="64">
        <v>97.9</v>
      </c>
      <c r="AX7" s="64">
        <v>98.6</v>
      </c>
      <c r="AY7" s="64">
        <v>97.9</v>
      </c>
      <c r="AZ7" s="64">
        <v>95</v>
      </c>
      <c r="BA7" s="64">
        <v>93.1</v>
      </c>
      <c r="BB7" s="64">
        <v>93.5</v>
      </c>
      <c r="BC7" s="64">
        <v>93.3</v>
      </c>
      <c r="BD7" s="64">
        <v>95.5</v>
      </c>
      <c r="BE7" s="64">
        <v>94.2</v>
      </c>
      <c r="BF7" s="64">
        <v>94</v>
      </c>
      <c r="BG7" s="64">
        <v>100</v>
      </c>
      <c r="BH7" s="64">
        <v>1702.3</v>
      </c>
      <c r="BI7" s="64">
        <v>925.9</v>
      </c>
      <c r="BJ7" s="64">
        <v>1070.5999999999999</v>
      </c>
      <c r="BK7" s="64">
        <v>790</v>
      </c>
      <c r="BL7" s="64">
        <v>742</v>
      </c>
      <c r="BM7" s="64">
        <v>196.1</v>
      </c>
      <c r="BN7" s="64">
        <v>96.5</v>
      </c>
      <c r="BO7" s="64">
        <v>97.7</v>
      </c>
      <c r="BP7" s="64">
        <v>100</v>
      </c>
      <c r="BQ7" s="64">
        <v>156.69999999999999</v>
      </c>
      <c r="BR7" s="64">
        <v>100</v>
      </c>
      <c r="BS7" s="64">
        <v>0</v>
      </c>
      <c r="BT7" s="64">
        <v>0</v>
      </c>
      <c r="BU7" s="64">
        <v>0</v>
      </c>
      <c r="BV7" s="64">
        <v>0</v>
      </c>
      <c r="BW7" s="64">
        <v>0</v>
      </c>
      <c r="BX7" s="64">
        <v>76.599999999999994</v>
      </c>
      <c r="BY7" s="64">
        <v>102.5</v>
      </c>
      <c r="BZ7" s="64">
        <v>90.4</v>
      </c>
      <c r="CA7" s="64">
        <v>86.1</v>
      </c>
      <c r="CB7" s="64">
        <v>62.9</v>
      </c>
      <c r="CC7" s="64">
        <v>0</v>
      </c>
      <c r="CD7" s="64">
        <v>11.7</v>
      </c>
      <c r="CE7" s="64">
        <v>13</v>
      </c>
      <c r="CF7" s="64">
        <v>10.5</v>
      </c>
      <c r="CG7" s="64">
        <v>12</v>
      </c>
      <c r="CH7" s="64">
        <v>13.6</v>
      </c>
      <c r="CI7" s="64">
        <v>17.7</v>
      </c>
      <c r="CJ7" s="64">
        <v>15.7</v>
      </c>
      <c r="CK7" s="64">
        <v>13.6</v>
      </c>
      <c r="CL7" s="64">
        <v>14.6</v>
      </c>
      <c r="CM7" s="64">
        <v>14.5</v>
      </c>
      <c r="CN7" s="64">
        <v>171.1</v>
      </c>
      <c r="CO7" s="64">
        <v>169.5</v>
      </c>
      <c r="CP7" s="64">
        <v>170.2</v>
      </c>
      <c r="CQ7" s="64">
        <v>174.7</v>
      </c>
      <c r="CR7" s="64">
        <v>178.3</v>
      </c>
      <c r="CS7" s="64">
        <v>183</v>
      </c>
      <c r="CT7" s="64">
        <v>181.8</v>
      </c>
      <c r="CU7" s="64">
        <v>177.3</v>
      </c>
      <c r="CV7" s="64">
        <v>180</v>
      </c>
      <c r="CW7" s="64">
        <v>180.1</v>
      </c>
      <c r="CX7" s="64">
        <v>6.8</v>
      </c>
      <c r="CY7" s="64">
        <v>7.7</v>
      </c>
      <c r="CZ7" s="64">
        <v>6.2</v>
      </c>
      <c r="DA7" s="64">
        <v>6.9</v>
      </c>
      <c r="DB7" s="64">
        <v>7.6</v>
      </c>
      <c r="DC7" s="64">
        <v>9.6999999999999993</v>
      </c>
      <c r="DD7" s="64">
        <v>8.6999999999999993</v>
      </c>
      <c r="DE7" s="64">
        <v>7.7</v>
      </c>
      <c r="DF7" s="64">
        <v>8.1</v>
      </c>
      <c r="DG7" s="64">
        <v>8</v>
      </c>
      <c r="DH7" s="64">
        <v>0</v>
      </c>
      <c r="DI7" s="64">
        <v>0</v>
      </c>
      <c r="DJ7" s="64">
        <v>0</v>
      </c>
      <c r="DK7" s="64">
        <v>0</v>
      </c>
      <c r="DL7" s="64">
        <v>0</v>
      </c>
      <c r="DM7" s="64">
        <v>37.5</v>
      </c>
      <c r="DN7" s="64">
        <v>30.9</v>
      </c>
      <c r="DO7" s="64">
        <v>27</v>
      </c>
      <c r="DP7" s="64">
        <v>22.5</v>
      </c>
      <c r="DQ7" s="64">
        <v>21.9</v>
      </c>
      <c r="DR7" s="64">
        <v>62.1</v>
      </c>
      <c r="DS7" s="64">
        <v>76.8</v>
      </c>
      <c r="DT7" s="64">
        <v>80.599999999999994</v>
      </c>
      <c r="DU7" s="64">
        <v>81</v>
      </c>
      <c r="DV7" s="64">
        <v>79.8</v>
      </c>
      <c r="DW7" s="64">
        <v>69.7</v>
      </c>
      <c r="DX7" s="64">
        <v>79.3</v>
      </c>
      <c r="DY7" s="64">
        <v>78.900000000000006</v>
      </c>
      <c r="DZ7" s="64">
        <v>78.400000000000006</v>
      </c>
      <c r="EA7" s="64">
        <v>77.8</v>
      </c>
      <c r="EB7" s="66">
        <v>732.16</v>
      </c>
      <c r="EC7" s="66">
        <v>726.28</v>
      </c>
      <c r="ED7" s="66">
        <v>734.02</v>
      </c>
      <c r="EE7" s="66">
        <v>798.13</v>
      </c>
      <c r="EF7" s="66">
        <v>800.19</v>
      </c>
      <c r="EG7" s="66">
        <v>488.26</v>
      </c>
      <c r="EH7" s="66">
        <v>486.02</v>
      </c>
      <c r="EI7" s="66">
        <v>495.21</v>
      </c>
      <c r="EJ7" s="66">
        <v>513.91999999999996</v>
      </c>
      <c r="EK7" s="66">
        <v>527.41999999999996</v>
      </c>
      <c r="EL7" s="66">
        <v>743.57</v>
      </c>
      <c r="EM7" s="66">
        <v>714.52</v>
      </c>
      <c r="EN7" s="66">
        <v>697.49</v>
      </c>
      <c r="EO7" s="66">
        <v>753.98</v>
      </c>
      <c r="EP7" s="66">
        <v>785.29</v>
      </c>
      <c r="EQ7" s="66">
        <v>481.63</v>
      </c>
      <c r="ER7" s="66">
        <v>482.53</v>
      </c>
      <c r="ES7" s="66">
        <v>483.53</v>
      </c>
      <c r="ET7" s="66">
        <v>498.33</v>
      </c>
      <c r="EU7" s="66">
        <v>522.02</v>
      </c>
      <c r="EV7" s="66">
        <v>521.57000000000005</v>
      </c>
      <c r="EW7" s="66">
        <v>499.14</v>
      </c>
      <c r="EX7" s="66">
        <v>494.63</v>
      </c>
      <c r="EY7" s="66">
        <v>569.57000000000005</v>
      </c>
      <c r="EZ7" s="66">
        <v>572.53</v>
      </c>
      <c r="FA7" s="66">
        <v>255.16</v>
      </c>
      <c r="FB7" s="66">
        <v>258.69</v>
      </c>
      <c r="FC7" s="66">
        <v>263.58</v>
      </c>
      <c r="FD7" s="66">
        <v>270.51</v>
      </c>
      <c r="FE7" s="66">
        <v>278.25</v>
      </c>
      <c r="FF7" s="64">
        <v>24.3</v>
      </c>
      <c r="FG7" s="64">
        <v>23.8</v>
      </c>
      <c r="FH7" s="64">
        <v>23.6</v>
      </c>
      <c r="FI7" s="64">
        <v>24.1</v>
      </c>
      <c r="FJ7" s="64">
        <v>23.8</v>
      </c>
      <c r="FK7" s="64">
        <v>17.399999999999999</v>
      </c>
      <c r="FL7" s="64">
        <v>17.399999999999999</v>
      </c>
      <c r="FM7" s="64">
        <v>17.7</v>
      </c>
      <c r="FN7" s="64">
        <v>18</v>
      </c>
      <c r="FO7" s="64">
        <v>18.399999999999999</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71" x14ac:dyDescent="0.15">
      <c r="H10" s="68" t="s">
        <v>108</v>
      </c>
      <c r="I10" s="70">
        <f>DATEVALUE($I$6-4&amp;"年1月1日")</f>
        <v>41275</v>
      </c>
      <c r="J10" s="70">
        <f>DATEVALUE($I$6-3&amp;"年1月1日")</f>
        <v>41640</v>
      </c>
      <c r="K10" s="70">
        <f>DATEVALUE($I$6-2&amp;"年1月1日")</f>
        <v>42005</v>
      </c>
      <c r="L10" s="70">
        <f>DATEVALUE($I$6-1&amp;"年1月1日")</f>
        <v>42370</v>
      </c>
      <c r="M10" s="70">
        <f>DATEVALUE($I$6&amp;"年1月1日")</f>
        <v>42736</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f>$I$10</f>
        <v>41275</v>
      </c>
      <c r="AW10" s="73">
        <f>$J$10</f>
        <v>41640</v>
      </c>
      <c r="AX10" s="73">
        <f>$K$10</f>
        <v>42005</v>
      </c>
      <c r="AY10" s="73">
        <f>$L$10</f>
        <v>42370</v>
      </c>
      <c r="AZ10" s="73">
        <f>$M$10</f>
        <v>42736</v>
      </c>
      <c r="BA10" s="71"/>
      <c r="BB10" s="72"/>
      <c r="BC10" s="71"/>
      <c r="BD10" s="71"/>
      <c r="BE10" s="71"/>
      <c r="BF10" s="72"/>
      <c r="BG10" s="73">
        <f>$I$10</f>
        <v>41275</v>
      </c>
      <c r="BH10" s="73">
        <f>$J$10</f>
        <v>41640</v>
      </c>
      <c r="BI10" s="73">
        <f>$K$10</f>
        <v>42005</v>
      </c>
      <c r="BJ10" s="73">
        <f>$L$10</f>
        <v>42370</v>
      </c>
      <c r="BK10" s="73">
        <f>$M$10</f>
        <v>42736</v>
      </c>
      <c r="BL10" s="71"/>
      <c r="BM10" s="71"/>
      <c r="BN10" s="71"/>
      <c r="BO10" s="71"/>
      <c r="BP10" s="71"/>
      <c r="BQ10" s="72"/>
      <c r="BR10" s="73">
        <f>$I$10</f>
        <v>41275</v>
      </c>
      <c r="BS10" s="73">
        <f>$J$10</f>
        <v>41640</v>
      </c>
      <c r="BT10" s="73">
        <f>$K$10</f>
        <v>42005</v>
      </c>
      <c r="BU10" s="73">
        <f>$L$10</f>
        <v>42370</v>
      </c>
      <c r="BV10" s="73">
        <f>$M$10</f>
        <v>42736</v>
      </c>
      <c r="BW10" s="71"/>
      <c r="BX10" s="71"/>
      <c r="BY10" s="71"/>
      <c r="BZ10" s="71"/>
      <c r="CA10" s="71"/>
      <c r="CB10" s="72"/>
      <c r="CC10" s="73">
        <f>$I$10</f>
        <v>41275</v>
      </c>
      <c r="CD10" s="73">
        <f>$J$10</f>
        <v>41640</v>
      </c>
      <c r="CE10" s="73">
        <f>$K$10</f>
        <v>42005</v>
      </c>
      <c r="CF10" s="73">
        <f>$L$10</f>
        <v>42370</v>
      </c>
      <c r="CG10" s="73">
        <f>$M$10</f>
        <v>42736</v>
      </c>
      <c r="CH10" s="71"/>
      <c r="CI10" s="71"/>
      <c r="CJ10" s="71"/>
      <c r="CK10" s="71"/>
      <c r="CL10" s="71"/>
      <c r="CM10" s="71"/>
      <c r="CN10" s="71"/>
      <c r="CO10" s="71"/>
      <c r="CP10" s="71"/>
      <c r="CQ10" s="71"/>
      <c r="CR10" s="71"/>
      <c r="CS10" s="71"/>
      <c r="CT10" s="71"/>
      <c r="CU10" s="71"/>
      <c r="CV10" s="72"/>
      <c r="CW10" s="73">
        <f>$I$10</f>
        <v>41275</v>
      </c>
      <c r="CX10" s="73">
        <f>$J$10</f>
        <v>41640</v>
      </c>
      <c r="CY10" s="73">
        <f>$K$10</f>
        <v>42005</v>
      </c>
      <c r="CZ10" s="73">
        <f>$L$10</f>
        <v>42370</v>
      </c>
      <c r="DA10" s="73">
        <f>$M$10</f>
        <v>42736</v>
      </c>
      <c r="DB10" s="71"/>
      <c r="DC10" s="71"/>
      <c r="DD10" s="71"/>
      <c r="DE10" s="71"/>
      <c r="DF10" s="72"/>
      <c r="DG10" s="73">
        <f>$I$10</f>
        <v>41275</v>
      </c>
      <c r="DH10" s="73">
        <f>$J$10</f>
        <v>41640</v>
      </c>
      <c r="DI10" s="73">
        <f>$K$10</f>
        <v>42005</v>
      </c>
      <c r="DJ10" s="73">
        <f>$L$10</f>
        <v>42370</v>
      </c>
      <c r="DK10" s="73">
        <f>$M$10</f>
        <v>42736</v>
      </c>
      <c r="DL10" s="71"/>
      <c r="DM10" s="71"/>
      <c r="DN10" s="71"/>
      <c r="DO10" s="71"/>
      <c r="DP10" s="72"/>
      <c r="DQ10" s="73">
        <f>$I$10</f>
        <v>41275</v>
      </c>
      <c r="DR10" s="73">
        <f>$J$10</f>
        <v>41640</v>
      </c>
      <c r="DS10" s="73">
        <f>$K$10</f>
        <v>42005</v>
      </c>
      <c r="DT10" s="73">
        <f>$L$10</f>
        <v>42370</v>
      </c>
      <c r="DU10" s="73">
        <f>$M$10</f>
        <v>42736</v>
      </c>
      <c r="DV10" s="71"/>
      <c r="DW10" s="71"/>
      <c r="DX10" s="71"/>
      <c r="DY10" s="71"/>
      <c r="DZ10" s="72"/>
      <c r="EA10" s="73">
        <f>$I$10</f>
        <v>41275</v>
      </c>
      <c r="EB10" s="73">
        <f>$J$10</f>
        <v>41640</v>
      </c>
      <c r="EC10" s="73">
        <f>$K$10</f>
        <v>42005</v>
      </c>
      <c r="ED10" s="73">
        <f>$L$10</f>
        <v>42370</v>
      </c>
      <c r="EE10" s="73">
        <f>$M$10</f>
        <v>42736</v>
      </c>
      <c r="EF10" s="71"/>
      <c r="EG10" s="71"/>
      <c r="EH10" s="71"/>
      <c r="EI10" s="71"/>
      <c r="EJ10" s="72"/>
      <c r="EK10" s="73">
        <f>$I$10</f>
        <v>41275</v>
      </c>
      <c r="EL10" s="73">
        <f>$J$10</f>
        <v>41640</v>
      </c>
      <c r="EM10" s="73">
        <f>$K$10</f>
        <v>42005</v>
      </c>
      <c r="EN10" s="73">
        <f>$L$10</f>
        <v>42370</v>
      </c>
      <c r="EO10" s="73">
        <f>$M$10</f>
        <v>42736</v>
      </c>
      <c r="EP10" s="71"/>
      <c r="EQ10" s="71"/>
      <c r="ER10" s="71"/>
      <c r="ES10" s="71"/>
      <c r="ET10" s="72"/>
      <c r="EU10" s="73">
        <f>$I$10</f>
        <v>41275</v>
      </c>
      <c r="EV10" s="73">
        <f>$J$10</f>
        <v>41640</v>
      </c>
      <c r="EW10" s="73">
        <f>$K$10</f>
        <v>42005</v>
      </c>
      <c r="EX10" s="73">
        <f>$L$10</f>
        <v>42370</v>
      </c>
      <c r="EY10" s="73">
        <f>$M$10</f>
        <v>42736</v>
      </c>
      <c r="EZ10" s="71"/>
      <c r="FA10" s="71"/>
      <c r="FB10" s="71"/>
      <c r="FC10" s="71"/>
      <c r="FD10" s="72"/>
      <c r="FE10" s="73">
        <f>$I$10</f>
        <v>41275</v>
      </c>
      <c r="FF10" s="73">
        <f>$J$10</f>
        <v>41640</v>
      </c>
      <c r="FG10" s="73">
        <f>$K$10</f>
        <v>42005</v>
      </c>
      <c r="FH10" s="73">
        <f>$L$10</f>
        <v>42370</v>
      </c>
      <c r="FI10" s="73">
        <f>$M$10</f>
        <v>42736</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41275</v>
      </c>
      <c r="AL11" s="73">
        <f>$J$10</f>
        <v>41640</v>
      </c>
      <c r="AM11" s="73">
        <f>$K$10</f>
        <v>42005</v>
      </c>
      <c r="AN11" s="73">
        <f>$L$10</f>
        <v>42370</v>
      </c>
      <c r="AO11" s="73">
        <f>$M$10</f>
        <v>42736</v>
      </c>
      <c r="AP11" s="71"/>
      <c r="AQ11" s="71"/>
      <c r="AR11" s="71"/>
      <c r="AS11" s="71"/>
      <c r="AT11" s="71"/>
      <c r="AU11" s="74" t="s">
        <v>109</v>
      </c>
      <c r="AV11" s="75">
        <f>AW7</f>
        <v>97.9</v>
      </c>
      <c r="AW11" s="75">
        <f>AX7</f>
        <v>98.6</v>
      </c>
      <c r="AX11" s="75">
        <f>AY7</f>
        <v>97.9</v>
      </c>
      <c r="AY11" s="75">
        <f>AZ7</f>
        <v>95</v>
      </c>
      <c r="AZ11" s="75">
        <f>BA7</f>
        <v>93.1</v>
      </c>
      <c r="BA11" s="71"/>
      <c r="BB11" s="72"/>
      <c r="BC11" s="71"/>
      <c r="BD11" s="71"/>
      <c r="BE11" s="71"/>
      <c r="BF11" s="74" t="s">
        <v>109</v>
      </c>
      <c r="BG11" s="75">
        <f>BH7</f>
        <v>1702.3</v>
      </c>
      <c r="BH11" s="75">
        <f>BI7</f>
        <v>925.9</v>
      </c>
      <c r="BI11" s="75">
        <f>BJ7</f>
        <v>1070.5999999999999</v>
      </c>
      <c r="BJ11" s="75">
        <f>BK7</f>
        <v>790</v>
      </c>
      <c r="BK11" s="75">
        <f>BL7</f>
        <v>742</v>
      </c>
      <c r="BL11" s="71"/>
      <c r="BM11" s="71"/>
      <c r="BN11" s="71"/>
      <c r="BO11" s="71"/>
      <c r="BP11" s="71"/>
      <c r="BQ11" s="74" t="s">
        <v>109</v>
      </c>
      <c r="BR11" s="75">
        <f>BS7</f>
        <v>0</v>
      </c>
      <c r="BS11" s="75">
        <f>BT7</f>
        <v>0</v>
      </c>
      <c r="BT11" s="75">
        <f>BU7</f>
        <v>0</v>
      </c>
      <c r="BU11" s="75">
        <f>BV7</f>
        <v>0</v>
      </c>
      <c r="BV11" s="75">
        <f>BW7</f>
        <v>0</v>
      </c>
      <c r="BW11" s="71"/>
      <c r="BX11" s="71"/>
      <c r="BY11" s="71"/>
      <c r="BZ11" s="71"/>
      <c r="CA11" s="71"/>
      <c r="CB11" s="74" t="s">
        <v>110</v>
      </c>
      <c r="CC11" s="75">
        <f>CD7</f>
        <v>11.7</v>
      </c>
      <c r="CD11" s="75">
        <f>CE7</f>
        <v>13</v>
      </c>
      <c r="CE11" s="75">
        <f>CF7</f>
        <v>10.5</v>
      </c>
      <c r="CF11" s="75">
        <f>CG7</f>
        <v>12</v>
      </c>
      <c r="CG11" s="75">
        <f>CH7</f>
        <v>13.6</v>
      </c>
      <c r="CH11" s="71"/>
      <c r="CI11" s="71"/>
      <c r="CJ11" s="71"/>
      <c r="CK11" s="71"/>
      <c r="CL11" s="71"/>
      <c r="CM11" s="71"/>
      <c r="CN11" s="71"/>
      <c r="CO11" s="71"/>
      <c r="CP11" s="71"/>
      <c r="CQ11" s="71"/>
      <c r="CR11" s="71"/>
      <c r="CS11" s="71"/>
      <c r="CT11" s="71"/>
      <c r="CU11" s="71"/>
      <c r="CV11" s="74" t="s">
        <v>111</v>
      </c>
      <c r="CW11" s="75">
        <f>CX7</f>
        <v>6.8</v>
      </c>
      <c r="CX11" s="75">
        <f>CY7</f>
        <v>7.7</v>
      </c>
      <c r="CY11" s="75">
        <f>CZ7</f>
        <v>6.2</v>
      </c>
      <c r="CZ11" s="75">
        <f>DA7</f>
        <v>6.9</v>
      </c>
      <c r="DA11" s="75">
        <f>DB7</f>
        <v>7.6</v>
      </c>
      <c r="DB11" s="71"/>
      <c r="DC11" s="71"/>
      <c r="DD11" s="71"/>
      <c r="DE11" s="71"/>
      <c r="DF11" s="74" t="s">
        <v>112</v>
      </c>
      <c r="DG11" s="75">
        <f>DH7</f>
        <v>0</v>
      </c>
      <c r="DH11" s="75">
        <f>DI7</f>
        <v>0</v>
      </c>
      <c r="DI11" s="75">
        <f>DJ7</f>
        <v>0</v>
      </c>
      <c r="DJ11" s="75">
        <f>DK7</f>
        <v>0</v>
      </c>
      <c r="DK11" s="75">
        <f>DL7</f>
        <v>0</v>
      </c>
      <c r="DL11" s="71"/>
      <c r="DM11" s="71"/>
      <c r="DN11" s="71"/>
      <c r="DO11" s="71"/>
      <c r="DP11" s="74" t="s">
        <v>109</v>
      </c>
      <c r="DQ11" s="75">
        <f>DR7</f>
        <v>62.1</v>
      </c>
      <c r="DR11" s="75">
        <f>DS7</f>
        <v>76.8</v>
      </c>
      <c r="DS11" s="75">
        <f>DT7</f>
        <v>80.599999999999994</v>
      </c>
      <c r="DT11" s="75">
        <f>DU7</f>
        <v>81</v>
      </c>
      <c r="DU11" s="75">
        <f>DV7</f>
        <v>79.8</v>
      </c>
      <c r="DV11" s="71"/>
      <c r="DW11" s="71"/>
      <c r="DX11" s="71"/>
      <c r="DY11" s="71"/>
      <c r="DZ11" s="74" t="s">
        <v>109</v>
      </c>
      <c r="EA11" s="76">
        <f>EB7</f>
        <v>732.16</v>
      </c>
      <c r="EB11" s="76">
        <f>EC7</f>
        <v>726.28</v>
      </c>
      <c r="EC11" s="76">
        <f>ED7</f>
        <v>734.02</v>
      </c>
      <c r="ED11" s="76">
        <f>EE7</f>
        <v>798.13</v>
      </c>
      <c r="EE11" s="76">
        <f>EF7</f>
        <v>800.19</v>
      </c>
      <c r="EF11" s="71"/>
      <c r="EG11" s="71"/>
      <c r="EH11" s="71"/>
      <c r="EI11" s="71"/>
      <c r="EJ11" s="74" t="s">
        <v>109</v>
      </c>
      <c r="EK11" s="76">
        <f>EL7</f>
        <v>743.57</v>
      </c>
      <c r="EL11" s="76">
        <f>EM7</f>
        <v>714.52</v>
      </c>
      <c r="EM11" s="76">
        <f>EN7</f>
        <v>697.49</v>
      </c>
      <c r="EN11" s="76">
        <f>EO7</f>
        <v>753.98</v>
      </c>
      <c r="EO11" s="76">
        <f>EP7</f>
        <v>785.29</v>
      </c>
      <c r="EP11" s="71"/>
      <c r="EQ11" s="71"/>
      <c r="ER11" s="71"/>
      <c r="ES11" s="71"/>
      <c r="ET11" s="74" t="s">
        <v>113</v>
      </c>
      <c r="EU11" s="76">
        <f>EV7</f>
        <v>521.57000000000005</v>
      </c>
      <c r="EV11" s="76">
        <f>EW7</f>
        <v>499.14</v>
      </c>
      <c r="EW11" s="76">
        <f>EX7</f>
        <v>494.63</v>
      </c>
      <c r="EX11" s="76">
        <f>EY7</f>
        <v>569.57000000000005</v>
      </c>
      <c r="EY11" s="76">
        <f>EZ7</f>
        <v>572.53</v>
      </c>
      <c r="EZ11" s="71"/>
      <c r="FA11" s="71"/>
      <c r="FB11" s="71"/>
      <c r="FC11" s="71"/>
      <c r="FD11" s="74" t="s">
        <v>114</v>
      </c>
      <c r="FE11" s="75">
        <f>FF7</f>
        <v>24.3</v>
      </c>
      <c r="FF11" s="75">
        <f>FG7</f>
        <v>23.8</v>
      </c>
      <c r="FG11" s="75">
        <f>FH7</f>
        <v>23.6</v>
      </c>
      <c r="FH11" s="75">
        <f>FI7</f>
        <v>24.1</v>
      </c>
      <c r="FI11" s="75">
        <f>FJ7</f>
        <v>23.8</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115</v>
      </c>
      <c r="AK12" s="75">
        <f>AL7</f>
        <v>105.3</v>
      </c>
      <c r="AL12" s="75">
        <f>AM7</f>
        <v>108.1</v>
      </c>
      <c r="AM12" s="75">
        <f>AN7</f>
        <v>105.5</v>
      </c>
      <c r="AN12" s="75">
        <f>AO7</f>
        <v>103.1</v>
      </c>
      <c r="AO12" s="75">
        <f>AP7</f>
        <v>101.9</v>
      </c>
      <c r="AP12" s="71"/>
      <c r="AQ12" s="71"/>
      <c r="AR12" s="71"/>
      <c r="AS12" s="71"/>
      <c r="AT12" s="71"/>
      <c r="AU12" s="74" t="s">
        <v>116</v>
      </c>
      <c r="AV12" s="75">
        <f>BB7</f>
        <v>93.5</v>
      </c>
      <c r="AW12" s="75">
        <f>BC7</f>
        <v>93.3</v>
      </c>
      <c r="AX12" s="75">
        <f>BD7</f>
        <v>95.5</v>
      </c>
      <c r="AY12" s="75">
        <f>BE7</f>
        <v>94.2</v>
      </c>
      <c r="AZ12" s="75">
        <f>BF7</f>
        <v>94</v>
      </c>
      <c r="BA12" s="71"/>
      <c r="BB12" s="72"/>
      <c r="BC12" s="71"/>
      <c r="BD12" s="71"/>
      <c r="BE12" s="71"/>
      <c r="BF12" s="74" t="s">
        <v>116</v>
      </c>
      <c r="BG12" s="75">
        <f>BM7</f>
        <v>196.1</v>
      </c>
      <c r="BH12" s="75">
        <f>BN7</f>
        <v>96.5</v>
      </c>
      <c r="BI12" s="75">
        <f>BO7</f>
        <v>97.7</v>
      </c>
      <c r="BJ12" s="75">
        <f>BP7</f>
        <v>100</v>
      </c>
      <c r="BK12" s="75">
        <f>BQ7</f>
        <v>156.69999999999999</v>
      </c>
      <c r="BL12" s="71"/>
      <c r="BM12" s="71"/>
      <c r="BN12" s="71"/>
      <c r="BO12" s="71"/>
      <c r="BP12" s="71"/>
      <c r="BQ12" s="74" t="s">
        <v>117</v>
      </c>
      <c r="BR12" s="75">
        <f>BX7</f>
        <v>76.599999999999994</v>
      </c>
      <c r="BS12" s="75">
        <f>BY7</f>
        <v>102.5</v>
      </c>
      <c r="BT12" s="75">
        <f>BZ7</f>
        <v>90.4</v>
      </c>
      <c r="BU12" s="75">
        <f>CA7</f>
        <v>86.1</v>
      </c>
      <c r="BV12" s="75">
        <f>CB7</f>
        <v>62.9</v>
      </c>
      <c r="BW12" s="71"/>
      <c r="BX12" s="71"/>
      <c r="BY12" s="71"/>
      <c r="BZ12" s="71"/>
      <c r="CA12" s="71"/>
      <c r="CB12" s="74" t="s">
        <v>118</v>
      </c>
      <c r="CC12" s="75">
        <f>CN7</f>
        <v>171.1</v>
      </c>
      <c r="CD12" s="75">
        <f>CO7</f>
        <v>169.5</v>
      </c>
      <c r="CE12" s="75">
        <f>CP7</f>
        <v>170.2</v>
      </c>
      <c r="CF12" s="75">
        <f>CQ7</f>
        <v>174.7</v>
      </c>
      <c r="CG12" s="75">
        <f>CR7</f>
        <v>178.3</v>
      </c>
      <c r="CH12" s="71"/>
      <c r="CI12" s="71"/>
      <c r="CJ12" s="71"/>
      <c r="CK12" s="71"/>
      <c r="CL12" s="71"/>
      <c r="CM12" s="71"/>
      <c r="CN12" s="71"/>
      <c r="CO12" s="71"/>
      <c r="CP12" s="71"/>
      <c r="CQ12" s="71"/>
      <c r="CR12" s="71"/>
      <c r="CS12" s="71"/>
      <c r="CT12" s="71"/>
      <c r="CU12" s="71"/>
      <c r="CV12" s="74" t="s">
        <v>117</v>
      </c>
      <c r="CW12" s="75">
        <f>DC7</f>
        <v>9.6999999999999993</v>
      </c>
      <c r="CX12" s="75">
        <f>DD7</f>
        <v>8.6999999999999993</v>
      </c>
      <c r="CY12" s="75">
        <f>DE7</f>
        <v>7.7</v>
      </c>
      <c r="CZ12" s="75">
        <f>DF7</f>
        <v>8.1</v>
      </c>
      <c r="DA12" s="75">
        <f>DG7</f>
        <v>8</v>
      </c>
      <c r="DB12" s="71"/>
      <c r="DC12" s="71"/>
      <c r="DD12" s="71"/>
      <c r="DE12" s="71"/>
      <c r="DF12" s="74" t="s">
        <v>119</v>
      </c>
      <c r="DG12" s="75">
        <f>DM7</f>
        <v>37.5</v>
      </c>
      <c r="DH12" s="75">
        <f>DN7</f>
        <v>30.9</v>
      </c>
      <c r="DI12" s="75">
        <f>DO7</f>
        <v>27</v>
      </c>
      <c r="DJ12" s="75">
        <f>DP7</f>
        <v>22.5</v>
      </c>
      <c r="DK12" s="75">
        <f>DQ7</f>
        <v>21.9</v>
      </c>
      <c r="DL12" s="71"/>
      <c r="DM12" s="71"/>
      <c r="DN12" s="71"/>
      <c r="DO12" s="71"/>
      <c r="DP12" s="74" t="s">
        <v>120</v>
      </c>
      <c r="DQ12" s="75">
        <f>DW7</f>
        <v>69.7</v>
      </c>
      <c r="DR12" s="75">
        <f>DX7</f>
        <v>79.3</v>
      </c>
      <c r="DS12" s="75">
        <f>DY7</f>
        <v>78.900000000000006</v>
      </c>
      <c r="DT12" s="75">
        <f>DZ7</f>
        <v>78.400000000000006</v>
      </c>
      <c r="DU12" s="75">
        <f>EA7</f>
        <v>77.8</v>
      </c>
      <c r="DV12" s="71"/>
      <c r="DW12" s="71"/>
      <c r="DX12" s="71"/>
      <c r="DY12" s="71"/>
      <c r="DZ12" s="74" t="s">
        <v>121</v>
      </c>
      <c r="EA12" s="76">
        <f>EG7</f>
        <v>488.26</v>
      </c>
      <c r="EB12" s="76">
        <f>EH7</f>
        <v>486.02</v>
      </c>
      <c r="EC12" s="76">
        <f>EI7</f>
        <v>495.21</v>
      </c>
      <c r="ED12" s="76">
        <f>EJ7</f>
        <v>513.91999999999996</v>
      </c>
      <c r="EE12" s="76">
        <f>EK7</f>
        <v>527.41999999999996</v>
      </c>
      <c r="EF12" s="71"/>
      <c r="EG12" s="71"/>
      <c r="EH12" s="71"/>
      <c r="EI12" s="71"/>
      <c r="EJ12" s="74" t="s">
        <v>121</v>
      </c>
      <c r="EK12" s="76">
        <f>EQ7</f>
        <v>481.63</v>
      </c>
      <c r="EL12" s="76">
        <f>ER7</f>
        <v>482.53</v>
      </c>
      <c r="EM12" s="76">
        <f>ES7</f>
        <v>483.53</v>
      </c>
      <c r="EN12" s="76">
        <f>ET7</f>
        <v>498.33</v>
      </c>
      <c r="EO12" s="76">
        <f>EU7</f>
        <v>522.02</v>
      </c>
      <c r="EP12" s="71"/>
      <c r="EQ12" s="71"/>
      <c r="ER12" s="71"/>
      <c r="ES12" s="71"/>
      <c r="ET12" s="74" t="s">
        <v>122</v>
      </c>
      <c r="EU12" s="76">
        <f>FA7</f>
        <v>255.16</v>
      </c>
      <c r="EV12" s="76">
        <f>FB7</f>
        <v>258.69</v>
      </c>
      <c r="EW12" s="76">
        <f>FC7</f>
        <v>263.58</v>
      </c>
      <c r="EX12" s="76">
        <f>FD7</f>
        <v>270.51</v>
      </c>
      <c r="EY12" s="76">
        <f>FE7</f>
        <v>278.25</v>
      </c>
      <c r="EZ12" s="71"/>
      <c r="FA12" s="71"/>
      <c r="FB12" s="71"/>
      <c r="FC12" s="71"/>
      <c r="FD12" s="74" t="s">
        <v>123</v>
      </c>
      <c r="FE12" s="75">
        <f>FK7</f>
        <v>17.399999999999999</v>
      </c>
      <c r="FF12" s="75">
        <f>FL7</f>
        <v>17.399999999999999</v>
      </c>
      <c r="FG12" s="75">
        <f>FM7</f>
        <v>17.7</v>
      </c>
      <c r="FH12" s="75">
        <f>FN7</f>
        <v>18</v>
      </c>
      <c r="FI12" s="75">
        <f>FO7</f>
        <v>18.399999999999999</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120</v>
      </c>
      <c r="AK13" s="75">
        <f>AQ7</f>
        <v>103</v>
      </c>
      <c r="AL13" s="75">
        <f>AR7</f>
        <v>102.8</v>
      </c>
      <c r="AM13" s="75">
        <f>AS7</f>
        <v>104.1</v>
      </c>
      <c r="AN13" s="75">
        <f>AT7</f>
        <v>103.5</v>
      </c>
      <c r="AO13" s="75">
        <f>AU7</f>
        <v>103.3</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124</v>
      </c>
      <c r="CC13" s="75">
        <f>CI7</f>
        <v>17.7</v>
      </c>
      <c r="CD13" s="75">
        <f>CJ7</f>
        <v>15.7</v>
      </c>
      <c r="CE13" s="75">
        <f>CK7</f>
        <v>13.6</v>
      </c>
      <c r="CF13" s="75">
        <f>CL7</f>
        <v>14.6</v>
      </c>
      <c r="CG13" s="75">
        <f>CM7</f>
        <v>14.5</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125</v>
      </c>
      <c r="CC14" s="75">
        <f>CS7</f>
        <v>183</v>
      </c>
      <c r="CD14" s="75">
        <f>CT7</f>
        <v>181.8</v>
      </c>
      <c r="CE14" s="75">
        <f>CU7</f>
        <v>177.3</v>
      </c>
      <c r="CF14" s="75">
        <f>CV7</f>
        <v>180</v>
      </c>
      <c r="CG14" s="75">
        <f>CW7</f>
        <v>180.1</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126</v>
      </c>
      <c r="AV15" s="69"/>
      <c r="AW15" s="69"/>
      <c r="AX15" s="69"/>
      <c r="AY15" s="69"/>
      <c r="AZ15" s="69"/>
      <c r="BA15" s="2"/>
      <c r="BB15" s="67"/>
      <c r="BC15" s="2"/>
      <c r="BD15" s="2"/>
      <c r="BE15" s="2"/>
      <c r="BF15" s="67" t="s">
        <v>126</v>
      </c>
      <c r="BG15" s="69"/>
      <c r="BH15" s="69"/>
      <c r="BI15" s="69"/>
      <c r="BJ15" s="69"/>
      <c r="BK15" s="69"/>
      <c r="BL15" s="2"/>
      <c r="BM15" s="2"/>
      <c r="BN15" s="2"/>
      <c r="BO15" s="2"/>
      <c r="BP15" s="2"/>
      <c r="BQ15" s="67" t="s">
        <v>126</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126</v>
      </c>
      <c r="CW15" s="69"/>
      <c r="CX15" s="69"/>
      <c r="CY15" s="69"/>
      <c r="CZ15" s="69"/>
      <c r="DA15" s="69"/>
      <c r="DB15" s="2"/>
      <c r="DC15" s="2"/>
      <c r="DD15" s="2"/>
      <c r="DE15" s="2"/>
      <c r="DF15" s="67" t="s">
        <v>126</v>
      </c>
      <c r="DG15" s="69"/>
      <c r="DH15" s="69"/>
      <c r="DI15" s="69"/>
      <c r="DJ15" s="69"/>
      <c r="DK15" s="69"/>
      <c r="DL15" s="2"/>
      <c r="DM15" s="2"/>
      <c r="DN15" s="2"/>
      <c r="DO15" s="2"/>
      <c r="DP15" s="67" t="s">
        <v>126</v>
      </c>
      <c r="DQ15" s="69"/>
      <c r="DR15" s="69"/>
      <c r="DS15" s="69"/>
      <c r="DT15" s="69"/>
      <c r="DU15" s="69"/>
      <c r="DV15" s="2"/>
      <c r="DW15" s="2"/>
      <c r="DX15" s="2"/>
      <c r="DY15" s="2"/>
      <c r="DZ15" s="67" t="s">
        <v>126</v>
      </c>
      <c r="EA15" s="69"/>
      <c r="EB15" s="69"/>
      <c r="EC15" s="69"/>
      <c r="ED15" s="69"/>
      <c r="EE15" s="69"/>
      <c r="EF15" s="2"/>
      <c r="EG15" s="2"/>
      <c r="EH15" s="2"/>
      <c r="EI15" s="2"/>
      <c r="EJ15" s="67" t="s">
        <v>126</v>
      </c>
      <c r="EK15" s="69"/>
      <c r="EL15" s="69"/>
      <c r="EM15" s="69"/>
      <c r="EN15" s="69"/>
      <c r="EO15" s="69"/>
      <c r="EP15" s="2"/>
      <c r="EQ15" s="2"/>
      <c r="ER15" s="2"/>
      <c r="ES15" s="2"/>
      <c r="ET15" s="67" t="s">
        <v>126</v>
      </c>
      <c r="EU15" s="69"/>
      <c r="EV15" s="69"/>
      <c r="EW15" s="69"/>
      <c r="EX15" s="69"/>
      <c r="EY15" s="69"/>
      <c r="EZ15" s="2"/>
      <c r="FA15" s="2"/>
      <c r="FB15" s="2"/>
      <c r="FC15" s="2"/>
      <c r="FD15" s="67" t="s">
        <v>126</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126</v>
      </c>
      <c r="AK16" s="69"/>
      <c r="AL16" s="69"/>
      <c r="AM16" s="69"/>
      <c r="AN16" s="69"/>
      <c r="AO16" s="69"/>
      <c r="AP16" s="2"/>
      <c r="AQ16" s="2"/>
      <c r="AR16" s="2"/>
      <c r="AS16" s="2"/>
      <c r="AT16" s="2"/>
      <c r="AU16" s="67"/>
      <c r="AV16" s="77">
        <f>$I$10</f>
        <v>41275</v>
      </c>
      <c r="AW16" s="77">
        <f>$J$10</f>
        <v>41640</v>
      </c>
      <c r="AX16" s="77">
        <f>$K$10</f>
        <v>42005</v>
      </c>
      <c r="AY16" s="77">
        <f>$L$10</f>
        <v>42370</v>
      </c>
      <c r="AZ16" s="77">
        <f>$M$10</f>
        <v>42736</v>
      </c>
      <c r="BA16" s="2"/>
      <c r="BB16" s="67"/>
      <c r="BC16" s="2"/>
      <c r="BD16" s="2"/>
      <c r="BE16" s="2"/>
      <c r="BF16" s="67"/>
      <c r="BG16" s="77">
        <f>$I$10</f>
        <v>41275</v>
      </c>
      <c r="BH16" s="77">
        <f>$J$10</f>
        <v>41640</v>
      </c>
      <c r="BI16" s="77">
        <f>$K$10</f>
        <v>42005</v>
      </c>
      <c r="BJ16" s="77">
        <f>$L$10</f>
        <v>42370</v>
      </c>
      <c r="BK16" s="77">
        <f>$M$10</f>
        <v>42736</v>
      </c>
      <c r="BL16" s="2"/>
      <c r="BM16" s="2"/>
      <c r="BN16" s="2"/>
      <c r="BO16" s="2"/>
      <c r="BP16" s="2"/>
      <c r="BQ16" s="67"/>
      <c r="BR16" s="77">
        <f>$I$10</f>
        <v>41275</v>
      </c>
      <c r="BS16" s="77">
        <f>$J$10</f>
        <v>41640</v>
      </c>
      <c r="BT16" s="77">
        <f>$K$10</f>
        <v>42005</v>
      </c>
      <c r="BU16" s="77">
        <f>$L$10</f>
        <v>42370</v>
      </c>
      <c r="BV16" s="77">
        <f>$M$10</f>
        <v>42736</v>
      </c>
      <c r="BW16" s="2"/>
      <c r="BX16" s="2"/>
      <c r="BY16" s="2"/>
      <c r="BZ16" s="2"/>
      <c r="CA16" s="2"/>
      <c r="CB16" s="67" t="s">
        <v>126</v>
      </c>
      <c r="CC16" s="69"/>
      <c r="CD16" s="69"/>
      <c r="CE16" s="69"/>
      <c r="CF16" s="69"/>
      <c r="CG16" s="69"/>
      <c r="CH16" s="2"/>
      <c r="CI16" s="2"/>
      <c r="CJ16" s="2"/>
      <c r="CK16" s="2"/>
      <c r="CL16" s="2"/>
      <c r="CM16" s="2"/>
      <c r="CN16" s="2"/>
      <c r="CO16" s="2"/>
      <c r="CP16" s="2"/>
      <c r="CQ16" s="2"/>
      <c r="CR16" s="2"/>
      <c r="CS16" s="2"/>
      <c r="CT16" s="2"/>
      <c r="CU16" s="2"/>
      <c r="CV16" s="67"/>
      <c r="CW16" s="77">
        <f>$I$10</f>
        <v>41275</v>
      </c>
      <c r="CX16" s="77">
        <f>$J$10</f>
        <v>41640</v>
      </c>
      <c r="CY16" s="77">
        <f>$K$10</f>
        <v>42005</v>
      </c>
      <c r="CZ16" s="77">
        <f>$L$10</f>
        <v>42370</v>
      </c>
      <c r="DA16" s="77">
        <f>$M$10</f>
        <v>42736</v>
      </c>
      <c r="DB16" s="2"/>
      <c r="DC16" s="2"/>
      <c r="DD16" s="2"/>
      <c r="DE16" s="2"/>
      <c r="DF16" s="67"/>
      <c r="DG16" s="77">
        <f>$I$10</f>
        <v>41275</v>
      </c>
      <c r="DH16" s="77">
        <f>$J$10</f>
        <v>41640</v>
      </c>
      <c r="DI16" s="77">
        <f>$K$10</f>
        <v>42005</v>
      </c>
      <c r="DJ16" s="77">
        <f>$L$10</f>
        <v>42370</v>
      </c>
      <c r="DK16" s="77">
        <f>$M$10</f>
        <v>42736</v>
      </c>
      <c r="DL16" s="2"/>
      <c r="DM16" s="2"/>
      <c r="DN16" s="2"/>
      <c r="DO16" s="2"/>
      <c r="DP16" s="67"/>
      <c r="DQ16" s="77">
        <f>$I$10</f>
        <v>41275</v>
      </c>
      <c r="DR16" s="77">
        <f>$J$10</f>
        <v>41640</v>
      </c>
      <c r="DS16" s="77">
        <f>$K$10</f>
        <v>42005</v>
      </c>
      <c r="DT16" s="77">
        <f>$L$10</f>
        <v>42370</v>
      </c>
      <c r="DU16" s="77">
        <f>$M$10</f>
        <v>42736</v>
      </c>
      <c r="DV16" s="2"/>
      <c r="DW16" s="2"/>
      <c r="DX16" s="2"/>
      <c r="DY16" s="2"/>
      <c r="DZ16" s="67"/>
      <c r="EA16" s="77">
        <f>$I$10</f>
        <v>41275</v>
      </c>
      <c r="EB16" s="77">
        <f>$J$10</f>
        <v>41640</v>
      </c>
      <c r="EC16" s="77">
        <f>$K$10</f>
        <v>42005</v>
      </c>
      <c r="ED16" s="77">
        <f>$L$10</f>
        <v>42370</v>
      </c>
      <c r="EE16" s="77">
        <f>$M$10</f>
        <v>42736</v>
      </c>
      <c r="EF16" s="2"/>
      <c r="EG16" s="2"/>
      <c r="EH16" s="2"/>
      <c r="EI16" s="2"/>
      <c r="EJ16" s="67"/>
      <c r="EK16" s="77">
        <f>$I$10</f>
        <v>41275</v>
      </c>
      <c r="EL16" s="77">
        <f>$J$10</f>
        <v>41640</v>
      </c>
      <c r="EM16" s="77">
        <f>$K$10</f>
        <v>42005</v>
      </c>
      <c r="EN16" s="77">
        <f>$L$10</f>
        <v>42370</v>
      </c>
      <c r="EO16" s="77">
        <f>$M$10</f>
        <v>42736</v>
      </c>
      <c r="EP16" s="2"/>
      <c r="EQ16" s="2"/>
      <c r="ER16" s="2"/>
      <c r="ES16" s="2"/>
      <c r="ET16" s="67"/>
      <c r="EU16" s="77">
        <f>$I$10</f>
        <v>41275</v>
      </c>
      <c r="EV16" s="77">
        <f>$J$10</f>
        <v>41640</v>
      </c>
      <c r="EW16" s="77">
        <f>$K$10</f>
        <v>42005</v>
      </c>
      <c r="EX16" s="77">
        <f>$L$10</f>
        <v>42370</v>
      </c>
      <c r="EY16" s="77">
        <f>$M$10</f>
        <v>42736</v>
      </c>
      <c r="EZ16" s="2"/>
      <c r="FA16" s="2"/>
      <c r="FB16" s="2"/>
      <c r="FC16" s="2"/>
      <c r="FD16" s="67"/>
      <c r="FE16" s="77">
        <f>$I$10</f>
        <v>41275</v>
      </c>
      <c r="FF16" s="77">
        <f>$J$10</f>
        <v>41640</v>
      </c>
      <c r="FG16" s="77">
        <f>$K$10</f>
        <v>42005</v>
      </c>
      <c r="FH16" s="77">
        <f>$L$10</f>
        <v>42370</v>
      </c>
      <c r="FI16" s="77">
        <f>$M$10</f>
        <v>42736</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41275</v>
      </c>
      <c r="AL17" s="77">
        <f>$J$10</f>
        <v>41640</v>
      </c>
      <c r="AM17" s="77">
        <f>$K$10</f>
        <v>42005</v>
      </c>
      <c r="AN17" s="77">
        <f>$L$10</f>
        <v>42370</v>
      </c>
      <c r="AO17" s="77">
        <f>$M$10</f>
        <v>42736</v>
      </c>
      <c r="AP17" s="2"/>
      <c r="AQ17" s="2"/>
      <c r="AR17" s="2"/>
      <c r="AS17" s="2"/>
      <c r="AT17" s="2"/>
      <c r="AU17" s="78" t="s">
        <v>109</v>
      </c>
      <c r="AV17" s="79">
        <f>IF(AW7="-",NA(),AW7)</f>
        <v>97.9</v>
      </c>
      <c r="AW17" s="79">
        <f>IF(AX7="-",NA(),AX7)</f>
        <v>98.6</v>
      </c>
      <c r="AX17" s="79">
        <f>IF(AY7="-",NA(),AY7)</f>
        <v>97.9</v>
      </c>
      <c r="AY17" s="79">
        <f>IF(AZ7="-",NA(),AZ7)</f>
        <v>95</v>
      </c>
      <c r="AZ17" s="79">
        <f>IF(BA7="-",NA(),BA7)</f>
        <v>93.1</v>
      </c>
      <c r="BA17" s="2"/>
      <c r="BB17" s="67"/>
      <c r="BC17" s="2"/>
      <c r="BD17" s="2"/>
      <c r="BE17" s="2"/>
      <c r="BF17" s="78" t="s">
        <v>109</v>
      </c>
      <c r="BG17" s="79">
        <f>IF(BH7="-",NA(),BH7)</f>
        <v>1702.3</v>
      </c>
      <c r="BH17" s="79">
        <f>IF(BI7="-",NA(),BI7)</f>
        <v>925.9</v>
      </c>
      <c r="BI17" s="79">
        <f>IF(BJ7="-",NA(),BJ7)</f>
        <v>1070.5999999999999</v>
      </c>
      <c r="BJ17" s="79">
        <f>IF(BK7="-",NA(),BK7)</f>
        <v>790</v>
      </c>
      <c r="BK17" s="79">
        <f>IF(BL7="-",NA(),BL7)</f>
        <v>742</v>
      </c>
      <c r="BL17" s="2"/>
      <c r="BM17" s="2"/>
      <c r="BN17" s="2"/>
      <c r="BO17" s="2"/>
      <c r="BP17" s="2"/>
      <c r="BQ17" s="78" t="s">
        <v>109</v>
      </c>
      <c r="BR17" s="79">
        <f>IF(BS7="-",NA(),BS7)</f>
        <v>0</v>
      </c>
      <c r="BS17" s="79">
        <f>IF(BT7="-",NA(),BT7)</f>
        <v>0</v>
      </c>
      <c r="BT17" s="79">
        <f>IF(BU7="-",NA(),BU7)</f>
        <v>0</v>
      </c>
      <c r="BU17" s="79">
        <f>IF(BV7="-",NA(),BV7)</f>
        <v>0</v>
      </c>
      <c r="BV17" s="79">
        <f>IF(BW7="-",NA(),BW7)</f>
        <v>0</v>
      </c>
      <c r="BW17" s="2"/>
      <c r="BX17" s="2"/>
      <c r="BY17" s="2"/>
      <c r="BZ17" s="2"/>
      <c r="CA17" s="2"/>
      <c r="CB17" s="67"/>
      <c r="CC17" s="77">
        <f>$I$10</f>
        <v>41275</v>
      </c>
      <c r="CD17" s="77">
        <f>$J$10</f>
        <v>41640</v>
      </c>
      <c r="CE17" s="77">
        <f>$K$10</f>
        <v>42005</v>
      </c>
      <c r="CF17" s="77">
        <f>$L$10</f>
        <v>42370</v>
      </c>
      <c r="CG17" s="77">
        <f>$M$10</f>
        <v>42736</v>
      </c>
      <c r="CH17" s="2"/>
      <c r="CI17" s="2"/>
      <c r="CJ17" s="2"/>
      <c r="CK17" s="2"/>
      <c r="CL17" s="2"/>
      <c r="CM17" s="2"/>
      <c r="CN17" s="2"/>
      <c r="CO17" s="2"/>
      <c r="CP17" s="2"/>
      <c r="CQ17" s="2"/>
      <c r="CR17" s="2"/>
      <c r="CS17" s="2"/>
      <c r="CT17" s="2"/>
      <c r="CU17" s="2"/>
      <c r="CV17" s="78" t="s">
        <v>109</v>
      </c>
      <c r="CW17" s="79">
        <f>IF(CX7="-",NA(),CX7)</f>
        <v>6.8</v>
      </c>
      <c r="CX17" s="79">
        <f>IF(CY7="-",NA(),CY7)</f>
        <v>7.7</v>
      </c>
      <c r="CY17" s="79">
        <f>IF(CZ7="-",NA(),CZ7)</f>
        <v>6.2</v>
      </c>
      <c r="CZ17" s="79">
        <f>IF(DA7="-",NA(),DA7)</f>
        <v>6.9</v>
      </c>
      <c r="DA17" s="79">
        <f>IF(DB7="-",NA(),DB7)</f>
        <v>7.6</v>
      </c>
      <c r="DB17" s="2"/>
      <c r="DC17" s="2"/>
      <c r="DD17" s="2"/>
      <c r="DE17" s="2"/>
      <c r="DF17" s="78" t="s">
        <v>109</v>
      </c>
      <c r="DG17" s="79">
        <f>IF(DH7="-",NA(),DH7)</f>
        <v>0</v>
      </c>
      <c r="DH17" s="79">
        <f>IF(DI7="-",NA(),DI7)</f>
        <v>0</v>
      </c>
      <c r="DI17" s="79">
        <f>IF(DJ7="-",NA(),DJ7)</f>
        <v>0</v>
      </c>
      <c r="DJ17" s="79">
        <f>IF(DK7="-",NA(),DK7)</f>
        <v>0</v>
      </c>
      <c r="DK17" s="79">
        <f>IF(DL7="-",NA(),DL7)</f>
        <v>0</v>
      </c>
      <c r="DL17" s="2"/>
      <c r="DM17" s="2"/>
      <c r="DN17" s="2"/>
      <c r="DO17" s="2"/>
      <c r="DP17" s="78" t="s">
        <v>109</v>
      </c>
      <c r="DQ17" s="79">
        <f>IF(DR7="-",NA(),DR7)</f>
        <v>62.1</v>
      </c>
      <c r="DR17" s="79">
        <f>IF(DS7="-",NA(),DS7)</f>
        <v>76.8</v>
      </c>
      <c r="DS17" s="79">
        <f>IF(DT7="-",NA(),DT7)</f>
        <v>80.599999999999994</v>
      </c>
      <c r="DT17" s="79">
        <f>IF(DU7="-",NA(),DU7)</f>
        <v>81</v>
      </c>
      <c r="DU17" s="79">
        <f>IF(DV7="-",NA(),DV7)</f>
        <v>79.8</v>
      </c>
      <c r="DV17" s="2"/>
      <c r="DW17" s="2"/>
      <c r="DX17" s="2"/>
      <c r="DY17" s="2"/>
      <c r="DZ17" s="78" t="s">
        <v>109</v>
      </c>
      <c r="EA17" s="80">
        <f>IF(EB7="-",NA(),EB7)</f>
        <v>732.16</v>
      </c>
      <c r="EB17" s="80">
        <f>IF(EC7="-",NA(),EC7)</f>
        <v>726.28</v>
      </c>
      <c r="EC17" s="80">
        <f>IF(ED7="-",NA(),ED7)</f>
        <v>734.02</v>
      </c>
      <c r="ED17" s="80">
        <f>IF(EE7="-",NA(),EE7)</f>
        <v>798.13</v>
      </c>
      <c r="EE17" s="80">
        <f>IF(EF7="-",NA(),EF7)</f>
        <v>800.19</v>
      </c>
      <c r="EF17" s="2"/>
      <c r="EG17" s="2"/>
      <c r="EH17" s="2"/>
      <c r="EI17" s="2"/>
      <c r="EJ17" s="78" t="s">
        <v>109</v>
      </c>
      <c r="EK17" s="80">
        <f>IF(EL7="-",NA(),EL7)</f>
        <v>743.57</v>
      </c>
      <c r="EL17" s="80">
        <f>IF(EM7="-",NA(),EM7)</f>
        <v>714.52</v>
      </c>
      <c r="EM17" s="80">
        <f>IF(EN7="-",NA(),EN7)</f>
        <v>697.49</v>
      </c>
      <c r="EN17" s="80">
        <f>IF(EO7="-",NA(),EO7)</f>
        <v>753.98</v>
      </c>
      <c r="EO17" s="80">
        <f>IF(EP7="-",NA(),EP7)</f>
        <v>785.29</v>
      </c>
      <c r="EP17" s="2"/>
      <c r="EQ17" s="2"/>
      <c r="ER17" s="2"/>
      <c r="ES17" s="2"/>
      <c r="ET17" s="78" t="s">
        <v>109</v>
      </c>
      <c r="EU17" s="80">
        <f>IF(EV7="-",NA(),EV7)</f>
        <v>521.57000000000005</v>
      </c>
      <c r="EV17" s="80">
        <f>IF(EW7="-",NA(),EW7)</f>
        <v>499.14</v>
      </c>
      <c r="EW17" s="80">
        <f>IF(EX7="-",NA(),EX7)</f>
        <v>494.63</v>
      </c>
      <c r="EX17" s="80">
        <f>IF(EY7="-",NA(),EY7)</f>
        <v>569.57000000000005</v>
      </c>
      <c r="EY17" s="80">
        <f>IF(EZ7="-",NA(),EZ7)</f>
        <v>572.53</v>
      </c>
      <c r="EZ17" s="2"/>
      <c r="FA17" s="2"/>
      <c r="FB17" s="2"/>
      <c r="FC17" s="2"/>
      <c r="FD17" s="78" t="s">
        <v>109</v>
      </c>
      <c r="FE17" s="79">
        <f>IF(FF7="-",NA(),FF7)</f>
        <v>24.3</v>
      </c>
      <c r="FF17" s="79">
        <f>IF(FG7="-",NA(),FG7)</f>
        <v>23.8</v>
      </c>
      <c r="FG17" s="79">
        <f>IF(FH7="-",NA(),FH7)</f>
        <v>23.6</v>
      </c>
      <c r="FH17" s="79">
        <f>IF(FI7="-",NA(),FI7)</f>
        <v>24.1</v>
      </c>
      <c r="FI17" s="79">
        <f>IF(FJ7="-",NA(),FJ7)</f>
        <v>23.8</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127</v>
      </c>
      <c r="AK18" s="79">
        <f>IF(AL7="-",NA(),AL7)</f>
        <v>105.3</v>
      </c>
      <c r="AL18" s="79">
        <f>IF(AM7="-",NA(),AM7)</f>
        <v>108.1</v>
      </c>
      <c r="AM18" s="79">
        <f>IF(AN7="-",NA(),AN7)</f>
        <v>105.5</v>
      </c>
      <c r="AN18" s="79">
        <f>IF(AO7="-",NA(),AO7)</f>
        <v>103.1</v>
      </c>
      <c r="AO18" s="79">
        <f>IF(AP7="-",NA(),AP7)</f>
        <v>101.9</v>
      </c>
      <c r="AP18" s="2"/>
      <c r="AQ18" s="2"/>
      <c r="AR18" s="2"/>
      <c r="AS18" s="2"/>
      <c r="AT18" s="2"/>
      <c r="AU18" s="78" t="s">
        <v>122</v>
      </c>
      <c r="AV18" s="79">
        <f>IF(BB7="-",NA(),BB7)</f>
        <v>93.5</v>
      </c>
      <c r="AW18" s="79">
        <f>IF(BC7="-",NA(),BC7)</f>
        <v>93.3</v>
      </c>
      <c r="AX18" s="79">
        <f>IF(BD7="-",NA(),BD7)</f>
        <v>95.5</v>
      </c>
      <c r="AY18" s="79">
        <f>IF(BE7="-",NA(),BE7)</f>
        <v>94.2</v>
      </c>
      <c r="AZ18" s="79">
        <f>IF(BF7="-",NA(),BF7)</f>
        <v>94</v>
      </c>
      <c r="BA18" s="2"/>
      <c r="BB18" s="2"/>
      <c r="BC18" s="2"/>
      <c r="BD18" s="2"/>
      <c r="BE18" s="2"/>
      <c r="BF18" s="78" t="s">
        <v>122</v>
      </c>
      <c r="BG18" s="79">
        <f>IF(BM7="-",NA(),BM7)</f>
        <v>196.1</v>
      </c>
      <c r="BH18" s="79">
        <f>IF(BN7="-",NA(),BN7)</f>
        <v>96.5</v>
      </c>
      <c r="BI18" s="79">
        <f>IF(BO7="-",NA(),BO7)</f>
        <v>97.7</v>
      </c>
      <c r="BJ18" s="79">
        <f>IF(BP7="-",NA(),BP7)</f>
        <v>100</v>
      </c>
      <c r="BK18" s="79">
        <f>IF(BQ7="-",NA(),BQ7)</f>
        <v>156.69999999999999</v>
      </c>
      <c r="BL18" s="2"/>
      <c r="BM18" s="2"/>
      <c r="BN18" s="2"/>
      <c r="BO18" s="2"/>
      <c r="BP18" s="2"/>
      <c r="BQ18" s="78" t="s">
        <v>122</v>
      </c>
      <c r="BR18" s="79">
        <f>IF(BX7="-",NA(),BX7)</f>
        <v>76.599999999999994</v>
      </c>
      <c r="BS18" s="79">
        <f>IF(BY7="-",NA(),BY7)</f>
        <v>102.5</v>
      </c>
      <c r="BT18" s="79">
        <f>IF(BZ7="-",NA(),BZ7)</f>
        <v>90.4</v>
      </c>
      <c r="BU18" s="79">
        <f>IF(CA7="-",NA(),CA7)</f>
        <v>86.1</v>
      </c>
      <c r="BV18" s="79">
        <f>IF(CB7="-",NA(),CB7)</f>
        <v>62.9</v>
      </c>
      <c r="BW18" s="2"/>
      <c r="BX18" s="2"/>
      <c r="BY18" s="2"/>
      <c r="BZ18" s="2"/>
      <c r="CA18" s="2"/>
      <c r="CB18" s="81" t="s">
        <v>110</v>
      </c>
      <c r="CC18" s="79">
        <f>IF(CC11="-",NA(),CC11)</f>
        <v>11.7</v>
      </c>
      <c r="CD18" s="79">
        <f t="shared" ref="CD18:CG18" si="4">IF(CD11="-",NA(),CD11)</f>
        <v>13</v>
      </c>
      <c r="CE18" s="79">
        <f t="shared" si="4"/>
        <v>10.5</v>
      </c>
      <c r="CF18" s="79">
        <f t="shared" si="4"/>
        <v>12</v>
      </c>
      <c r="CG18" s="79">
        <f t="shared" si="4"/>
        <v>13.6</v>
      </c>
      <c r="CH18" s="2"/>
      <c r="CI18" s="2"/>
      <c r="CJ18" s="2"/>
      <c r="CK18" s="2"/>
      <c r="CL18" s="2"/>
      <c r="CM18" s="2"/>
      <c r="CN18" s="2"/>
      <c r="CO18" s="2"/>
      <c r="CP18" s="2"/>
      <c r="CQ18" s="2"/>
      <c r="CR18" s="2"/>
      <c r="CS18" s="2"/>
      <c r="CT18" s="2"/>
      <c r="CU18" s="2"/>
      <c r="CV18" s="78" t="s">
        <v>122</v>
      </c>
      <c r="CW18" s="79">
        <f>IF(DC7="-",NA(),DC7)</f>
        <v>9.6999999999999993</v>
      </c>
      <c r="CX18" s="79">
        <f>IF(DD7="-",NA(),DD7)</f>
        <v>8.6999999999999993</v>
      </c>
      <c r="CY18" s="79">
        <f>IF(DE7="-",NA(),DE7)</f>
        <v>7.7</v>
      </c>
      <c r="CZ18" s="79">
        <f>IF(DF7="-",NA(),DF7)</f>
        <v>8.1</v>
      </c>
      <c r="DA18" s="79">
        <f>IF(DG7="-",NA(),DG7)</f>
        <v>8</v>
      </c>
      <c r="DB18" s="2"/>
      <c r="DC18" s="2"/>
      <c r="DD18" s="2"/>
      <c r="DE18" s="2"/>
      <c r="DF18" s="78" t="s">
        <v>122</v>
      </c>
      <c r="DG18" s="79">
        <f>IF(DM7="-",NA(),DM7)</f>
        <v>37.5</v>
      </c>
      <c r="DH18" s="79">
        <f>IF(DN7="-",NA(),DN7)</f>
        <v>30.9</v>
      </c>
      <c r="DI18" s="79">
        <f>IF(DO7="-",NA(),DO7)</f>
        <v>27</v>
      </c>
      <c r="DJ18" s="79">
        <f>IF(DP7="-",NA(),DP7)</f>
        <v>22.5</v>
      </c>
      <c r="DK18" s="79">
        <f>IF(DQ7="-",NA(),DQ7)</f>
        <v>21.9</v>
      </c>
      <c r="DL18" s="2"/>
      <c r="DM18" s="2"/>
      <c r="DN18" s="2"/>
      <c r="DO18" s="2"/>
      <c r="DP18" s="78" t="s">
        <v>122</v>
      </c>
      <c r="DQ18" s="79">
        <f>IF(DW7="-",NA(),DW7)</f>
        <v>69.7</v>
      </c>
      <c r="DR18" s="79">
        <f>IF(DX7="-",NA(),DX7)</f>
        <v>79.3</v>
      </c>
      <c r="DS18" s="79">
        <f>IF(DY7="-",NA(),DY7)</f>
        <v>78.900000000000006</v>
      </c>
      <c r="DT18" s="79">
        <f>IF(DZ7="-",NA(),DZ7)</f>
        <v>78.400000000000006</v>
      </c>
      <c r="DU18" s="79">
        <f>IF(EA7="-",NA(),EA7)</f>
        <v>77.8</v>
      </c>
      <c r="DV18" s="2"/>
      <c r="DW18" s="2"/>
      <c r="DX18" s="2"/>
      <c r="DY18" s="2"/>
      <c r="DZ18" s="78" t="s">
        <v>122</v>
      </c>
      <c r="EA18" s="80">
        <f>IF(EG7="-",NA(),EG7)</f>
        <v>488.26</v>
      </c>
      <c r="EB18" s="80">
        <f>IF(EH7="-",NA(),EH7)</f>
        <v>486.02</v>
      </c>
      <c r="EC18" s="80">
        <f>IF(EI7="-",NA(),EI7)</f>
        <v>495.21</v>
      </c>
      <c r="ED18" s="80">
        <f>IF(EJ7="-",NA(),EJ7)</f>
        <v>513.91999999999996</v>
      </c>
      <c r="EE18" s="80">
        <f>IF(EK7="-",NA(),EK7)</f>
        <v>527.41999999999996</v>
      </c>
      <c r="EF18" s="2"/>
      <c r="EG18" s="2"/>
      <c r="EH18" s="2"/>
      <c r="EI18" s="2"/>
      <c r="EJ18" s="78" t="s">
        <v>122</v>
      </c>
      <c r="EK18" s="80">
        <f>IF(EQ7="-",NA(),EQ7)</f>
        <v>481.63</v>
      </c>
      <c r="EL18" s="80">
        <f>IF(ER7="-",NA(),ER7)</f>
        <v>482.53</v>
      </c>
      <c r="EM18" s="80">
        <f>IF(ES7="-",NA(),ES7)</f>
        <v>483.53</v>
      </c>
      <c r="EN18" s="80">
        <f>IF(ET7="-",NA(),ET7)</f>
        <v>498.33</v>
      </c>
      <c r="EO18" s="80">
        <f>IF(EU7="-",NA(),EU7)</f>
        <v>522.02</v>
      </c>
      <c r="EP18" s="2"/>
      <c r="EQ18" s="2"/>
      <c r="ER18" s="2"/>
      <c r="ES18" s="2"/>
      <c r="ET18" s="78" t="s">
        <v>122</v>
      </c>
      <c r="EU18" s="80">
        <f>IF(FA7="-",NA(),FA7)</f>
        <v>255.16</v>
      </c>
      <c r="EV18" s="80">
        <f>IF(FB7="-",NA(),FB7)</f>
        <v>258.69</v>
      </c>
      <c r="EW18" s="80">
        <f>IF(FC7="-",NA(),FC7)</f>
        <v>263.58</v>
      </c>
      <c r="EX18" s="80">
        <f>IF(FD7="-",NA(),FD7)</f>
        <v>270.51</v>
      </c>
      <c r="EY18" s="80">
        <f>IF(FE7="-",NA(),FE7)</f>
        <v>278.25</v>
      </c>
      <c r="EZ18" s="2"/>
      <c r="FA18" s="2"/>
      <c r="FB18" s="2"/>
      <c r="FC18" s="2"/>
      <c r="FD18" s="78" t="s">
        <v>122</v>
      </c>
      <c r="FE18" s="79">
        <f>IF(FK7="-",NA(),FK7)</f>
        <v>17.399999999999999</v>
      </c>
      <c r="FF18" s="79">
        <f>IF(FL7="-",NA(),FL7)</f>
        <v>17.399999999999999</v>
      </c>
      <c r="FG18" s="79">
        <f>IF(FM7="-",NA(),FM7)</f>
        <v>17.7</v>
      </c>
      <c r="FH18" s="79">
        <f>IF(FN7="-",NA(),FN7)</f>
        <v>18</v>
      </c>
      <c r="FI18" s="79">
        <f>IF(FO7="-",NA(),FO7)</f>
        <v>18.399999999999999</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122</v>
      </c>
      <c r="AK19" s="79">
        <f>IF(AQ7="-",NA(),AQ7)</f>
        <v>103</v>
      </c>
      <c r="AL19" s="79">
        <f>IF(AR7="-",NA(),AR7)</f>
        <v>102.8</v>
      </c>
      <c r="AM19" s="79">
        <f>IF(AS7="-",NA(),AS7)</f>
        <v>104.1</v>
      </c>
      <c r="AN19" s="79">
        <f>IF(AT7="-",NA(),AT7)</f>
        <v>103.5</v>
      </c>
      <c r="AO19" s="79">
        <f>IF(AU7="-",NA(),AU7)</f>
        <v>103.3</v>
      </c>
      <c r="AP19" s="2"/>
      <c r="AQ19" s="2"/>
      <c r="AR19" s="2"/>
      <c r="AS19" s="2"/>
      <c r="AT19" s="2"/>
      <c r="AU19" s="78" t="s">
        <v>128</v>
      </c>
      <c r="AV19" s="82">
        <f>$BG$7</f>
        <v>100</v>
      </c>
      <c r="AW19" s="82">
        <f>$BG$7</f>
        <v>100</v>
      </c>
      <c r="AX19" s="82">
        <f>$BG$7</f>
        <v>100</v>
      </c>
      <c r="AY19" s="82">
        <f>$BG$7</f>
        <v>100</v>
      </c>
      <c r="AZ19" s="82">
        <f>$BG$7</f>
        <v>100</v>
      </c>
      <c r="BA19" s="2"/>
      <c r="BB19" s="2"/>
      <c r="BC19" s="2"/>
      <c r="BD19" s="2"/>
      <c r="BE19" s="2"/>
      <c r="BF19" s="78" t="s">
        <v>128</v>
      </c>
      <c r="BG19" s="82">
        <f>$BR$7</f>
        <v>100</v>
      </c>
      <c r="BH19" s="82">
        <f>$BR$7</f>
        <v>100</v>
      </c>
      <c r="BI19" s="82">
        <f>$BR$7</f>
        <v>100</v>
      </c>
      <c r="BJ19" s="82">
        <f>$BR$7</f>
        <v>100</v>
      </c>
      <c r="BK19" s="82">
        <f>$BR$7</f>
        <v>100</v>
      </c>
      <c r="BL19" s="2"/>
      <c r="BM19" s="2"/>
      <c r="BN19" s="2"/>
      <c r="BO19" s="2"/>
      <c r="BP19" s="2"/>
      <c r="BQ19" s="78" t="s">
        <v>128</v>
      </c>
      <c r="BR19" s="82">
        <f>$CC$7</f>
        <v>0</v>
      </c>
      <c r="BS19" s="82">
        <f>$CC$7</f>
        <v>0</v>
      </c>
      <c r="BT19" s="82">
        <f>$CC$7</f>
        <v>0</v>
      </c>
      <c r="BU19" s="82">
        <f>$CC$7</f>
        <v>0</v>
      </c>
      <c r="BV19" s="82">
        <f>$CC$7</f>
        <v>0</v>
      </c>
      <c r="BW19" s="2"/>
      <c r="BX19" s="2"/>
      <c r="BY19" s="2"/>
      <c r="BZ19" s="2"/>
      <c r="CA19" s="2"/>
      <c r="CB19" s="81" t="s">
        <v>129</v>
      </c>
      <c r="CC19" s="79">
        <f t="shared" ref="CC19:CG21" si="5">IF(CC12="-",NA(),CC12)</f>
        <v>171.1</v>
      </c>
      <c r="CD19" s="79">
        <f t="shared" si="5"/>
        <v>169.5</v>
      </c>
      <c r="CE19" s="79">
        <f t="shared" si="5"/>
        <v>170.2</v>
      </c>
      <c r="CF19" s="79">
        <f t="shared" si="5"/>
        <v>174.7</v>
      </c>
      <c r="CG19" s="79">
        <f t="shared" si="5"/>
        <v>178.3</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128</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130</v>
      </c>
      <c r="BR20" s="2"/>
      <c r="BS20" s="2"/>
      <c r="BT20" s="2"/>
      <c r="BU20" s="2"/>
      <c r="BV20" s="2"/>
      <c r="BW20" s="2"/>
      <c r="BX20" s="2"/>
      <c r="BY20" s="2"/>
      <c r="BZ20" s="2"/>
      <c r="CA20" s="2"/>
      <c r="CB20" s="81" t="s">
        <v>124</v>
      </c>
      <c r="CC20" s="79">
        <f t="shared" si="5"/>
        <v>17.7</v>
      </c>
      <c r="CD20" s="79">
        <f t="shared" si="5"/>
        <v>15.7</v>
      </c>
      <c r="CE20" s="79">
        <f t="shared" si="5"/>
        <v>13.6</v>
      </c>
      <c r="CF20" s="79">
        <f t="shared" si="5"/>
        <v>14.6</v>
      </c>
      <c r="CG20" s="79">
        <f t="shared" si="5"/>
        <v>14.5</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125</v>
      </c>
      <c r="CC21" s="79">
        <f t="shared" si="5"/>
        <v>183</v>
      </c>
      <c r="CD21" s="79">
        <f t="shared" si="5"/>
        <v>181.8</v>
      </c>
      <c r="CE21" s="79">
        <f t="shared" si="5"/>
        <v>177.3</v>
      </c>
      <c r="CF21" s="79">
        <f t="shared" si="5"/>
        <v>180</v>
      </c>
      <c r="CG21" s="79">
        <f t="shared" si="5"/>
        <v>180.1</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2019-02-07T06:56:12Z</cp:lastPrinted>
  <dcterms:created xsi:type="dcterms:W3CDTF">2018-12-07T10:52:58Z</dcterms:created>
  <dcterms:modified xsi:type="dcterms:W3CDTF">2019-02-07T06:59:29Z</dcterms:modified>
</cp:coreProperties>
</file>