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023sv0fs001\net_data\04_【財政】\05 公営企業\★公営企業フォルダ(H20～）★\01_決算統計\H30年度（29決算）\04_経営比較分析表\03 経営比較分析表（H29決算）\04 団体回答\04豊中市〇\04 府→団体（課案の確認）\"/>
    </mc:Choice>
  </mc:AlternateContent>
  <workbookProtection workbookAlgorithmName="SHA-512" workbookHashValue="iYinSRYzYag5gsVTflr+W+eaQr/kxL1+6GrTbR/Y0fl4BY1HgyHe7ZU22UJhqvsRWCFQA7OAIyj587Jgul4tRw==" workbookSaltValue="/zRWM6+ajGxEk/OIJWp8kg==" workbookSpinCount="100000" lockStructure="1"/>
  <bookViews>
    <workbookView xWindow="0" yWindow="0" windowWidth="19200" windowHeight="1147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AD8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M86" i="4"/>
  <c r="L86" i="4"/>
  <c r="K86" i="4"/>
  <c r="I86" i="4"/>
  <c r="H86" i="4"/>
  <c r="G86" i="4"/>
  <c r="E86" i="4"/>
  <c r="BB10" i="4"/>
  <c r="AT10" i="4"/>
  <c r="P10" i="4"/>
  <c r="AT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<sst xmlns="http://schemas.openxmlformats.org/spreadsheetml/2006/main" count="256" uniqueCount="123">
  <si>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</si>
  <si>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</si>
  <si>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</si>
  <si>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</si>
  <si>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</si>
  <si>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</si>
  <si>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</si>
  <si>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</si>
  <si>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</si>
  <si>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</si>
  <si>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</si>
  <si>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</si>
  <si>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</si>
  <si>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</si>
  <si>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</si>
  <si>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</si>
  <si>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</si>
  <si>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</si>
  <si>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</si>
  <si>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</si>
  <si>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</si>
  <si>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</si>
  <si>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</si>
  <si>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</si>
  <si>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</si>
  <si>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</si>
  <si>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</si>
  <si>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</si>
  <si>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</si>
  <si>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</si>
  <si>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</si>
  <si>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</si>
  <si>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</si>
  <si>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</si>
  <si>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</si>
  <si>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</si>
  <si>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</si>
  <si>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</si>
  <si>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</si>
  <si>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</si>
  <si>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</si>
  <si>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</si>
  <si>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</si>
  <si>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</si>
  <si>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</si>
  <si>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</si>
  <si>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</si>
  <si>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</si>
  <si>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</si>
  <si>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</si>
  <si>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</si>
  <si>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</si>
  <si>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</si>
  <si>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</si>
  <si>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</si>
  <si>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</si>
  <si>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</si>
  <si>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</si>
  <si>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</si>
  <si>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</si>
  <si>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</si>
  <si>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</si>
  <si>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</si>
  <si>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</si>
  <si>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</si>
  <si>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</si>
  <si>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</si>
  <si>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</si>
  <si>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</si>
  <si>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</si>
  <si>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</si>
  <si>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</si>
  <si>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</si>
  <si>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</si>
  <si>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</si>
  <si>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</si>
  <si>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</si>
  <si>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</si>
  <si>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</si>
  <si>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</si>
  <si>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</si>
  <si>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</si>
  <si>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</si>
  <si>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</si>
  <si>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</si>
  <si>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</si>
  <si>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</si>
  <si>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</si>
  <si>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</si>
  <si>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</si>
  <si>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</si>
  <si>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</si>
  <si>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</si>
  <si>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</si>
  <si>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</si>
  <si>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</si>
  <si>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</si>
  <si>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</si>
  <si>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</si>
  <si>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</si>
  <si>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</si>
  <si>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</si>
  <si>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</si>
  <si>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</si>
  <si>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</si>
  <si>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</si>
  <si>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</si>
  <si>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</si>
  <si>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豊中市</t>
  </si>
  <si>
    <t>法適用</t>
  </si>
  <si>
    <t>下水道事業</t>
  </si>
  <si>
    <t>流域下水道</t>
  </si>
  <si>
    <t>E1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</si>
  <si>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</si>
  <si>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</si>
  <si>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</si>
  <si>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</si>
  <si>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</si>
  <si>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</si>
  <si>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</si>
  <si>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収支比率については、建設や維持管理に要する費用を全て府県や流域参画市町(豊中市、池田市、箕面市、豊能町、伊丹市、川西市、宝塚市、猪名川町)が負担しているため、収入と支出が一致し、毎年100％となっています。
　汚水処理原価は、毎年25円程度で推移していますが、この費用には資本費（建設費用や利息）が含まれていません。
　施設利用率は、流域参画市町全体の数値で、高度処理施設の増設に伴い、施設能力が増加したため、減少しています。なお、処理水量は概ね平年並みです。
　水洗化率は、ほぼ100％に達しており、全国的にみても高い水準にあります。</t>
    <phoneticPr fontId="4"/>
  </si>
  <si>
    <t>　流域下水道事業において、管渠は維持管理の対象外となっています。
　処理場については、供用開始後50年を迎えており、施設全体の老朽化が進行しています。</t>
    <phoneticPr fontId="4"/>
  </si>
  <si>
    <t>　猪名川流域下水道は、大阪府と兵庫県にまたがる処理場で、その財産は全て府県が所有しており、豊中市が事業主体ではありません。
　猪名川流域下水道に関する建設や維持管理業務は、豊中市が府県や流域参画市町から受託しています。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</si>
</sst>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6-4EE1-8F62-9A408E7AE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395960"/>
        <c:axId val="442398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6-4EE1-8F62-9A408E7AE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95960"/>
        <c:axId val="442398312"/>
      </c:lineChart>
      <c:dateAx>
        <c:axId val="442395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398312"/>
        <c:crosses val="autoZero"/>
        <c:auto val="1"/>
        <c:lblOffset val="100"/>
        <c:baseTimeUnit val="years"/>
      </c:dateAx>
      <c:valAx>
        <c:axId val="442398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395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68.36</c:v>
                </c:pt>
                <c:pt idx="1">
                  <c:v>69.84</c:v>
                </c:pt>
                <c:pt idx="2">
                  <c:v>69.66</c:v>
                </c:pt>
                <c:pt idx="3">
                  <c:v>63.03</c:v>
                </c:pt>
                <c:pt idx="4">
                  <c:v>62.61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D-4E06-B188-FA5218BCF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35008"/>
        <c:axId val="44313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65.430000000000007</c:v>
                </c:pt>
                <c:pt idx="1">
                  <c:v>64.930000000000007</c:v>
                </c:pt>
                <c:pt idx="2">
                  <c:v>66.02</c:v>
                </c:pt>
                <c:pt idx="3">
                  <c:v>65.900000000000006</c:v>
                </c:pt>
                <c:pt idx="4">
                  <c:v>65.33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9D-4E06-B188-FA5218BCF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135008"/>
        <c:axId val="443132656"/>
      </c:lineChart>
      <c:dateAx>
        <c:axId val="44313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3132656"/>
        <c:crosses val="autoZero"/>
        <c:auto val="1"/>
        <c:lblOffset val="100"/>
        <c:baseTimeUnit val="years"/>
      </c:dateAx>
      <c:valAx>
        <c:axId val="44313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313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99.54</c:v>
                </c:pt>
                <c:pt idx="1">
                  <c:v>99.56</c:v>
                </c:pt>
                <c:pt idx="2">
                  <c:v>99.6</c:v>
                </c:pt>
                <c:pt idx="3">
                  <c:v>99.68</c:v>
                </c:pt>
                <c:pt idx="4">
                  <c:v>99.65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4-48D0-8FAF-85953F567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36968"/>
        <c:axId val="44312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92.51</c:v>
                </c:pt>
                <c:pt idx="1">
                  <c:v>92.69</c:v>
                </c:pt>
                <c:pt idx="2">
                  <c:v>92.96</c:v>
                </c:pt>
                <c:pt idx="3">
                  <c:v>92.8</c:v>
                </c:pt>
                <c:pt idx="4">
                  <c:v>92.64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74-48D0-8FAF-85953F567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136968"/>
        <c:axId val="443129520"/>
      </c:lineChart>
      <c:dateAx>
        <c:axId val="443136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3129520"/>
        <c:crosses val="autoZero"/>
        <c:auto val="1"/>
        <c:lblOffset val="100"/>
        <c:baseTimeUnit val="years"/>
      </c:dateAx>
      <c:valAx>
        <c:axId val="44312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3136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E-4478-A92E-42AE196E7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396352"/>
        <c:axId val="44239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95.24</c:v>
                </c:pt>
                <c:pt idx="1">
                  <c:v>101.19</c:v>
                </c:pt>
                <c:pt idx="2">
                  <c:v>103.03</c:v>
                </c:pt>
                <c:pt idx="3">
                  <c:v>103.77</c:v>
                </c:pt>
                <c:pt idx="4">
                  <c:v>102.1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6E-4478-A92E-42AE196E7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96352"/>
        <c:axId val="442398704"/>
      </c:lineChart>
      <c:dateAx>
        <c:axId val="44239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398704"/>
        <c:crosses val="autoZero"/>
        <c:auto val="1"/>
        <c:lblOffset val="100"/>
        <c:baseTimeUnit val="years"/>
      </c:dateAx>
      <c:valAx>
        <c:axId val="44239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39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D-4FB1-8CEA-18F4E1B8B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389688"/>
        <c:axId val="44238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8.5399999999999991</c:v>
                </c:pt>
                <c:pt idx="1">
                  <c:v>38.700000000000003</c:v>
                </c:pt>
                <c:pt idx="2">
                  <c:v>40.409999999999997</c:v>
                </c:pt>
                <c:pt idx="3">
                  <c:v>42.2</c:v>
                </c:pt>
                <c:pt idx="4">
                  <c:v>44.38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D-4FB1-8CEA-18F4E1B8B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89688"/>
        <c:axId val="442386160"/>
      </c:lineChart>
      <c:dateAx>
        <c:axId val="442389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386160"/>
        <c:crosses val="autoZero"/>
        <c:auto val="1"/>
        <c:lblOffset val="100"/>
        <c:baseTimeUnit val="years"/>
      </c:dateAx>
      <c:valAx>
        <c:axId val="44238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389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4-4FA0-9765-0C1691CF0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388120"/>
        <c:axId val="44238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4-4FA0-9765-0C1691CF0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88120"/>
        <c:axId val="442384592"/>
      </c:lineChart>
      <c:dateAx>
        <c:axId val="442388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384592"/>
        <c:crosses val="autoZero"/>
        <c:auto val="1"/>
        <c:lblOffset val="100"/>
        <c:baseTimeUnit val="years"/>
      </c:dateAx>
      <c:valAx>
        <c:axId val="44238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388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4-45A2-8C22-C6A70CE2D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386944"/>
        <c:axId val="442384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54-45A2-8C22-C6A70CE2D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86944"/>
        <c:axId val="442384984"/>
      </c:lineChart>
      <c:dateAx>
        <c:axId val="44238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384984"/>
        <c:crosses val="autoZero"/>
        <c:auto val="1"/>
        <c:lblOffset val="100"/>
        <c:baseTimeUnit val="years"/>
      </c:dateAx>
      <c:valAx>
        <c:axId val="442384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38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E-45CC-BB7F-9DB52716C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392040"/>
        <c:axId val="442391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215.43</c:v>
                </c:pt>
                <c:pt idx="1">
                  <c:v>124.27</c:v>
                </c:pt>
                <c:pt idx="2">
                  <c:v>130.33000000000001</c:v>
                </c:pt>
                <c:pt idx="3">
                  <c:v>138.21</c:v>
                </c:pt>
                <c:pt idx="4">
                  <c:v>142.66999999999999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3E-45CC-BB7F-9DB52716C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92040"/>
        <c:axId val="442391256"/>
      </c:lineChart>
      <c:dateAx>
        <c:axId val="442392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391256"/>
        <c:crosses val="autoZero"/>
        <c:auto val="1"/>
        <c:lblOffset val="100"/>
        <c:baseTimeUnit val="years"/>
      </c:dateAx>
      <c:valAx>
        <c:axId val="442391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392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3-4E20-A052-4000E3576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386552"/>
        <c:axId val="44238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438.59</c:v>
                </c:pt>
                <c:pt idx="1">
                  <c:v>407.62</c:v>
                </c:pt>
                <c:pt idx="2">
                  <c:v>359.02</c:v>
                </c:pt>
                <c:pt idx="3">
                  <c:v>306.97000000000003</c:v>
                </c:pt>
                <c:pt idx="4">
                  <c:v>337.85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A3-4E20-A052-4000E3576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86552"/>
        <c:axId val="442387728"/>
      </c:lineChart>
      <c:dateAx>
        <c:axId val="442386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387728"/>
        <c:crosses val="autoZero"/>
        <c:auto val="1"/>
        <c:lblOffset val="100"/>
        <c:baseTimeUnit val="years"/>
      </c:dateAx>
      <c:valAx>
        <c:axId val="44238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386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8-41DF-97E6-3B7880BBF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392432"/>
        <c:axId val="44239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28-41DF-97E6-3B7880BBF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92432"/>
        <c:axId val="442394784"/>
      </c:lineChart>
      <c:dateAx>
        <c:axId val="44239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394784"/>
        <c:crosses val="autoZero"/>
        <c:auto val="1"/>
        <c:lblOffset val="100"/>
        <c:baseTimeUnit val="years"/>
      </c:dateAx>
      <c:valAx>
        <c:axId val="44239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39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26.81</c:v>
                </c:pt>
                <c:pt idx="1">
                  <c:v>24.29</c:v>
                </c:pt>
                <c:pt idx="2">
                  <c:v>28.33</c:v>
                </c:pt>
                <c:pt idx="3">
                  <c:v>27.91</c:v>
                </c:pt>
                <c:pt idx="4">
                  <c:v>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1-4FF8-9FA6-DD582025B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395176"/>
        <c:axId val="442383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61.27</c:v>
                </c:pt>
                <c:pt idx="1">
                  <c:v>66.680000000000007</c:v>
                </c:pt>
                <c:pt idx="2">
                  <c:v>60.18</c:v>
                </c:pt>
                <c:pt idx="3">
                  <c:v>58.19</c:v>
                </c:pt>
                <c:pt idx="4">
                  <c:v>56.65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C1-4FF8-9FA6-DD582025B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95176"/>
        <c:axId val="442383416"/>
      </c:lineChart>
      <c:dateAx>
        <c:axId val="442395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383416"/>
        <c:crosses val="autoZero"/>
        <c:auto val="1"/>
        <c:lblOffset val="100"/>
        <c:baseTimeUnit val="years"/>
      </c:dateAx>
      <c:valAx>
        <c:axId val="442383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395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【336.51】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大阪府　豊中市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3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流域下水道</v>
      </c>
      <c r="Q8" s="72"/>
      <c r="R8" s="72"/>
      <c r="S8" s="72"/>
      <c r="T8" s="72"/>
      <c r="U8" s="72"/>
      <c r="V8" s="72"/>
      <c r="W8" s="72" t="str">
        <f>データ!L6</f>
        <v>E1</v>
      </c>
      <c r="X8" s="72"/>
      <c r="Y8" s="72"/>
      <c r="Z8" s="72"/>
      <c r="AA8" s="72"/>
      <c r="AB8" s="72"/>
      <c r="AC8" s="72"/>
      <c r="AD8" s="73" t="str">
        <f>データ!$M$6</f>
        <v>自治体職員</v>
      </c>
      <c r="AE8" s="73"/>
      <c r="AF8" s="73"/>
      <c r="AG8" s="73"/>
      <c r="AH8" s="73"/>
      <c r="AI8" s="73"/>
      <c r="AJ8" s="73"/>
      <c r="AK8" s="3"/>
      <c r="AL8" s="67">
        <f>データ!S6</f>
        <v>405974</v>
      </c>
      <c r="AM8" s="67"/>
      <c r="AN8" s="67"/>
      <c r="AO8" s="67"/>
      <c r="AP8" s="67"/>
      <c r="AQ8" s="67"/>
      <c r="AR8" s="67"/>
      <c r="AS8" s="67"/>
      <c r="AT8" s="66">
        <f>データ!T6</f>
        <v>36.39</v>
      </c>
      <c r="AU8" s="66"/>
      <c r="AV8" s="66"/>
      <c r="AW8" s="66"/>
      <c r="AX8" s="66"/>
      <c r="AY8" s="66"/>
      <c r="AZ8" s="66"/>
      <c r="BA8" s="66"/>
      <c r="BB8" s="66">
        <f>データ!U6</f>
        <v>11156.2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3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3"/>
      <c r="BK9" s="3"/>
      <c r="BL9" s="64" t="s">
        <v>20</v>
      </c>
      <c r="BM9" s="65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-</v>
      </c>
      <c r="J10" s="66"/>
      <c r="K10" s="66"/>
      <c r="L10" s="66"/>
      <c r="M10" s="66"/>
      <c r="N10" s="66"/>
      <c r="O10" s="66"/>
      <c r="P10" s="66">
        <f>データ!P6</f>
        <v>59.97</v>
      </c>
      <c r="Q10" s="66"/>
      <c r="R10" s="66"/>
      <c r="S10" s="66"/>
      <c r="T10" s="66"/>
      <c r="U10" s="66"/>
      <c r="V10" s="66"/>
      <c r="W10" s="66">
        <f>データ!Q6</f>
        <v>75.760000000000005</v>
      </c>
      <c r="X10" s="66"/>
      <c r="Y10" s="66"/>
      <c r="Z10" s="66"/>
      <c r="AA10" s="66"/>
      <c r="AB10" s="66"/>
      <c r="AC10" s="66"/>
      <c r="AD10" s="67">
        <f>データ!R6</f>
        <v>0</v>
      </c>
      <c r="AE10" s="67"/>
      <c r="AF10" s="67"/>
      <c r="AG10" s="67"/>
      <c r="AH10" s="67"/>
      <c r="AI10" s="67"/>
      <c r="AJ10" s="67"/>
      <c r="AK10" s="2"/>
      <c r="AL10" s="67">
        <f>データ!V6</f>
        <v>775416</v>
      </c>
      <c r="AM10" s="67"/>
      <c r="AN10" s="67"/>
      <c r="AO10" s="67"/>
      <c r="AP10" s="67"/>
      <c r="AQ10" s="67"/>
      <c r="AR10" s="67"/>
      <c r="AS10" s="67"/>
      <c r="AT10" s="66">
        <f>データ!W6</f>
        <v>92.01</v>
      </c>
      <c r="AU10" s="66"/>
      <c r="AV10" s="66"/>
      <c r="AW10" s="66"/>
      <c r="AX10" s="66"/>
      <c r="AY10" s="66"/>
      <c r="AZ10" s="66"/>
      <c r="BA10" s="66"/>
      <c r="BB10" s="66">
        <f>データ!X6</f>
        <v>8427.52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120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【102.10】</v>
      </c>
      <c r="F86" s="26" t="str">
        <f>データ!AT6</f>
        <v>【0.00】</v>
      </c>
      <c r="G86" s="26" t="str">
        <f>データ!BE6</f>
        <v>【142.67】</v>
      </c>
      <c r="H86" s="26" t="str">
        <f>データ!BP6</f>
        <v>【336.51】</v>
      </c>
      <c r="I86" s="26" t="str">
        <f>データ!CA6</f>
        <v>【0.00】</v>
      </c>
      <c r="J86" s="26" t="str">
        <f>データ!CL6</f>
        <v>【57.73】</v>
      </c>
      <c r="K86" s="26" t="str">
        <f>データ!CW6</f>
        <v>【65.21】</v>
      </c>
      <c r="L86" s="26" t="str">
        <f>データ!DH6</f>
        <v>【92.35】</v>
      </c>
      <c r="M86" s="26" t="str">
        <f>データ!DS6</f>
        <v>【44.38】</v>
      </c>
      <c r="N86" s="26" t="str">
        <f>データ!ED6</f>
        <v>【0.00】</v>
      </c>
      <c r="O86" s="26" t="str">
        <f>データ!EO6</f>
        <v>【0.17】</v>
      </c>
    </row>
  </sheetData>
  <sheetProtection algorithmName="SHA-512" hashValue="M5lek/zeSjRG3gpQYe2wEw+45+7ctpY+ihgV/9tXJenBdOSxeusKueMyN8Vi2wGXnQHpx3x4EmleOTWIF02fBQ==" saltValue="1BFBP2Ck7eAzUhoMsTsaE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272035</v>
      </c>
      <c r="D6" s="33">
        <f t="shared" si="3"/>
        <v>46</v>
      </c>
      <c r="E6" s="33">
        <f t="shared" si="3"/>
        <v>17</v>
      </c>
      <c r="F6" s="33">
        <f t="shared" si="3"/>
        <v>3</v>
      </c>
      <c r="G6" s="33">
        <f t="shared" si="3"/>
        <v>0</v>
      </c>
      <c r="H6" s="33" t="str">
        <f t="shared" si="3"/>
        <v>大阪府　豊中市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流域下水道</v>
      </c>
      <c r="L6" s="33" t="str">
        <f t="shared" si="3"/>
        <v>E1</v>
      </c>
      <c r="M6" s="33" t="str">
        <f t="shared" si="3"/>
        <v>自治体職員</v>
      </c>
      <c r="N6" s="34" t="str">
        <f t="shared" si="3"/>
        <v>-</v>
      </c>
      <c r="O6" s="34" t="str">
        <f t="shared" si="3"/>
        <v>-</v>
      </c>
      <c r="P6" s="34">
        <f t="shared" si="3"/>
        <v>59.97</v>
      </c>
      <c r="Q6" s="34">
        <f t="shared" si="3"/>
        <v>75.760000000000005</v>
      </c>
      <c r="R6" s="34">
        <f t="shared" si="3"/>
        <v>0</v>
      </c>
      <c r="S6" s="34">
        <f t="shared" si="3"/>
        <v>405974</v>
      </c>
      <c r="T6" s="34">
        <f t="shared" si="3"/>
        <v>36.39</v>
      </c>
      <c r="U6" s="34">
        <f t="shared" si="3"/>
        <v>11156.2</v>
      </c>
      <c r="V6" s="34">
        <f t="shared" si="3"/>
        <v>775416</v>
      </c>
      <c r="W6" s="34">
        <f t="shared" si="3"/>
        <v>92.01</v>
      </c>
      <c r="X6" s="34">
        <f t="shared" si="3"/>
        <v>8427.52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5">
        <f t="shared" si="4"/>
        <v>95.24</v>
      </c>
      <c r="AE6" s="35">
        <f t="shared" si="4"/>
        <v>101.19</v>
      </c>
      <c r="AF6" s="35">
        <f t="shared" si="4"/>
        <v>103.03</v>
      </c>
      <c r="AG6" s="35">
        <f t="shared" si="4"/>
        <v>103.77</v>
      </c>
      <c r="AH6" s="35">
        <f t="shared" si="4"/>
        <v>102.1</v>
      </c>
      <c r="AI6" s="34" t="str">
        <f>IF(AI7="","",IF(AI7="-","【-】","【"&amp;SUBSTITUTE(TEXT(AI7,"#,##0.00"),"-","△")&amp;"】"))</f>
        <v>【102.10】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4">
        <f t="shared" si="5"/>
        <v>0</v>
      </c>
      <c r="AP6" s="34">
        <f t="shared" si="5"/>
        <v>0</v>
      </c>
      <c r="AQ6" s="34">
        <f t="shared" si="5"/>
        <v>0</v>
      </c>
      <c r="AR6" s="34">
        <f t="shared" si="5"/>
        <v>0</v>
      </c>
      <c r="AS6" s="34">
        <f t="shared" si="5"/>
        <v>0</v>
      </c>
      <c r="AT6" s="34" t="str">
        <f>IF(AT7="","",IF(AT7="-","【-】","【"&amp;SUBSTITUTE(TEXT(AT7,"#,##0.00"),"-","△")&amp;"】"))</f>
        <v>【0.00】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 t="str">
        <f t="shared" si="6"/>
        <v>-</v>
      </c>
      <c r="AZ6" s="35">
        <f t="shared" si="6"/>
        <v>215.43</v>
      </c>
      <c r="BA6" s="35">
        <f t="shared" si="6"/>
        <v>124.27</v>
      </c>
      <c r="BB6" s="35">
        <f t="shared" si="6"/>
        <v>130.33000000000001</v>
      </c>
      <c r="BC6" s="35">
        <f t="shared" si="6"/>
        <v>138.21</v>
      </c>
      <c r="BD6" s="35">
        <f t="shared" si="6"/>
        <v>142.66999999999999</v>
      </c>
      <c r="BE6" s="34" t="str">
        <f>IF(BE7="","",IF(BE7="-","【-】","【"&amp;SUBSTITUTE(TEXT(BE7,"#,##0.00"),"-","△")&amp;"】"))</f>
        <v>【142.67】</v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438.59</v>
      </c>
      <c r="BL6" s="35">
        <f t="shared" si="7"/>
        <v>407.62</v>
      </c>
      <c r="BM6" s="35">
        <f t="shared" si="7"/>
        <v>359.02</v>
      </c>
      <c r="BN6" s="35">
        <f t="shared" si="7"/>
        <v>306.97000000000003</v>
      </c>
      <c r="BO6" s="35">
        <f t="shared" si="7"/>
        <v>337.85</v>
      </c>
      <c r="BP6" s="34" t="str">
        <f>IF(BP7="","",IF(BP7="-","【-】","【"&amp;SUBSTITUTE(TEXT(BP7,"#,##0.00"),"-","△")&amp;"】"))</f>
        <v>【336.51】</v>
      </c>
      <c r="BQ6" s="34">
        <f>IF(BQ7="",NA(),BQ7)</f>
        <v>0</v>
      </c>
      <c r="BR6" s="34">
        <f t="shared" ref="BR6:BZ6" si="8">IF(BR7="",NA(),BR7)</f>
        <v>0</v>
      </c>
      <c r="BS6" s="34">
        <f t="shared" si="8"/>
        <v>0</v>
      </c>
      <c r="BT6" s="34">
        <f t="shared" si="8"/>
        <v>0</v>
      </c>
      <c r="BU6" s="34">
        <f t="shared" si="8"/>
        <v>0</v>
      </c>
      <c r="BV6" s="34">
        <f t="shared" si="8"/>
        <v>0</v>
      </c>
      <c r="BW6" s="34">
        <f t="shared" si="8"/>
        <v>0</v>
      </c>
      <c r="BX6" s="34">
        <f t="shared" si="8"/>
        <v>0</v>
      </c>
      <c r="BY6" s="34">
        <f t="shared" si="8"/>
        <v>0</v>
      </c>
      <c r="BZ6" s="34">
        <f t="shared" si="8"/>
        <v>0</v>
      </c>
      <c r="CA6" s="34" t="str">
        <f>IF(CA7="","",IF(CA7="-","【-】","【"&amp;SUBSTITUTE(TEXT(CA7,"#,##0.00"),"-","△")&amp;"】"))</f>
        <v>【0.00】</v>
      </c>
      <c r="CB6" s="35">
        <f>IF(CB7="",NA(),CB7)</f>
        <v>26.81</v>
      </c>
      <c r="CC6" s="35">
        <f t="shared" ref="CC6:CK6" si="9">IF(CC7="",NA(),CC7)</f>
        <v>24.29</v>
      </c>
      <c r="CD6" s="35">
        <f t="shared" si="9"/>
        <v>28.33</v>
      </c>
      <c r="CE6" s="35">
        <f t="shared" si="9"/>
        <v>27.91</v>
      </c>
      <c r="CF6" s="35">
        <f t="shared" si="9"/>
        <v>29.2</v>
      </c>
      <c r="CG6" s="35">
        <f t="shared" si="9"/>
        <v>61.27</v>
      </c>
      <c r="CH6" s="35">
        <f t="shared" si="9"/>
        <v>66.680000000000007</v>
      </c>
      <c r="CI6" s="35">
        <f t="shared" si="9"/>
        <v>60.18</v>
      </c>
      <c r="CJ6" s="35">
        <f t="shared" si="9"/>
        <v>58.19</v>
      </c>
      <c r="CK6" s="35">
        <f t="shared" si="9"/>
        <v>56.65</v>
      </c>
      <c r="CL6" s="34" t="str">
        <f>IF(CL7="","",IF(CL7="-","【-】","【"&amp;SUBSTITUTE(TEXT(CL7,"#,##0.00"),"-","△")&amp;"】"))</f>
        <v>【57.73】</v>
      </c>
      <c r="CM6" s="35">
        <f>IF(CM7="",NA(),CM7)</f>
        <v>68.36</v>
      </c>
      <c r="CN6" s="35">
        <f t="shared" ref="CN6:CV6" si="10">IF(CN7="",NA(),CN7)</f>
        <v>69.84</v>
      </c>
      <c r="CO6" s="35">
        <f t="shared" si="10"/>
        <v>69.66</v>
      </c>
      <c r="CP6" s="35">
        <f t="shared" si="10"/>
        <v>63.03</v>
      </c>
      <c r="CQ6" s="35">
        <f t="shared" si="10"/>
        <v>62.61</v>
      </c>
      <c r="CR6" s="35">
        <f t="shared" si="10"/>
        <v>65.430000000000007</v>
      </c>
      <c r="CS6" s="35">
        <f t="shared" si="10"/>
        <v>64.930000000000007</v>
      </c>
      <c r="CT6" s="35">
        <f t="shared" si="10"/>
        <v>66.02</v>
      </c>
      <c r="CU6" s="35">
        <f t="shared" si="10"/>
        <v>65.900000000000006</v>
      </c>
      <c r="CV6" s="35">
        <f t="shared" si="10"/>
        <v>65.33</v>
      </c>
      <c r="CW6" s="34" t="str">
        <f>IF(CW7="","",IF(CW7="-","【-】","【"&amp;SUBSTITUTE(TEXT(CW7,"#,##0.00"),"-","△")&amp;"】"))</f>
        <v>【65.21】</v>
      </c>
      <c r="CX6" s="35">
        <f>IF(CX7="",NA(),CX7)</f>
        <v>99.54</v>
      </c>
      <c r="CY6" s="35">
        <f t="shared" ref="CY6:DG6" si="11">IF(CY7="",NA(),CY7)</f>
        <v>99.56</v>
      </c>
      <c r="CZ6" s="35">
        <f t="shared" si="11"/>
        <v>99.6</v>
      </c>
      <c r="DA6" s="35">
        <f t="shared" si="11"/>
        <v>99.68</v>
      </c>
      <c r="DB6" s="35">
        <f t="shared" si="11"/>
        <v>99.65</v>
      </c>
      <c r="DC6" s="35">
        <f t="shared" si="11"/>
        <v>92.51</v>
      </c>
      <c r="DD6" s="35">
        <f t="shared" si="11"/>
        <v>92.69</v>
      </c>
      <c r="DE6" s="35">
        <f t="shared" si="11"/>
        <v>92.96</v>
      </c>
      <c r="DF6" s="35">
        <f t="shared" si="11"/>
        <v>92.8</v>
      </c>
      <c r="DG6" s="35">
        <f t="shared" si="11"/>
        <v>92.64</v>
      </c>
      <c r="DH6" s="34" t="str">
        <f>IF(DH7="","",IF(DH7="-","【-】","【"&amp;SUBSTITUTE(TEXT(DH7,"#,##0.00"),"-","△")&amp;"】"))</f>
        <v>【92.35】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 t="str">
        <f t="shared" si="12"/>
        <v>-</v>
      </c>
      <c r="DN6" s="35">
        <f t="shared" si="12"/>
        <v>8.5399999999999991</v>
      </c>
      <c r="DO6" s="35">
        <f t="shared" si="12"/>
        <v>38.700000000000003</v>
      </c>
      <c r="DP6" s="35">
        <f t="shared" si="12"/>
        <v>40.409999999999997</v>
      </c>
      <c r="DQ6" s="35">
        <f t="shared" si="12"/>
        <v>42.2</v>
      </c>
      <c r="DR6" s="35">
        <f t="shared" si="12"/>
        <v>44.38</v>
      </c>
      <c r="DS6" s="34" t="str">
        <f>IF(DS7="","",IF(DS7="-","【-】","【"&amp;SUBSTITUTE(TEXT(DS7,"#,##0.00"),"-","△")&amp;"】"))</f>
        <v>【44.38】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 t="str">
        <f t="shared" si="13"/>
        <v>-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>
        <f t="shared" si="14"/>
        <v>0.09</v>
      </c>
      <c r="EK6" s="35">
        <f t="shared" si="14"/>
        <v>0.12</v>
      </c>
      <c r="EL6" s="35">
        <f t="shared" si="14"/>
        <v>7.0000000000000007E-2</v>
      </c>
      <c r="EM6" s="35">
        <f t="shared" si="14"/>
        <v>7.0000000000000007E-2</v>
      </c>
      <c r="EN6" s="35">
        <f t="shared" si="14"/>
        <v>0.17</v>
      </c>
      <c r="EO6" s="34" t="str">
        <f>IF(EO7="","",IF(EO7="-","【-】","【"&amp;SUBSTITUTE(TEXT(EO7,"#,##0.00"),"-","△")&amp;"】"))</f>
        <v>【0.17】</v>
      </c>
    </row>
    <row r="7" spans="1:148" s="36" customFormat="1" x14ac:dyDescent="0.15">
      <c r="A7" s="28"/>
      <c r="B7" s="37">
        <v>2017</v>
      </c>
      <c r="C7" s="37">
        <v>272035</v>
      </c>
      <c r="D7" s="37">
        <v>46</v>
      </c>
      <c r="E7" s="37">
        <v>17</v>
      </c>
      <c r="F7" s="37">
        <v>3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114</v>
      </c>
      <c r="P7" s="38">
        <v>59.97</v>
      </c>
      <c r="Q7" s="38">
        <v>75.760000000000005</v>
      </c>
      <c r="R7" s="38">
        <v>0</v>
      </c>
      <c r="S7" s="38">
        <v>405974</v>
      </c>
      <c r="T7" s="38">
        <v>36.39</v>
      </c>
      <c r="U7" s="38">
        <v>11156.2</v>
      </c>
      <c r="V7" s="38">
        <v>775416</v>
      </c>
      <c r="W7" s="38">
        <v>92.01</v>
      </c>
      <c r="X7" s="38">
        <v>8427.52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>
        <v>95.24</v>
      </c>
      <c r="AE7" s="38">
        <v>101.19</v>
      </c>
      <c r="AF7" s="38">
        <v>103.03</v>
      </c>
      <c r="AG7" s="38">
        <v>103.77</v>
      </c>
      <c r="AH7" s="38">
        <v>102.1</v>
      </c>
      <c r="AI7" s="38">
        <v>102.1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 t="s">
        <v>114</v>
      </c>
      <c r="AV7" s="38" t="s">
        <v>114</v>
      </c>
      <c r="AW7" s="38" t="s">
        <v>114</v>
      </c>
      <c r="AX7" s="38" t="s">
        <v>114</v>
      </c>
      <c r="AY7" s="38" t="s">
        <v>114</v>
      </c>
      <c r="AZ7" s="38">
        <v>215.43</v>
      </c>
      <c r="BA7" s="38">
        <v>124.27</v>
      </c>
      <c r="BB7" s="38">
        <v>130.33000000000001</v>
      </c>
      <c r="BC7" s="38">
        <v>138.21</v>
      </c>
      <c r="BD7" s="38">
        <v>142.66999999999999</v>
      </c>
      <c r="BE7" s="38">
        <v>142.66999999999999</v>
      </c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438.59</v>
      </c>
      <c r="BL7" s="38">
        <v>407.62</v>
      </c>
      <c r="BM7" s="38">
        <v>359.02</v>
      </c>
      <c r="BN7" s="38">
        <v>306.97000000000003</v>
      </c>
      <c r="BO7" s="38">
        <v>337.85</v>
      </c>
      <c r="BP7" s="38">
        <v>336.51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26.81</v>
      </c>
      <c r="CC7" s="38">
        <v>24.29</v>
      </c>
      <c r="CD7" s="38">
        <v>28.33</v>
      </c>
      <c r="CE7" s="38">
        <v>27.91</v>
      </c>
      <c r="CF7" s="38">
        <v>29.2</v>
      </c>
      <c r="CG7" s="38">
        <v>61.27</v>
      </c>
      <c r="CH7" s="38">
        <v>66.680000000000007</v>
      </c>
      <c r="CI7" s="38">
        <v>60.18</v>
      </c>
      <c r="CJ7" s="38">
        <v>58.19</v>
      </c>
      <c r="CK7" s="38">
        <v>56.65</v>
      </c>
      <c r="CL7" s="38">
        <v>57.73</v>
      </c>
      <c r="CM7" s="38">
        <v>68.36</v>
      </c>
      <c r="CN7" s="38">
        <v>69.84</v>
      </c>
      <c r="CO7" s="38">
        <v>69.66</v>
      </c>
      <c r="CP7" s="38">
        <v>63.03</v>
      </c>
      <c r="CQ7" s="38">
        <v>62.61</v>
      </c>
      <c r="CR7" s="38">
        <v>65.430000000000007</v>
      </c>
      <c r="CS7" s="38">
        <v>64.930000000000007</v>
      </c>
      <c r="CT7" s="38">
        <v>66.02</v>
      </c>
      <c r="CU7" s="38">
        <v>65.900000000000006</v>
      </c>
      <c r="CV7" s="38">
        <v>65.33</v>
      </c>
      <c r="CW7" s="38">
        <v>65.209999999999994</v>
      </c>
      <c r="CX7" s="38">
        <v>99.54</v>
      </c>
      <c r="CY7" s="38">
        <v>99.56</v>
      </c>
      <c r="CZ7" s="38">
        <v>99.6</v>
      </c>
      <c r="DA7" s="38">
        <v>99.68</v>
      </c>
      <c r="DB7" s="38">
        <v>99.65</v>
      </c>
      <c r="DC7" s="38">
        <v>92.51</v>
      </c>
      <c r="DD7" s="38">
        <v>92.69</v>
      </c>
      <c r="DE7" s="38">
        <v>92.96</v>
      </c>
      <c r="DF7" s="38">
        <v>92.8</v>
      </c>
      <c r="DG7" s="38">
        <v>92.64</v>
      </c>
      <c r="DH7" s="38">
        <v>92.35</v>
      </c>
      <c r="DI7" s="38" t="s">
        <v>114</v>
      </c>
      <c r="DJ7" s="38" t="s">
        <v>114</v>
      </c>
      <c r="DK7" s="38" t="s">
        <v>114</v>
      </c>
      <c r="DL7" s="38" t="s">
        <v>114</v>
      </c>
      <c r="DM7" s="38" t="s">
        <v>114</v>
      </c>
      <c r="DN7" s="38">
        <v>8.5399999999999991</v>
      </c>
      <c r="DO7" s="38">
        <v>38.700000000000003</v>
      </c>
      <c r="DP7" s="38">
        <v>40.409999999999997</v>
      </c>
      <c r="DQ7" s="38">
        <v>42.2</v>
      </c>
      <c r="DR7" s="38">
        <v>44.38</v>
      </c>
      <c r="DS7" s="38">
        <v>44.38</v>
      </c>
      <c r="DT7" s="38" t="s">
        <v>114</v>
      </c>
      <c r="DU7" s="38" t="s">
        <v>114</v>
      </c>
      <c r="DV7" s="38" t="s">
        <v>114</v>
      </c>
      <c r="DW7" s="38" t="s">
        <v>114</v>
      </c>
      <c r="DX7" s="38" t="s">
        <v>114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 t="s">
        <v>114</v>
      </c>
      <c r="EF7" s="38" t="s">
        <v>114</v>
      </c>
      <c r="EG7" s="38" t="s">
        <v>114</v>
      </c>
      <c r="EH7" s="38" t="s">
        <v>114</v>
      </c>
      <c r="EI7" s="38" t="s">
        <v>114</v>
      </c>
      <c r="EJ7" s="38">
        <v>0.09</v>
      </c>
      <c r="EK7" s="38">
        <v>0.12</v>
      </c>
      <c r="EL7" s="38">
        <v>7.0000000000000007E-2</v>
      </c>
      <c r="EM7" s="38">
        <v>7.0000000000000007E-2</v>
      </c>
      <c r="EN7" s="38">
        <v>0.17</v>
      </c>
      <c r="EO7" s="38">
        <v>0.17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cp:lastPrinted>2019-01-30T07:33:44Z</cp:lastPrinted>
  <dcterms:created xsi:type="dcterms:W3CDTF">2018-12-03T08:52:03Z</dcterms:created>
  <dcterms:modified xsi:type="dcterms:W3CDTF">2019-02-26T00:53:41Z</dcterms:modified>
  <cp:category/>
</cp:coreProperties>
</file>